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wartz\Desktop\"/>
    </mc:Choice>
  </mc:AlternateContent>
  <bookViews>
    <workbookView xWindow="0" yWindow="0" windowWidth="13500" windowHeight="18420" firstSheet="3" activeTab="3"/>
  </bookViews>
  <sheets>
    <sheet name="OVERVIEW PE20" sheetId="1" r:id="rId1"/>
    <sheet name="PRESIDENT 19 DIST TOTAL" sheetId="2" r:id="rId2"/>
    <sheet name="DELEGATES 19 DIST TOTAL" sheetId="3" r:id="rId3"/>
    <sheet name="PRESIDENT 20 DIST  TOTAL" sheetId="4" r:id="rId4"/>
    <sheet name="DELEGATES 20 DIST  TOTAL" sheetId="5" r:id="rId5"/>
    <sheet name="Representative in Congress" sheetId="6" r:id="rId6"/>
    <sheet name="District Attorney" sheetId="7" r:id="rId7"/>
    <sheet name="111th Assembly Member" sheetId="8" r:id="rId8"/>
    <sheet name="Write-in" sheetId="9" r:id="rId9"/>
  </sheets>
  <calcPr calcId="152511"/>
</workbook>
</file>

<file path=xl/calcChain.xml><?xml version="1.0" encoding="utf-8"?>
<calcChain xmlns="http://schemas.openxmlformats.org/spreadsheetml/2006/main">
  <c r="O12" i="8" l="1"/>
  <c r="E8" i="4" l="1"/>
  <c r="F8" i="5" l="1"/>
  <c r="E8" i="3"/>
  <c r="E8" i="2"/>
  <c r="B11" i="7" l="1"/>
  <c r="D8" i="6" l="1"/>
  <c r="D8" i="7"/>
  <c r="D8" i="8"/>
  <c r="F9" i="9" l="1"/>
  <c r="F4" i="9"/>
  <c r="N13" i="8"/>
  <c r="M13" i="8"/>
  <c r="L13" i="8"/>
  <c r="K13" i="8"/>
  <c r="J13" i="8"/>
  <c r="I13" i="8"/>
  <c r="H13" i="8"/>
  <c r="F13" i="8"/>
  <c r="E13" i="8"/>
  <c r="D13" i="8"/>
  <c r="C13" i="8"/>
  <c r="G12" i="8"/>
  <c r="B12" i="8"/>
  <c r="G11" i="8"/>
  <c r="B11" i="8"/>
  <c r="N13" i="7"/>
  <c r="M13" i="7"/>
  <c r="L13" i="7"/>
  <c r="K13" i="7"/>
  <c r="J13" i="7"/>
  <c r="I13" i="7"/>
  <c r="H13" i="7"/>
  <c r="F13" i="7"/>
  <c r="E13" i="7"/>
  <c r="D13" i="7"/>
  <c r="C13" i="7"/>
  <c r="G12" i="7"/>
  <c r="C47" i="1" s="1"/>
  <c r="B12" i="7"/>
  <c r="G11" i="7"/>
  <c r="O11" i="7" s="1"/>
  <c r="B46" i="1"/>
  <c r="N12" i="6"/>
  <c r="M12" i="6"/>
  <c r="L12" i="6"/>
  <c r="K12" i="6"/>
  <c r="J12" i="6"/>
  <c r="I12" i="6"/>
  <c r="H12" i="6"/>
  <c r="F12" i="6"/>
  <c r="E12" i="6"/>
  <c r="D12" i="6"/>
  <c r="C12" i="6"/>
  <c r="G11" i="6"/>
  <c r="C39" i="1" s="1"/>
  <c r="C40" i="1" s="1"/>
  <c r="B11" i="6"/>
  <c r="B39" i="1" s="1"/>
  <c r="B40" i="1" s="1"/>
  <c r="FV12" i="5"/>
  <c r="FU12" i="5"/>
  <c r="FQ12" i="5"/>
  <c r="FO12" i="5"/>
  <c r="FN12" i="5"/>
  <c r="FM12" i="5"/>
  <c r="FL12" i="5"/>
  <c r="FJ12" i="5"/>
  <c r="FI12" i="5"/>
  <c r="FH12" i="5"/>
  <c r="FG12" i="5"/>
  <c r="FE12" i="5"/>
  <c r="FD12" i="5"/>
  <c r="FC12" i="5"/>
  <c r="FB12" i="5"/>
  <c r="EZ12" i="5"/>
  <c r="EY12" i="5"/>
  <c r="EX12" i="5"/>
  <c r="EW12" i="5"/>
  <c r="EU12" i="5"/>
  <c r="ET12" i="5"/>
  <c r="ES12" i="5"/>
  <c r="ER12" i="5"/>
  <c r="EP12" i="5"/>
  <c r="EO12" i="5"/>
  <c r="EN12" i="5"/>
  <c r="EM12" i="5"/>
  <c r="EK12" i="5"/>
  <c r="EJ12" i="5"/>
  <c r="EI12" i="5"/>
  <c r="EH12" i="5"/>
  <c r="EF12" i="5"/>
  <c r="EE12" i="5"/>
  <c r="ED12" i="5"/>
  <c r="EC12" i="5"/>
  <c r="EA12" i="5"/>
  <c r="DZ12" i="5"/>
  <c r="DY12" i="5"/>
  <c r="DX12" i="5"/>
  <c r="DV12" i="5"/>
  <c r="DU12" i="5"/>
  <c r="DT12" i="5"/>
  <c r="DS12" i="5"/>
  <c r="DQ12" i="5"/>
  <c r="DP12" i="5"/>
  <c r="DO12" i="5"/>
  <c r="DN12" i="5"/>
  <c r="DL12" i="5"/>
  <c r="DK12" i="5"/>
  <c r="DJ12" i="5"/>
  <c r="DI12" i="5"/>
  <c r="DG12" i="5"/>
  <c r="DF12" i="5"/>
  <c r="DE12" i="5"/>
  <c r="DD12" i="5"/>
  <c r="DB12" i="5"/>
  <c r="DA12" i="5"/>
  <c r="CZ12" i="5"/>
  <c r="CY12" i="5"/>
  <c r="CW12" i="5"/>
  <c r="CV12" i="5"/>
  <c r="CU12" i="5"/>
  <c r="CT12" i="5"/>
  <c r="CR12" i="5"/>
  <c r="CQ12" i="5"/>
  <c r="CP12" i="5"/>
  <c r="CO12" i="5"/>
  <c r="CM12" i="5"/>
  <c r="CL12" i="5"/>
  <c r="CK12" i="5"/>
  <c r="CJ12" i="5"/>
  <c r="CH12" i="5"/>
  <c r="CG12" i="5"/>
  <c r="CF12" i="5"/>
  <c r="CE12" i="5"/>
  <c r="CC12" i="5"/>
  <c r="CB12" i="5"/>
  <c r="CA12" i="5"/>
  <c r="BZ12" i="5"/>
  <c r="BX12" i="5"/>
  <c r="BW12" i="5"/>
  <c r="BV12" i="5"/>
  <c r="BU12" i="5"/>
  <c r="BS12" i="5"/>
  <c r="BR12" i="5"/>
  <c r="BQ12" i="5"/>
  <c r="BP12" i="5"/>
  <c r="BN12" i="5"/>
  <c r="BM12" i="5"/>
  <c r="BL12" i="5"/>
  <c r="BK12" i="5"/>
  <c r="BI12" i="5"/>
  <c r="BH12" i="5"/>
  <c r="BG12" i="5"/>
  <c r="BF12" i="5"/>
  <c r="BD12" i="5"/>
  <c r="BC12" i="5"/>
  <c r="BB12" i="5"/>
  <c r="BA12" i="5"/>
  <c r="AY12" i="5"/>
  <c r="AX12" i="5"/>
  <c r="AW12" i="5"/>
  <c r="AV12" i="5"/>
  <c r="AT12" i="5"/>
  <c r="AS12" i="5"/>
  <c r="AR12" i="5"/>
  <c r="AQ12" i="5"/>
  <c r="AO12" i="5"/>
  <c r="AN12" i="5"/>
  <c r="AM12" i="5"/>
  <c r="AL12" i="5"/>
  <c r="AJ12" i="5"/>
  <c r="AI12" i="5"/>
  <c r="AH12" i="5"/>
  <c r="AG12" i="5"/>
  <c r="AE12" i="5"/>
  <c r="AD12" i="5"/>
  <c r="AC12" i="5"/>
  <c r="AB12" i="5"/>
  <c r="Z12" i="5"/>
  <c r="Y12" i="5"/>
  <c r="X12" i="5"/>
  <c r="W12" i="5"/>
  <c r="U12" i="5"/>
  <c r="T12" i="5"/>
  <c r="S12" i="5"/>
  <c r="R12" i="5"/>
  <c r="P12" i="5"/>
  <c r="O12" i="5"/>
  <c r="N12" i="5"/>
  <c r="M12" i="5"/>
  <c r="K12" i="5"/>
  <c r="J12" i="5"/>
  <c r="I12" i="5"/>
  <c r="H12" i="5"/>
  <c r="F12" i="5"/>
  <c r="E12" i="5"/>
  <c r="D12" i="5"/>
  <c r="C12" i="5"/>
  <c r="FP11" i="5"/>
  <c r="FP12" i="5" s="1"/>
  <c r="FK11" i="5"/>
  <c r="FK12" i="5" s="1"/>
  <c r="FF11" i="5"/>
  <c r="AH32" i="1" s="1"/>
  <c r="AH33" i="1" s="1"/>
  <c r="FA11" i="5"/>
  <c r="AG32" i="1" s="1"/>
  <c r="AG33" i="1" s="1"/>
  <c r="EV11" i="5"/>
  <c r="EV12" i="5" s="1"/>
  <c r="EQ11" i="5"/>
  <c r="EQ12" i="5" s="1"/>
  <c r="EL11" i="5"/>
  <c r="AD32" i="1" s="1"/>
  <c r="AD33" i="1" s="1"/>
  <c r="EG11" i="5"/>
  <c r="AC32" i="1" s="1"/>
  <c r="AC33" i="1" s="1"/>
  <c r="EB11" i="5"/>
  <c r="EB12" i="5" s="1"/>
  <c r="DW11" i="5"/>
  <c r="DW12" i="5" s="1"/>
  <c r="DR11" i="5"/>
  <c r="Z32" i="1" s="1"/>
  <c r="Z33" i="1" s="1"/>
  <c r="DM11" i="5"/>
  <c r="Y32" i="1" s="1"/>
  <c r="Y33" i="1" s="1"/>
  <c r="DH11" i="5"/>
  <c r="DH12" i="5" s="1"/>
  <c r="DC11" i="5"/>
  <c r="DC12" i="5" s="1"/>
  <c r="CX11" i="5"/>
  <c r="V32" i="1" s="1"/>
  <c r="V33" i="1" s="1"/>
  <c r="CS11" i="5"/>
  <c r="U32" i="1" s="1"/>
  <c r="U33" i="1" s="1"/>
  <c r="CN11" i="5"/>
  <c r="CN12" i="5" s="1"/>
  <c r="CI11" i="5"/>
  <c r="CI12" i="5" s="1"/>
  <c r="CD11" i="5"/>
  <c r="R32" i="1" s="1"/>
  <c r="R33" i="1" s="1"/>
  <c r="BY11" i="5"/>
  <c r="Q32" i="1" s="1"/>
  <c r="Q33" i="1" s="1"/>
  <c r="BT11" i="5"/>
  <c r="BT12" i="5" s="1"/>
  <c r="BO11" i="5"/>
  <c r="BO12" i="5" s="1"/>
  <c r="BJ11" i="5"/>
  <c r="N32" i="1" s="1"/>
  <c r="N33" i="1" s="1"/>
  <c r="BE11" i="5"/>
  <c r="M32" i="1" s="1"/>
  <c r="M33" i="1" s="1"/>
  <c r="AZ11" i="5"/>
  <c r="AZ12" i="5" s="1"/>
  <c r="AU11" i="5"/>
  <c r="AU12" i="5" s="1"/>
  <c r="AP11" i="5"/>
  <c r="J32" i="1" s="1"/>
  <c r="J33" i="1" s="1"/>
  <c r="AK11" i="5"/>
  <c r="I32" i="1" s="1"/>
  <c r="I33" i="1" s="1"/>
  <c r="AF11" i="5"/>
  <c r="AF12" i="5" s="1"/>
  <c r="AA11" i="5"/>
  <c r="AA12" i="5" s="1"/>
  <c r="V11" i="5"/>
  <c r="F32" i="1" s="1"/>
  <c r="F33" i="1" s="1"/>
  <c r="Q11" i="5"/>
  <c r="E32" i="1" s="1"/>
  <c r="E33" i="1" s="1"/>
  <c r="L11" i="5"/>
  <c r="L12" i="5" s="1"/>
  <c r="G11" i="5"/>
  <c r="G12" i="5" s="1"/>
  <c r="B11" i="5"/>
  <c r="B32" i="1" s="1"/>
  <c r="B33" i="1" s="1"/>
  <c r="BF12" i="4"/>
  <c r="BE12" i="4"/>
  <c r="BD12" i="4"/>
  <c r="BC12" i="4"/>
  <c r="BB12" i="4"/>
  <c r="BA12" i="4"/>
  <c r="AY12" i="4"/>
  <c r="AX12" i="4"/>
  <c r="AW12" i="4"/>
  <c r="AV12" i="4"/>
  <c r="AT12" i="4"/>
  <c r="AS12" i="4"/>
  <c r="AR12" i="4"/>
  <c r="AQ12" i="4"/>
  <c r="AO12" i="4"/>
  <c r="AN12" i="4"/>
  <c r="AM12" i="4"/>
  <c r="AL12" i="4"/>
  <c r="AJ12" i="4"/>
  <c r="AI12" i="4"/>
  <c r="AH12" i="4"/>
  <c r="AG12" i="4"/>
  <c r="AE12" i="4"/>
  <c r="AD12" i="4"/>
  <c r="AC12" i="4"/>
  <c r="AB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F12" i="4"/>
  <c r="E12" i="4"/>
  <c r="D12" i="4"/>
  <c r="C12" i="4"/>
  <c r="AZ11" i="4"/>
  <c r="L25" i="1" s="1"/>
  <c r="L26" i="1" s="1"/>
  <c r="AU11" i="4"/>
  <c r="K25" i="1" s="1"/>
  <c r="K26" i="1" s="1"/>
  <c r="AP11" i="4"/>
  <c r="AP12" i="4" s="1"/>
  <c r="AK11" i="4"/>
  <c r="I25" i="1" s="1"/>
  <c r="I26" i="1" s="1"/>
  <c r="AF11" i="4"/>
  <c r="H25" i="1" s="1"/>
  <c r="H26" i="1" s="1"/>
  <c r="AA11" i="4"/>
  <c r="G25" i="1" s="1"/>
  <c r="G26" i="1" s="1"/>
  <c r="V11" i="4"/>
  <c r="V12" i="4" s="1"/>
  <c r="Q11" i="4"/>
  <c r="E25" i="1" s="1"/>
  <c r="E26" i="1" s="1"/>
  <c r="L11" i="4"/>
  <c r="D25" i="1" s="1"/>
  <c r="D26" i="1" s="1"/>
  <c r="G11" i="4"/>
  <c r="C25" i="1" s="1"/>
  <c r="C26" i="1" s="1"/>
  <c r="B11" i="4"/>
  <c r="B12" i="4" s="1"/>
  <c r="EW12" i="3"/>
  <c r="EV12" i="3"/>
  <c r="EU12" i="3"/>
  <c r="ET12" i="3"/>
  <c r="ES12" i="3"/>
  <c r="ER12" i="3"/>
  <c r="EP12" i="3"/>
  <c r="EO12" i="3"/>
  <c r="EN12" i="3"/>
  <c r="EM12" i="3"/>
  <c r="EK12" i="3"/>
  <c r="EJ12" i="3"/>
  <c r="EI12" i="3"/>
  <c r="EH12" i="3"/>
  <c r="EF12" i="3"/>
  <c r="EE12" i="3"/>
  <c r="ED12" i="3"/>
  <c r="EC12" i="3"/>
  <c r="EA12" i="3"/>
  <c r="DZ12" i="3"/>
  <c r="DY12" i="3"/>
  <c r="DX12" i="3"/>
  <c r="DV12" i="3"/>
  <c r="DU12" i="3"/>
  <c r="DT12" i="3"/>
  <c r="DS12" i="3"/>
  <c r="DQ12" i="3"/>
  <c r="DP12" i="3"/>
  <c r="DO12" i="3"/>
  <c r="DN12" i="3"/>
  <c r="DL12" i="3"/>
  <c r="DK12" i="3"/>
  <c r="DJ12" i="3"/>
  <c r="DI12" i="3"/>
  <c r="DG12" i="3"/>
  <c r="DF12" i="3"/>
  <c r="DE12" i="3"/>
  <c r="DD12" i="3"/>
  <c r="DB12" i="3"/>
  <c r="DA12" i="3"/>
  <c r="CZ12" i="3"/>
  <c r="CY12" i="3"/>
  <c r="CW12" i="3"/>
  <c r="CV12" i="3"/>
  <c r="CU12" i="3"/>
  <c r="CT12" i="3"/>
  <c r="CR12" i="3"/>
  <c r="CQ12" i="3"/>
  <c r="CP12" i="3"/>
  <c r="CO12" i="3"/>
  <c r="CM12" i="3"/>
  <c r="CL12" i="3"/>
  <c r="CK12" i="3"/>
  <c r="CJ12" i="3"/>
  <c r="CH12" i="3"/>
  <c r="CG12" i="3"/>
  <c r="CF12" i="3"/>
  <c r="CE12" i="3"/>
  <c r="CC12" i="3"/>
  <c r="CB12" i="3"/>
  <c r="CA12" i="3"/>
  <c r="BZ12" i="3"/>
  <c r="BX12" i="3"/>
  <c r="BW12" i="3"/>
  <c r="BV12" i="3"/>
  <c r="BU12" i="3"/>
  <c r="BS12" i="3"/>
  <c r="BR12" i="3"/>
  <c r="BQ12" i="3"/>
  <c r="BP12" i="3"/>
  <c r="BN12" i="3"/>
  <c r="BM12" i="3"/>
  <c r="BL12" i="3"/>
  <c r="BK12" i="3"/>
  <c r="BI12" i="3"/>
  <c r="BH12" i="3"/>
  <c r="BG12" i="3"/>
  <c r="BF12" i="3"/>
  <c r="BD12" i="3"/>
  <c r="BC12" i="3"/>
  <c r="BB12" i="3"/>
  <c r="BA12" i="3"/>
  <c r="AY12" i="3"/>
  <c r="AX12" i="3"/>
  <c r="AW12" i="3"/>
  <c r="AV12" i="3"/>
  <c r="AT12" i="3"/>
  <c r="AS12" i="3"/>
  <c r="AR12" i="3"/>
  <c r="AQ12" i="3"/>
  <c r="AO12" i="3"/>
  <c r="AN12" i="3"/>
  <c r="AM12" i="3"/>
  <c r="AL12" i="3"/>
  <c r="AJ12" i="3"/>
  <c r="AI12" i="3"/>
  <c r="AH12" i="3"/>
  <c r="AG12" i="3"/>
  <c r="AE12" i="3"/>
  <c r="AD12" i="3"/>
  <c r="AC12" i="3"/>
  <c r="AB12" i="3"/>
  <c r="Z12" i="3"/>
  <c r="Y12" i="3"/>
  <c r="X12" i="3"/>
  <c r="W12" i="3"/>
  <c r="U12" i="3"/>
  <c r="T12" i="3"/>
  <c r="S12" i="3"/>
  <c r="R12" i="3"/>
  <c r="P12" i="3"/>
  <c r="O12" i="3"/>
  <c r="N12" i="3"/>
  <c r="M12" i="3"/>
  <c r="K12" i="3"/>
  <c r="J12" i="3"/>
  <c r="I12" i="3"/>
  <c r="H12" i="3"/>
  <c r="F12" i="3"/>
  <c r="E12" i="3"/>
  <c r="D12" i="3"/>
  <c r="C12" i="3"/>
  <c r="EQ11" i="3"/>
  <c r="AE18" i="1" s="1"/>
  <c r="AE19" i="1" s="1"/>
  <c r="EL11" i="3"/>
  <c r="AD18" i="1" s="1"/>
  <c r="AD19" i="1" s="1"/>
  <c r="EG11" i="3"/>
  <c r="AC18" i="1" s="1"/>
  <c r="AC19" i="1" s="1"/>
  <c r="EB11" i="3"/>
  <c r="AB18" i="1" s="1"/>
  <c r="AB19" i="1" s="1"/>
  <c r="DW11" i="3"/>
  <c r="AA18" i="1" s="1"/>
  <c r="AA19" i="1" s="1"/>
  <c r="DR11" i="3"/>
  <c r="Z18" i="1" s="1"/>
  <c r="Z19" i="1" s="1"/>
  <c r="DM11" i="3"/>
  <c r="Y18" i="1" s="1"/>
  <c r="Y19" i="1" s="1"/>
  <c r="DH11" i="3"/>
  <c r="X18" i="1" s="1"/>
  <c r="X19" i="1" s="1"/>
  <c r="DC11" i="3"/>
  <c r="W18" i="1" s="1"/>
  <c r="W19" i="1" s="1"/>
  <c r="CX11" i="3"/>
  <c r="V18" i="1" s="1"/>
  <c r="V19" i="1" s="1"/>
  <c r="CS11" i="3"/>
  <c r="U18" i="1" s="1"/>
  <c r="U19" i="1" s="1"/>
  <c r="CN11" i="3"/>
  <c r="T18" i="1" s="1"/>
  <c r="T19" i="1" s="1"/>
  <c r="CI11" i="3"/>
  <c r="S18" i="1" s="1"/>
  <c r="S19" i="1" s="1"/>
  <c r="CD11" i="3"/>
  <c r="R18" i="1" s="1"/>
  <c r="R19" i="1" s="1"/>
  <c r="BY11" i="3"/>
  <c r="Q18" i="1" s="1"/>
  <c r="Q19" i="1" s="1"/>
  <c r="BT11" i="3"/>
  <c r="P18" i="1" s="1"/>
  <c r="P19" i="1" s="1"/>
  <c r="BO11" i="3"/>
  <c r="O18" i="1" s="1"/>
  <c r="O19" i="1" s="1"/>
  <c r="BJ11" i="3"/>
  <c r="N18" i="1" s="1"/>
  <c r="N19" i="1" s="1"/>
  <c r="BE11" i="3"/>
  <c r="M18" i="1" s="1"/>
  <c r="M19" i="1" s="1"/>
  <c r="AZ11" i="3"/>
  <c r="L18" i="1" s="1"/>
  <c r="L19" i="1" s="1"/>
  <c r="AU11" i="3"/>
  <c r="K18" i="1" s="1"/>
  <c r="K19" i="1" s="1"/>
  <c r="AP11" i="3"/>
  <c r="J18" i="1" s="1"/>
  <c r="J19" i="1" s="1"/>
  <c r="AK11" i="3"/>
  <c r="I18" i="1" s="1"/>
  <c r="I19" i="1" s="1"/>
  <c r="AF11" i="3"/>
  <c r="H18" i="1" s="1"/>
  <c r="H19" i="1" s="1"/>
  <c r="AA11" i="3"/>
  <c r="G18" i="1" s="1"/>
  <c r="G19" i="1" s="1"/>
  <c r="V11" i="3"/>
  <c r="F18" i="1" s="1"/>
  <c r="F19" i="1" s="1"/>
  <c r="Q11" i="3"/>
  <c r="E18" i="1" s="1"/>
  <c r="E19" i="1" s="1"/>
  <c r="L11" i="3"/>
  <c r="D18" i="1" s="1"/>
  <c r="D19" i="1" s="1"/>
  <c r="G11" i="3"/>
  <c r="C18" i="1" s="1"/>
  <c r="C19" i="1" s="1"/>
  <c r="B11" i="3"/>
  <c r="B18" i="1" s="1"/>
  <c r="B19" i="1" s="1"/>
  <c r="BF12" i="2"/>
  <c r="BE12" i="2"/>
  <c r="BD12" i="2"/>
  <c r="BC12" i="2"/>
  <c r="BB12" i="2"/>
  <c r="BA12" i="2"/>
  <c r="AY12" i="2"/>
  <c r="AX12" i="2"/>
  <c r="AW12" i="2"/>
  <c r="AV12" i="2"/>
  <c r="AT12" i="2"/>
  <c r="AS12" i="2"/>
  <c r="AR12" i="2"/>
  <c r="AQ12" i="2"/>
  <c r="AO12" i="2"/>
  <c r="AN12" i="2"/>
  <c r="AM12" i="2"/>
  <c r="AL12" i="2"/>
  <c r="AJ12" i="2"/>
  <c r="AI12" i="2"/>
  <c r="AH12" i="2"/>
  <c r="AG12" i="2"/>
  <c r="AE12" i="2"/>
  <c r="AD12" i="2"/>
  <c r="AC12" i="2"/>
  <c r="AB12" i="2"/>
  <c r="Z12" i="2"/>
  <c r="Y12" i="2"/>
  <c r="X12" i="2"/>
  <c r="W12" i="2"/>
  <c r="U12" i="2"/>
  <c r="T12" i="2"/>
  <c r="S12" i="2"/>
  <c r="R12" i="2"/>
  <c r="P12" i="2"/>
  <c r="O12" i="2"/>
  <c r="N12" i="2"/>
  <c r="M12" i="2"/>
  <c r="K12" i="2"/>
  <c r="J12" i="2"/>
  <c r="I12" i="2"/>
  <c r="H12" i="2"/>
  <c r="F12" i="2"/>
  <c r="E12" i="2"/>
  <c r="D12" i="2"/>
  <c r="C12" i="2"/>
  <c r="AZ11" i="2"/>
  <c r="AZ12" i="2" s="1"/>
  <c r="AU11" i="2"/>
  <c r="AU12" i="2" s="1"/>
  <c r="AP11" i="2"/>
  <c r="J11" i="1" s="1"/>
  <c r="J12" i="1" s="1"/>
  <c r="AK11" i="2"/>
  <c r="I11" i="1" s="1"/>
  <c r="I12" i="1" s="1"/>
  <c r="AF11" i="2"/>
  <c r="AF12" i="2" s="1"/>
  <c r="AA11" i="2"/>
  <c r="AA12" i="2" s="1"/>
  <c r="V11" i="2"/>
  <c r="F11" i="1" s="1"/>
  <c r="F12" i="1" s="1"/>
  <c r="Q11" i="2"/>
  <c r="E11" i="1" s="1"/>
  <c r="E12" i="1" s="1"/>
  <c r="L11" i="2"/>
  <c r="L12" i="2" s="1"/>
  <c r="G11" i="2"/>
  <c r="G12" i="2" s="1"/>
  <c r="B11" i="2"/>
  <c r="B11" i="1" s="1"/>
  <c r="B12" i="1" s="1"/>
  <c r="D56" i="1"/>
  <c r="D48" i="1"/>
  <c r="D40" i="1"/>
  <c r="B47" i="1" l="1"/>
  <c r="B48" i="1" s="1"/>
  <c r="O12" i="7"/>
  <c r="O13" i="7" s="1"/>
  <c r="O11" i="6"/>
  <c r="O12" i="6" s="1"/>
  <c r="B12" i="6"/>
  <c r="B13" i="7"/>
  <c r="B55" i="1"/>
  <c r="C55" i="1"/>
  <c r="B13" i="8"/>
  <c r="O11" i="8"/>
  <c r="BG11" i="2"/>
  <c r="BG12" i="2" s="1"/>
  <c r="Q12" i="2"/>
  <c r="AK12" i="2"/>
  <c r="L12" i="3"/>
  <c r="AF12" i="3"/>
  <c r="AZ12" i="3"/>
  <c r="BT12" i="3"/>
  <c r="CN12" i="3"/>
  <c r="DH12" i="3"/>
  <c r="EB12" i="3"/>
  <c r="G12" i="4"/>
  <c r="AA12" i="4"/>
  <c r="AU12" i="4"/>
  <c r="FW11" i="5"/>
  <c r="FW12" i="5" s="1"/>
  <c r="Q12" i="5"/>
  <c r="AK12" i="5"/>
  <c r="BE12" i="5"/>
  <c r="BY12" i="5"/>
  <c r="CS12" i="5"/>
  <c r="DM12" i="5"/>
  <c r="EG12" i="5"/>
  <c r="FA12" i="5"/>
  <c r="G12" i="6"/>
  <c r="G13" i="7"/>
  <c r="G13" i="8"/>
  <c r="C11" i="1"/>
  <c r="C12" i="1" s="1"/>
  <c r="G11" i="1"/>
  <c r="G12" i="1" s="1"/>
  <c r="K11" i="1"/>
  <c r="K12" i="1" s="1"/>
  <c r="B25" i="1"/>
  <c r="B26" i="1" s="1"/>
  <c r="F25" i="1"/>
  <c r="F26" i="1" s="1"/>
  <c r="J25" i="1"/>
  <c r="J26" i="1" s="1"/>
  <c r="C32" i="1"/>
  <c r="C33" i="1" s="1"/>
  <c r="G32" i="1"/>
  <c r="G33" i="1" s="1"/>
  <c r="K32" i="1"/>
  <c r="K33" i="1" s="1"/>
  <c r="O32" i="1"/>
  <c r="O33" i="1" s="1"/>
  <c r="S32" i="1"/>
  <c r="S33" i="1" s="1"/>
  <c r="W32" i="1"/>
  <c r="W33" i="1" s="1"/>
  <c r="AA32" i="1"/>
  <c r="AA33" i="1" s="1"/>
  <c r="AE32" i="1"/>
  <c r="AE33" i="1" s="1"/>
  <c r="AI32" i="1"/>
  <c r="AI33" i="1" s="1"/>
  <c r="B54" i="1"/>
  <c r="B12" i="2"/>
  <c r="V12" i="2"/>
  <c r="AP12" i="2"/>
  <c r="EX11" i="3"/>
  <c r="EX12" i="3" s="1"/>
  <c r="Q12" i="3"/>
  <c r="AK12" i="3"/>
  <c r="BE12" i="3"/>
  <c r="BY12" i="3"/>
  <c r="CS12" i="3"/>
  <c r="DM12" i="3"/>
  <c r="EG12" i="3"/>
  <c r="L12" i="4"/>
  <c r="AF12" i="4"/>
  <c r="AZ12" i="4"/>
  <c r="B12" i="5"/>
  <c r="V12" i="5"/>
  <c r="AP12" i="5"/>
  <c r="BJ12" i="5"/>
  <c r="CD12" i="5"/>
  <c r="CX12" i="5"/>
  <c r="DR12" i="5"/>
  <c r="EL12" i="5"/>
  <c r="FF12" i="5"/>
  <c r="D11" i="1"/>
  <c r="D12" i="1" s="1"/>
  <c r="H11" i="1"/>
  <c r="H12" i="1" s="1"/>
  <c r="L11" i="1"/>
  <c r="L12" i="1" s="1"/>
  <c r="D32" i="1"/>
  <c r="D33" i="1" s="1"/>
  <c r="H32" i="1"/>
  <c r="H33" i="1" s="1"/>
  <c r="L32" i="1"/>
  <c r="L33" i="1" s="1"/>
  <c r="P32" i="1"/>
  <c r="P33" i="1" s="1"/>
  <c r="T32" i="1"/>
  <c r="T33" i="1" s="1"/>
  <c r="X32" i="1"/>
  <c r="X33" i="1" s="1"/>
  <c r="AB32" i="1"/>
  <c r="AB33" i="1" s="1"/>
  <c r="AF32" i="1"/>
  <c r="AF33" i="1" s="1"/>
  <c r="AJ32" i="1"/>
  <c r="AJ33" i="1" s="1"/>
  <c r="C46" i="1"/>
  <c r="C48" i="1" s="1"/>
  <c r="C54" i="1"/>
  <c r="C56" i="1" s="1"/>
  <c r="B12" i="3"/>
  <c r="V12" i="3"/>
  <c r="AP12" i="3"/>
  <c r="BJ12" i="3"/>
  <c r="CD12" i="3"/>
  <c r="CX12" i="3"/>
  <c r="DR12" i="3"/>
  <c r="EL12" i="3"/>
  <c r="BG11" i="4"/>
  <c r="BG12" i="4" s="1"/>
  <c r="Q12" i="4"/>
  <c r="AK12" i="4"/>
  <c r="G12" i="3"/>
  <c r="AA12" i="3"/>
  <c r="AU12" i="3"/>
  <c r="BO12" i="3"/>
  <c r="CI12" i="3"/>
  <c r="DC12" i="3"/>
  <c r="DW12" i="3"/>
  <c r="EQ12" i="3"/>
  <c r="O13" i="8" l="1"/>
  <c r="B56" i="1"/>
</calcChain>
</file>

<file path=xl/sharedStrings.xml><?xml version="1.0" encoding="utf-8"?>
<sst xmlns="http://schemas.openxmlformats.org/spreadsheetml/2006/main" count="730" uniqueCount="321">
  <si>
    <t>NYS SOVC Subtotals by City Town and Ward</t>
  </si>
  <si>
    <t>2020 Primary Election</t>
  </si>
  <si>
    <t>Unofficial</t>
  </si>
  <si>
    <t xml:space="preserve"> </t>
  </si>
  <si>
    <t>2020-05-26 15:20:54</t>
  </si>
  <si>
    <t>PRESIDENT OF THE UNITED STATES - Democratic 19th CD - vote for 1</t>
  </si>
  <si>
    <t>ED</t>
  </si>
  <si>
    <t xml:space="preserve">Pete Buttigieg 
</t>
  </si>
  <si>
    <t xml:space="preserve">Amy Klobuchar 
</t>
  </si>
  <si>
    <t xml:space="preserve">Joseph R. Biden 
</t>
  </si>
  <si>
    <t xml:space="preserve">Tulsi Gabbard 
</t>
  </si>
  <si>
    <t xml:space="preserve">Bernie Sanders 
</t>
  </si>
  <si>
    <t xml:space="preserve">Michael R. Bloomberg 
</t>
  </si>
  <si>
    <t xml:space="preserve">Tom Steyer 
</t>
  </si>
  <si>
    <t xml:space="preserve">Michael Bennet 
</t>
  </si>
  <si>
    <t xml:space="preserve">Elizabeth Warren 
</t>
  </si>
  <si>
    <t xml:space="preserve">Andrew Yang 
</t>
  </si>
  <si>
    <t xml:space="preserve">Deval Patrick 
</t>
  </si>
  <si>
    <t>19TH CD PP20</t>
  </si>
  <si>
    <t>Totals</t>
  </si>
  <si>
    <t>DELEGATES TO THE DEMOCRATIC NATIONAL CONVENTION 19th CD - vote for 6</t>
  </si>
  <si>
    <t xml:space="preserve">Jill G. Fieldstein  
</t>
  </si>
  <si>
    <t xml:space="preserve">Wally Rubin 
</t>
  </si>
  <si>
    <t xml:space="preserve">Tara L. Langworthy 
</t>
  </si>
  <si>
    <t xml:space="preserve">Aidan S. O'Connor Jr 
</t>
  </si>
  <si>
    <t xml:space="preserve">Jane A. Eckert 
</t>
  </si>
  <si>
    <t xml:space="preserve">Beau Loendorf 
</t>
  </si>
  <si>
    <t xml:space="preserve">Donna J. Schick 
</t>
  </si>
  <si>
    <t xml:space="preserve">Michael P. Hein 
</t>
  </si>
  <si>
    <t xml:space="preserve">Doreen P. Davis 
</t>
  </si>
  <si>
    <t xml:space="preserve">Frank L. Cardinale 
</t>
  </si>
  <si>
    <t xml:space="preserve">Elaine Sosnicki 
</t>
  </si>
  <si>
    <t xml:space="preserve">Frederick E. Kowal 
</t>
  </si>
  <si>
    <t xml:space="preserve">Cari Gardner 
</t>
  </si>
  <si>
    <t xml:space="preserve">Kelleigh McKenzie 
</t>
  </si>
  <si>
    <t xml:space="preserve">Rebecca Rojer 
</t>
  </si>
  <si>
    <t xml:space="preserve">Jeff Cohen  
</t>
  </si>
  <si>
    <t xml:space="preserve">Mark A. Vian 
</t>
  </si>
  <si>
    <t xml:space="preserve">Lanny Walter 
</t>
  </si>
  <si>
    <t xml:space="preserve">Melissa J. Servant 
</t>
  </si>
  <si>
    <t xml:space="preserve">Daniel J. Torres 
</t>
  </si>
  <si>
    <t xml:space="preserve">Jennifer J. Fuentes 
</t>
  </si>
  <si>
    <t xml:space="preserve">Gregory V. Pasquale 
</t>
  </si>
  <si>
    <t xml:space="preserve">Erin E. Stamper 
</t>
  </si>
  <si>
    <t xml:space="preserve">MacGuire M. Benton 
</t>
  </si>
  <si>
    <t xml:space="preserve">Keiko Sono 
</t>
  </si>
  <si>
    <t xml:space="preserve">Roger Green 
</t>
  </si>
  <si>
    <t xml:space="preserve">Cynthia Welch 
</t>
  </si>
  <si>
    <t xml:space="preserve">Brian Welch 
</t>
  </si>
  <si>
    <t xml:space="preserve">Shaye Chaim  
</t>
  </si>
  <si>
    <t xml:space="preserve">Koichiro Y. Kleps 
</t>
  </si>
  <si>
    <t>PRESIDENT OF THE UNITED STATES  DEMOCRATIC 20th CD - vote for 1</t>
  </si>
  <si>
    <t xml:space="preserve">Pete Buttigieg
</t>
  </si>
  <si>
    <t xml:space="preserve">Joseph R. Biden
</t>
  </si>
  <si>
    <t xml:space="preserve">Tulsi Gabbard
</t>
  </si>
  <si>
    <t xml:space="preserve">Bernie Sanders
</t>
  </si>
  <si>
    <t xml:space="preserve">Michael R. Bloomberg
</t>
  </si>
  <si>
    <t xml:space="preserve">Tom Steyer
</t>
  </si>
  <si>
    <t xml:space="preserve">Michael Bennet
</t>
  </si>
  <si>
    <t xml:space="preserve">Andrew Yang
</t>
  </si>
  <si>
    <t>20TH CD PP20</t>
  </si>
  <si>
    <t>DELEGATES TO THE DEMOCRATIC NATIONAL CONVENTION 20th CD - vote for 7</t>
  </si>
  <si>
    <t xml:space="preserve">Rachel Baum 
</t>
  </si>
  <si>
    <t xml:space="preserve">Stephen A. Napier Jr 
</t>
  </si>
  <si>
    <t xml:space="preserve">Caitlin Gallagher 
</t>
  </si>
  <si>
    <t xml:space="preserve">John T. Fealy 
</t>
  </si>
  <si>
    <t xml:space="preserve">Julia A. Reeb 
</t>
  </si>
  <si>
    <t xml:space="preserve">Andrew Brick 
</t>
  </si>
  <si>
    <t xml:space="preserve">Kim M. Cardillo 
</t>
  </si>
  <si>
    <t xml:space="preserve">Daniel P. McCoy 
</t>
  </si>
  <si>
    <t xml:space="preserve">Caroline B. McGraw 
</t>
  </si>
  <si>
    <t xml:space="preserve">Jack  Flynn 
</t>
  </si>
  <si>
    <t xml:space="preserve">Wanda F. Willingham 
</t>
  </si>
  <si>
    <t xml:space="preserve">Edward Verhoff 
</t>
  </si>
  <si>
    <t xml:space="preserve">Dorcey L. Applyrs 
</t>
  </si>
  <si>
    <t xml:space="preserve">Carole Claren Weaver 
</t>
  </si>
  <si>
    <t xml:space="preserve">Phillip G. Steck 
</t>
  </si>
  <si>
    <t xml:space="preserve">Thomas Goodfellow 
</t>
  </si>
  <si>
    <t xml:space="preserve">Douglas Bullock 
</t>
  </si>
  <si>
    <t xml:space="preserve">Joyce Love 
</t>
  </si>
  <si>
    <t xml:space="preserve">Heather Spitzberg 
</t>
  </si>
  <si>
    <t xml:space="preserve">Sandra Steubing 
</t>
  </si>
  <si>
    <t xml:space="preserve">Khristina Ulmer 
</t>
  </si>
  <si>
    <t xml:space="preserve">Melinda J. Person 
</t>
  </si>
  <si>
    <t xml:space="preserve">Martin J. Robinson 
</t>
  </si>
  <si>
    <t xml:space="preserve">Katherine D. Chao 
</t>
  </si>
  <si>
    <t xml:space="preserve">Nicholas A. Petrillo 
</t>
  </si>
  <si>
    <t xml:space="preserve">Christine M. Butry 
</t>
  </si>
  <si>
    <t xml:space="preserve">Anton A. Konev 
</t>
  </si>
  <si>
    <t xml:space="preserve">Holly Loth 
</t>
  </si>
  <si>
    <t xml:space="preserve">Kathryn Miechkowski 
</t>
  </si>
  <si>
    <t xml:space="preserve">James Gilkey 
</t>
  </si>
  <si>
    <t xml:space="preserve">Erynn Barber 
</t>
  </si>
  <si>
    <t xml:space="preserve">Hugh McNeelege 
</t>
  </si>
  <si>
    <t xml:space="preserve">Tanya Thorne 
</t>
  </si>
  <si>
    <t xml:space="preserve">Ray Daugherty 
</t>
  </si>
  <si>
    <t xml:space="preserve">Olivia Meunier 
</t>
  </si>
  <si>
    <t xml:space="preserve">20TH CD PP20 </t>
  </si>
  <si>
    <t>REPRESENTATIVE IN CONGRESS 19TH - vote for 1</t>
  </si>
  <si>
    <t xml:space="preserve">Ola Hawatmeh 
</t>
  </si>
  <si>
    <t xml:space="preserve">Kyle Van De Water 
</t>
  </si>
  <si>
    <t>Write-ins</t>
  </si>
  <si>
    <t xml:space="preserve">19TH CD REP </t>
  </si>
  <si>
    <t>DISTRICT ATTORNEY - vote for 1</t>
  </si>
  <si>
    <t xml:space="preserve">Kelli P. McCoski 
</t>
  </si>
  <si>
    <t xml:space="preserve">Lorraine Diamond 
</t>
  </si>
  <si>
    <t xml:space="preserve">Write-ins </t>
  </si>
  <si>
    <t>0</t>
  </si>
  <si>
    <t>20TH CD REP</t>
  </si>
  <si>
    <t>111th MEMBER OF ASSEMBLY  - vote for 1</t>
  </si>
  <si>
    <t xml:space="preserve">Angelo L. Santabarbara 
</t>
  </si>
  <si>
    <t xml:space="preserve">Paul E. DeLorenzo 
</t>
  </si>
  <si>
    <t>19TH CD CON</t>
  </si>
  <si>
    <t xml:space="preserve">20TH CD CON </t>
  </si>
  <si>
    <t>(Vote for 1)</t>
  </si>
  <si>
    <t>Pete Buttigieg 
DEM TOTAL</t>
  </si>
  <si>
    <t xml:space="preserve">Pete Buttigieg POLLS
</t>
  </si>
  <si>
    <t xml:space="preserve">Un-scanned </t>
  </si>
  <si>
    <t>Affidavit</t>
  </si>
  <si>
    <t>Absentee</t>
  </si>
  <si>
    <t>Amy Klobuchar 
DEM TOTAL</t>
  </si>
  <si>
    <t xml:space="preserve">Amy Klobuchar POLLS 
</t>
  </si>
  <si>
    <t>Joseph R. Biden DEM TOTAL</t>
  </si>
  <si>
    <t xml:space="preserve">Joseph R. Biden POLLS
</t>
  </si>
  <si>
    <t>Tulsi Gabbard DEM TOTAL</t>
  </si>
  <si>
    <t xml:space="preserve">Tulsi Gabbard POLLS
</t>
  </si>
  <si>
    <t>Bernie Sanders DEM TOTAL</t>
  </si>
  <si>
    <t>Bernie Sanders POLLS</t>
  </si>
  <si>
    <t>Michael R. Bloomberg DEM TOTAL</t>
  </si>
  <si>
    <t>Michael R. Bloomberg POLLS</t>
  </si>
  <si>
    <t>Tom Steyer DEM TOTAL</t>
  </si>
  <si>
    <t>Tom Steyer POLLS</t>
  </si>
  <si>
    <t>Michael Bennet DEM TOTAL</t>
  </si>
  <si>
    <t>Michael Bennet POLLS</t>
  </si>
  <si>
    <t>Elizabeth Warren DEM TOTAL</t>
  </si>
  <si>
    <t>Elizabeth Warren POLLS</t>
  </si>
  <si>
    <t>Andrew Yang DEM TOTAL</t>
  </si>
  <si>
    <t>Andrew Yang POLLS</t>
  </si>
  <si>
    <t>Deval Patrick DEM TOTAL</t>
  </si>
  <si>
    <t>Deval Patrick POLLS</t>
  </si>
  <si>
    <t>Undervotes</t>
  </si>
  <si>
    <t>Overvotes</t>
  </si>
  <si>
    <t>Total Votes</t>
  </si>
  <si>
    <t xml:space="preserve">19th CD PP20 </t>
  </si>
  <si>
    <t>TOTAL</t>
  </si>
  <si>
    <t>Jill G. Fieldstein  TOTAL</t>
  </si>
  <si>
    <t>Jill G. Fieldstein  POLLS</t>
  </si>
  <si>
    <t>Wally Rubin TOTAL</t>
  </si>
  <si>
    <t>Wally Rubin POLLS</t>
  </si>
  <si>
    <t>Tara L. Langworthy TOTAL</t>
  </si>
  <si>
    <t>Tara L. Langworthy POLLS</t>
  </si>
  <si>
    <t>Aidan S. O'Connor Jr TOTAL</t>
  </si>
  <si>
    <t>Aidan S. O'Connor Jr POLLS</t>
  </si>
  <si>
    <t>Jane A. Eckert TOTAL</t>
  </si>
  <si>
    <t>Jane A. Eckert POLLS</t>
  </si>
  <si>
    <t>Beau Loendorf TOTAL</t>
  </si>
  <si>
    <t>Beau Loendorf POLLS</t>
  </si>
  <si>
    <t>Donna J. Schick TOTAL</t>
  </si>
  <si>
    <t>Donna J. Schick POLLS</t>
  </si>
  <si>
    <t>Michael P. Hein TOTAL</t>
  </si>
  <si>
    <t>Michael P. Hein POLLS</t>
  </si>
  <si>
    <t>Doreen P. Davis TOTAL</t>
  </si>
  <si>
    <t>Doreen P. Davis POLLS</t>
  </si>
  <si>
    <t>Frank L. Cardinale TOTAL</t>
  </si>
  <si>
    <t>Frank L. Cardinale POLLS</t>
  </si>
  <si>
    <t>Elaine Sosnicki TOTAL</t>
  </si>
  <si>
    <t>Elaine Sosnicki POLLS</t>
  </si>
  <si>
    <t>Frederick E. Kowal TOTAL</t>
  </si>
  <si>
    <t>Frederick E. Kowal POLLS</t>
  </si>
  <si>
    <t>Cari Gardner TOTAL</t>
  </si>
  <si>
    <t>Cari Gardner POLLS</t>
  </si>
  <si>
    <t>Kelleigh McKenzie TOTAL</t>
  </si>
  <si>
    <t>Kelleigh McKenzie POLLS</t>
  </si>
  <si>
    <t>Rebecca Rojer TOTAL</t>
  </si>
  <si>
    <t>Rebecca Rojer POLLS</t>
  </si>
  <si>
    <t xml:space="preserve">Jeff Cohen  TOTAL </t>
  </si>
  <si>
    <t>Jeff Cohen  POLLS</t>
  </si>
  <si>
    <t>Mark A. Vian TOTAL</t>
  </si>
  <si>
    <t>Mark A. Vian POLLS</t>
  </si>
  <si>
    <t>Lanny Walter TOTAL</t>
  </si>
  <si>
    <t>Lanny Walter POLLS</t>
  </si>
  <si>
    <t>Melissa J. Servant TOTAL</t>
  </si>
  <si>
    <t>Melissa J. Servant POLLS</t>
  </si>
  <si>
    <t>Daniel J. Torres TOTAL</t>
  </si>
  <si>
    <t>Daniel J. Torres POLLS</t>
  </si>
  <si>
    <t>Jennifer J. Fuentes TOTAL</t>
  </si>
  <si>
    <t>Jennifer J. Fuentes POLLS</t>
  </si>
  <si>
    <t>Gregory V. Pasquale TOTAL</t>
  </si>
  <si>
    <t>Gregory V. Pasquale POLLS</t>
  </si>
  <si>
    <t>Erin E. Stamper TOTAL</t>
  </si>
  <si>
    <t>Erin E. Stamper POLLS</t>
  </si>
  <si>
    <t>MacGuire M. Benton TOTAL</t>
  </si>
  <si>
    <t>MacGuire M. Benton POLLS</t>
  </si>
  <si>
    <t>Keiko Sono TOTAL</t>
  </si>
  <si>
    <t>Keiko Sono POLLS</t>
  </si>
  <si>
    <t>Roger Green TOTAL</t>
  </si>
  <si>
    <t>Roger Green POLLS</t>
  </si>
  <si>
    <t>Cynthia Welch TOTAL</t>
  </si>
  <si>
    <t>Cynthia Welch POLLS</t>
  </si>
  <si>
    <t>Brian Welch TOTAL</t>
  </si>
  <si>
    <t>Brian Welch POLLS</t>
  </si>
  <si>
    <t>Shaye Chaim  TOTAL</t>
  </si>
  <si>
    <t>Shaye Chaim  POLLS</t>
  </si>
  <si>
    <t>Koichiro Y. Kleps TOTAL</t>
  </si>
  <si>
    <t>Koichiro Y. Kleps POLLS</t>
  </si>
  <si>
    <t>Pete Buttigieg DEM TOTAL</t>
  </si>
  <si>
    <t>Amy Klobuchar  DEM TOTAL</t>
  </si>
  <si>
    <t xml:space="preserve">20th CD PP20 </t>
  </si>
  <si>
    <t>Rachel Baum TOTAL</t>
  </si>
  <si>
    <t>Rachel Baum POLLS</t>
  </si>
  <si>
    <t>Stephen A. Napier Jr TOTAL</t>
  </si>
  <si>
    <t>Stephen A. Napier Jr POLLS</t>
  </si>
  <si>
    <t>Caitlin Gallagher TOTAL</t>
  </si>
  <si>
    <t>Caitlin Gallagher POLLS</t>
  </si>
  <si>
    <t>John T. Fealy TOTAL</t>
  </si>
  <si>
    <t>John T. Fealy POLLS</t>
  </si>
  <si>
    <t>Julia A. Reeb TOTAL</t>
  </si>
  <si>
    <t>Julia A. Reeb POLLS</t>
  </si>
  <si>
    <t>Andrew Brick TOTAL</t>
  </si>
  <si>
    <t>Andrew Brick POLLS</t>
  </si>
  <si>
    <t>Kim M. Cardillo TOTAL</t>
  </si>
  <si>
    <t>Kim M. Cardillo POLLS</t>
  </si>
  <si>
    <t>Daniel P. McCoy TOTAL</t>
  </si>
  <si>
    <t>Daniel P. McCoy POLLS</t>
  </si>
  <si>
    <t>Caroline B. McGraw TOTAL</t>
  </si>
  <si>
    <t>Caroline B. McGraw POLLS</t>
  </si>
  <si>
    <t>Jack  Flynn TOTAL</t>
  </si>
  <si>
    <t>Jack  Flynn POLLS</t>
  </si>
  <si>
    <t>Wanda F. Willingham TOTAL</t>
  </si>
  <si>
    <t>Wanda F. Willingham POLLS</t>
  </si>
  <si>
    <t>Edward Verhoff TOTAL</t>
  </si>
  <si>
    <t>Edward Verhoff POLLS</t>
  </si>
  <si>
    <t>Dorcey L. Applyrs TOTAL</t>
  </si>
  <si>
    <t>Dorcey L. Applyrs POLLS</t>
  </si>
  <si>
    <t>Carole Claren Weaver TOTAL</t>
  </si>
  <si>
    <t>Carole Claren Weaver POLLS</t>
  </si>
  <si>
    <t>Phillip G. Steck TOTAL</t>
  </si>
  <si>
    <t>Phillip G. Steck POLLS</t>
  </si>
  <si>
    <t>Thomas Goodfellow TOTAL</t>
  </si>
  <si>
    <t>Thomas Goodfellow POLLS</t>
  </si>
  <si>
    <t>Douglas Bullock TOTAL</t>
  </si>
  <si>
    <t>Douglas Bullock POLLS</t>
  </si>
  <si>
    <t>Joyce Love TOTAL</t>
  </si>
  <si>
    <t>Joyce Love POLLS</t>
  </si>
  <si>
    <t>Heather Spitzberg TOTAL</t>
  </si>
  <si>
    <t>Heather Spitzberg POLLS</t>
  </si>
  <si>
    <t>Sandra Steubing TOTAL</t>
  </si>
  <si>
    <t>Sandra Steubing POLLS</t>
  </si>
  <si>
    <t>Khristina Ulmer TOTAL</t>
  </si>
  <si>
    <t>Khristina Ulmer POLLS</t>
  </si>
  <si>
    <t>Melinda J. Person 
TOTAL</t>
  </si>
  <si>
    <t>Melinda J. Person POLLS</t>
  </si>
  <si>
    <t>Martin J. Robinson TOTAL</t>
  </si>
  <si>
    <t>Martin J. Robinson POLLS</t>
  </si>
  <si>
    <t>Katherine D. Chao TOTAL</t>
  </si>
  <si>
    <t>Katherine D. Chao POLLS</t>
  </si>
  <si>
    <t>Nicholas A. Petrillo TOTAL</t>
  </si>
  <si>
    <t>Nicholas A. Petrillo POLLS</t>
  </si>
  <si>
    <t>Christine M. Butry TOTAL</t>
  </si>
  <si>
    <t>Christine M. Butry POLLS</t>
  </si>
  <si>
    <t>Anton A. Konev TOTAL</t>
  </si>
  <si>
    <t>Anton A. Konev POLLS</t>
  </si>
  <si>
    <t>Holly Loth TOTAL</t>
  </si>
  <si>
    <t>Holly Loth POLLS</t>
  </si>
  <si>
    <t>Kathryn Miechkowski TOTAL</t>
  </si>
  <si>
    <t>Kathryn Miechkowski POLLS</t>
  </si>
  <si>
    <t>James Gilkey TOTAL</t>
  </si>
  <si>
    <t>James Gilkey POLLS</t>
  </si>
  <si>
    <t>Erynn Barber TOTAL</t>
  </si>
  <si>
    <t>Erynn Barber POLLS</t>
  </si>
  <si>
    <t>Hugh McNeelege TOTAL</t>
  </si>
  <si>
    <t>Hugh McNeelege POLLS</t>
  </si>
  <si>
    <t>Tanya Thorne TOTAL</t>
  </si>
  <si>
    <t>Tanya Thorne POLLS</t>
  </si>
  <si>
    <t>Ray Daugherty TOTAL</t>
  </si>
  <si>
    <t>Ray Daugherty POLLS</t>
  </si>
  <si>
    <t>Olivia Meunier TOTAL</t>
  </si>
  <si>
    <t>Olivia Meunier POLLS</t>
  </si>
  <si>
    <t>Un-scanned</t>
  </si>
  <si>
    <t>Ola Hawatmeh REP TOTAL</t>
  </si>
  <si>
    <t>Ola Hawatmeh 
POLLS</t>
  </si>
  <si>
    <t>Kyle Van De Water REP TOTAL</t>
  </si>
  <si>
    <t>Kyle Van De Water POLLS</t>
  </si>
  <si>
    <t>19TH CD</t>
  </si>
  <si>
    <t>Kelli P. McCoski REP TOTAL</t>
  </si>
  <si>
    <t>Kelli P. McCoski POLLS</t>
  </si>
  <si>
    <t>Lorraine Diamond REP TOTAL</t>
  </si>
  <si>
    <t>Lorraine Diamond POLLS</t>
  </si>
  <si>
    <t>20th CD</t>
  </si>
  <si>
    <t>Angelo L. Santabarbara CON TOTAL</t>
  </si>
  <si>
    <t>Angelo L. Santabarbara POLLS</t>
  </si>
  <si>
    <t>Paul E. DeLorenzo CON TOTAL</t>
  </si>
  <si>
    <t>Paul E. DeLorenzo POLLS</t>
  </si>
  <si>
    <t>District Attorney Republican Party 20th CD</t>
  </si>
  <si>
    <t>Votes</t>
  </si>
  <si>
    <t>Eugene R. Hernigle III</t>
  </si>
  <si>
    <t>Joseph R. Biden (Dem)</t>
  </si>
  <si>
    <t>Represrntative in Congress Republican Party 19th CD</t>
  </si>
  <si>
    <t>Peter Rebokis</t>
  </si>
  <si>
    <t>Pete Buttigieg  POLLS</t>
  </si>
  <si>
    <t>Amy Klobuchar POLLS</t>
  </si>
  <si>
    <t>Joseph R. Biden POLLS</t>
  </si>
  <si>
    <t>Tulsi Gabbard POLLS</t>
  </si>
  <si>
    <t>Affidavit Ballots</t>
  </si>
  <si>
    <t>Absentee Ballots</t>
  </si>
  <si>
    <t>Machine Ballots</t>
  </si>
  <si>
    <t xml:space="preserve">Total Ballots </t>
  </si>
  <si>
    <t>Republican Primary Election June 23, 2020</t>
  </si>
  <si>
    <t>Montgomery County</t>
  </si>
  <si>
    <t>Official</t>
  </si>
  <si>
    <t>DISTRICT ATTORNEY  (vote for 1)</t>
  </si>
  <si>
    <t>MONTGOMERY COUNTY</t>
  </si>
  <si>
    <t>Conservative Primary Election June 23, 2020</t>
  </si>
  <si>
    <t>111th MEMBER OF ASSEMBLY  (vote for 1)</t>
  </si>
  <si>
    <t>Federal Primary Election June 23, 2020</t>
  </si>
  <si>
    <t>REPRESENTATIVE IN CONGRESS 19TH CD (vote for 1)</t>
  </si>
  <si>
    <t>Presidential Primary June 23, 2020</t>
  </si>
  <si>
    <t>PRESIDENT OF THE UNITED STATES  DEMOCRATIC 19th CD (vote for 1)</t>
  </si>
  <si>
    <t>PRESIDENT OF THE UNITED STATES  DEMOCRATIC 20th CD (vote for 1)</t>
  </si>
  <si>
    <t>DELEGATES TO THE DEMOCRATIC NATIONAL CONVENTION 20th CD (vote for 7)</t>
  </si>
  <si>
    <t>DELEGATES TO THE DEMOCRATIC NATIONAL CONVENTION 19th CD (vote for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</si>
</sst>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4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 style="hair">
        <color auto="1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2">
    <xf numFmtId="0" fontId="0" fillId="0" borderId="0" xfId="0"/>
    <xf numFmtId="0" fontId="18" fillId="0" borderId="0" xfId="0" applyNumberFormat="1" applyFont="1" applyFill="1" applyBorder="1" applyAlignment="1" applyProtection="1"/>
    <xf numFmtId="0" fontId="0" fillId="0" borderId="0" xfId="0" applyAlignment="1">
      <alignment textRotation="45"/>
    </xf>
    <xf numFmtId="0" fontId="19" fillId="33" borderId="1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>
      <alignment wrapText="1"/>
    </xf>
    <xf numFmtId="0" fontId="19" fillId="33" borderId="11" xfId="0" applyNumberFormat="1" applyFont="1" applyFill="1" applyBorder="1" applyAlignment="1" applyProtection="1">
      <alignment wrapText="1"/>
    </xf>
    <xf numFmtId="0" fontId="19" fillId="0" borderId="12" xfId="0" applyNumberFormat="1" applyFont="1" applyFill="1" applyBorder="1" applyAlignment="1" applyProtection="1"/>
    <xf numFmtId="0" fontId="0" fillId="0" borderId="0" xfId="0" applyAlignment="1"/>
    <xf numFmtId="0" fontId="19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13" xfId="0" applyNumberFormat="1" applyFont="1" applyFill="1" applyBorder="1" applyAlignment="1" applyProtection="1">
      <alignment horizontal="center"/>
    </xf>
    <xf numFmtId="0" fontId="19" fillId="33" borderId="0" xfId="0" applyNumberFormat="1" applyFont="1" applyFill="1" applyBorder="1" applyAlignment="1" applyProtection="1">
      <alignment horizontal="center"/>
    </xf>
    <xf numFmtId="0" fontId="19" fillId="33" borderId="13" xfId="0" applyNumberFormat="1" applyFont="1" applyFill="1" applyBorder="1" applyAlignment="1" applyProtection="1">
      <alignment horizontal="center"/>
    </xf>
    <xf numFmtId="0" fontId="19" fillId="0" borderId="0" xfId="0" applyNumberFormat="1" applyFont="1" applyFill="1" applyBorder="1" applyAlignment="1" applyProtection="1">
      <alignment horizontal="center"/>
    </xf>
    <xf numFmtId="0" fontId="19" fillId="0" borderId="12" xfId="0" applyNumberFormat="1" applyFont="1" applyFill="1" applyBorder="1" applyAlignment="1" applyProtection="1">
      <alignment wrapText="1"/>
    </xf>
    <xf numFmtId="0" fontId="19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wrapText="1"/>
    </xf>
    <xf numFmtId="0" fontId="19" fillId="33" borderId="14" xfId="0" applyNumberFormat="1" applyFont="1" applyFill="1" applyBorder="1" applyAlignment="1" applyProtection="1"/>
    <xf numFmtId="0" fontId="19" fillId="33" borderId="15" xfId="0" applyNumberFormat="1" applyFont="1" applyFill="1" applyBorder="1" applyAlignment="1" applyProtection="1">
      <alignment textRotation="45"/>
    </xf>
    <xf numFmtId="0" fontId="19" fillId="34" borderId="15" xfId="0" applyNumberFormat="1" applyFont="1" applyFill="1" applyBorder="1" applyAlignment="1" applyProtection="1">
      <alignment textRotation="45"/>
    </xf>
    <xf numFmtId="0" fontId="19" fillId="33" borderId="15" xfId="0" applyNumberFormat="1" applyFont="1" applyFill="1" applyBorder="1" applyAlignment="1" applyProtection="1">
      <alignment textRotation="45" wrapText="1"/>
    </xf>
    <xf numFmtId="0" fontId="19" fillId="33" borderId="10" xfId="0" applyFont="1" applyFill="1" applyBorder="1" applyAlignment="1">
      <alignment textRotation="45" wrapText="1"/>
    </xf>
    <xf numFmtId="0" fontId="19" fillId="33" borderId="10" xfId="0" applyFont="1" applyFill="1" applyBorder="1" applyAlignment="1">
      <alignment horizontal="center" textRotation="45" wrapText="1"/>
    </xf>
    <xf numFmtId="0" fontId="19" fillId="33" borderId="16" xfId="0" applyFont="1" applyFill="1" applyBorder="1" applyAlignment="1">
      <alignment horizontal="center" textRotation="45" wrapText="1"/>
    </xf>
    <xf numFmtId="0" fontId="19" fillId="34" borderId="15" xfId="0" applyNumberFormat="1" applyFont="1" applyFill="1" applyBorder="1" applyAlignment="1" applyProtection="1">
      <alignment textRotation="45" wrapText="1"/>
    </xf>
    <xf numFmtId="0" fontId="19" fillId="34" borderId="10" xfId="0" applyNumberFormat="1" applyFont="1" applyFill="1" applyBorder="1" applyAlignment="1" applyProtection="1">
      <alignment textRotation="45"/>
    </xf>
    <xf numFmtId="0" fontId="19" fillId="33" borderId="10" xfId="0" applyNumberFormat="1" applyFont="1" applyFill="1" applyBorder="1" applyAlignment="1" applyProtection="1">
      <alignment textRotation="45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9" fillId="33" borderId="0" xfId="0" applyNumberFormat="1" applyFont="1" applyFill="1" applyBorder="1" applyAlignment="1" applyProtection="1"/>
    <xf numFmtId="0" fontId="0" fillId="0" borderId="0" xfId="0" applyFill="1"/>
    <xf numFmtId="0" fontId="20" fillId="0" borderId="18" xfId="0" applyNumberFormat="1" applyFont="1" applyFill="1" applyBorder="1" applyAlignment="1" applyProtection="1">
      <alignment horizontal="center"/>
    </xf>
    <xf numFmtId="0" fontId="20" fillId="0" borderId="0" xfId="0" applyNumberFormat="1" applyFont="1" applyFill="1" applyBorder="1" applyAlignment="1" applyProtection="1">
      <alignment horizontal="center"/>
    </xf>
    <xf numFmtId="0" fontId="20" fillId="0" borderId="19" xfId="0" applyNumberFormat="1" applyFont="1" applyFill="1" applyBorder="1" applyAlignment="1" applyProtection="1">
      <alignment horizontal="center"/>
    </xf>
    <xf numFmtId="0" fontId="19" fillId="35" borderId="0" xfId="0" applyNumberFormat="1" applyFont="1" applyFill="1" applyBorder="1" applyAlignment="1" applyProtection="1"/>
    <xf numFmtId="0" fontId="19" fillId="35" borderId="20" xfId="0" applyNumberFormat="1" applyFont="1" applyFill="1" applyBorder="1" applyAlignment="1" applyProtection="1">
      <alignment horizontal="center"/>
    </xf>
    <xf numFmtId="0" fontId="19" fillId="35" borderId="0" xfId="0" applyNumberFormat="1" applyFont="1" applyFill="1" applyBorder="1" applyAlignment="1" applyProtection="1">
      <alignment horizontal="center"/>
    </xf>
    <xf numFmtId="0" fontId="19" fillId="35" borderId="21" xfId="0" applyNumberFormat="1" applyFont="1" applyFill="1" applyBorder="1" applyAlignment="1" applyProtection="1">
      <alignment horizontal="center"/>
    </xf>
    <xf numFmtId="0" fontId="19" fillId="33" borderId="22" xfId="0" applyNumberFormat="1" applyFont="1" applyFill="1" applyBorder="1" applyAlignment="1" applyProtection="1"/>
    <xf numFmtId="0" fontId="19" fillId="34" borderId="23" xfId="0" applyNumberFormat="1" applyFont="1" applyFill="1" applyBorder="1" applyAlignment="1" applyProtection="1">
      <alignment horizontal="center" textRotation="45" wrapText="1"/>
    </xf>
    <xf numFmtId="0" fontId="19" fillId="33" borderId="24" xfId="0" applyNumberFormat="1" applyFont="1" applyFill="1" applyBorder="1" applyAlignment="1" applyProtection="1">
      <alignment horizontal="center" textRotation="45" wrapText="1"/>
    </xf>
    <xf numFmtId="0" fontId="19" fillId="33" borderId="25" xfId="0" applyFont="1" applyFill="1" applyBorder="1" applyAlignment="1">
      <alignment horizontal="center" textRotation="45" wrapText="1"/>
    </xf>
    <xf numFmtId="0" fontId="19" fillId="33" borderId="26" xfId="0" applyFont="1" applyFill="1" applyBorder="1" applyAlignment="1">
      <alignment horizontal="center" textRotation="45" wrapText="1"/>
    </xf>
    <xf numFmtId="0" fontId="19" fillId="34" borderId="27" xfId="0" applyNumberFormat="1" applyFont="1" applyFill="1" applyBorder="1" applyAlignment="1" applyProtection="1">
      <alignment horizontal="center" textRotation="45" wrapText="1"/>
    </xf>
    <xf numFmtId="0" fontId="19" fillId="33" borderId="23" xfId="0" applyNumberFormat="1" applyFont="1" applyFill="1" applyBorder="1" applyAlignment="1" applyProtection="1">
      <alignment horizontal="center" textRotation="45" wrapText="1"/>
    </xf>
    <xf numFmtId="0" fontId="19" fillId="33" borderId="28" xfId="0" applyNumberFormat="1" applyFont="1" applyFill="1" applyBorder="1" applyAlignment="1" applyProtection="1">
      <alignment horizontal="center" textRotation="45" wrapText="1"/>
    </xf>
    <xf numFmtId="0" fontId="19" fillId="34" borderId="29" xfId="0" applyNumberFormat="1" applyFont="1" applyFill="1" applyBorder="1" applyAlignment="1" applyProtection="1">
      <alignment horizontal="center" textRotation="45" wrapText="1"/>
    </xf>
    <xf numFmtId="0" fontId="21" fillId="0" borderId="30" xfId="0" applyNumberFormat="1" applyFont="1" applyFill="1" applyBorder="1" applyAlignment="1" applyProtection="1">
      <alignment horizontal="center"/>
    </xf>
    <xf numFmtId="0" fontId="21" fillId="0" borderId="31" xfId="0" applyNumberFormat="1" applyFont="1" applyFill="1" applyBorder="1" applyAlignment="1" applyProtection="1">
      <alignment horizontal="center"/>
    </xf>
    <xf numFmtId="0" fontId="21" fillId="0" borderId="32" xfId="0" applyNumberFormat="1" applyFont="1" applyFill="1" applyBorder="1" applyAlignment="1" applyProtection="1">
      <alignment horizontal="center"/>
    </xf>
    <xf numFmtId="0" fontId="21" fillId="0" borderId="33" xfId="0" applyNumberFormat="1" applyFont="1" applyFill="1" applyBorder="1" applyAlignment="1" applyProtection="1">
      <alignment horizontal="center"/>
    </xf>
    <xf numFmtId="0" fontId="21" fillId="0" borderId="34" xfId="0" applyNumberFormat="1" applyFont="1" applyFill="1" applyBorder="1" applyAlignment="1" applyProtection="1">
      <alignment horizontal="center"/>
    </xf>
    <xf numFmtId="0" fontId="21" fillId="0" borderId="35" xfId="0" applyNumberFormat="1" applyFont="1" applyFill="1" applyBorder="1" applyAlignment="1" applyProtection="1">
      <alignment horizontal="center"/>
    </xf>
    <xf numFmtId="0" fontId="19" fillId="0" borderId="36" xfId="0" applyNumberFormat="1" applyFont="1" applyFill="1" applyBorder="1" applyAlignment="1" applyProtection="1"/>
    <xf numFmtId="0" fontId="21" fillId="0" borderId="37" xfId="0" applyNumberFormat="1" applyFont="1" applyFill="1" applyBorder="1" applyAlignment="1" applyProtection="1">
      <alignment horizontal="center"/>
    </xf>
    <xf numFmtId="0" fontId="21" fillId="0" borderId="38" xfId="0" applyNumberFormat="1" applyFont="1" applyFill="1" applyBorder="1" applyAlignment="1" applyProtection="1">
      <alignment horizontal="center"/>
    </xf>
    <xf numFmtId="0" fontId="21" fillId="0" borderId="39" xfId="0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center"/>
    </xf>
    <xf numFmtId="0" fontId="21" fillId="0" borderId="40" xfId="0" applyNumberFormat="1" applyFont="1" applyFill="1" applyBorder="1" applyAlignment="1" applyProtection="1">
      <alignment horizontal="center"/>
    </xf>
    <xf numFmtId="0" fontId="21" fillId="0" borderId="41" xfId="0" applyNumberFormat="1" applyFont="1" applyFill="1" applyBorder="1" applyAlignment="1" applyProtection="1">
      <alignment horizontal="center"/>
    </xf>
    <xf numFmtId="0" fontId="19" fillId="35" borderId="37" xfId="0" applyNumberFormat="1" applyFont="1" applyFill="1" applyBorder="1" applyAlignment="1" applyProtection="1">
      <alignment horizontal="center"/>
    </xf>
    <xf numFmtId="0" fontId="19" fillId="35" borderId="38" xfId="0" applyNumberFormat="1" applyFont="1" applyFill="1" applyBorder="1" applyAlignment="1" applyProtection="1">
      <alignment horizontal="center"/>
    </xf>
    <xf numFmtId="0" fontId="19" fillId="35" borderId="39" xfId="0" applyNumberFormat="1" applyFont="1" applyFill="1" applyBorder="1" applyAlignment="1" applyProtection="1">
      <alignment horizontal="center"/>
    </xf>
    <xf numFmtId="0" fontId="19" fillId="35" borderId="40" xfId="0" applyNumberFormat="1" applyFont="1" applyFill="1" applyBorder="1" applyAlignment="1" applyProtection="1">
      <alignment horizontal="center"/>
    </xf>
    <xf numFmtId="0" fontId="19" fillId="35" borderId="42" xfId="0" applyNumberFormat="1" applyFont="1" applyFill="1" applyBorder="1" applyAlignment="1" applyProtection="1">
      <alignment horizontal="center"/>
    </xf>
    <xf numFmtId="0" fontId="21" fillId="0" borderId="18" xfId="0" applyNumberFormat="1" applyFont="1" applyFill="1" applyBorder="1" applyAlignment="1" applyProtection="1">
      <alignment horizontal="center"/>
    </xf>
    <xf numFmtId="0" fontId="21" fillId="0" borderId="43" xfId="0" applyNumberFormat="1" applyFont="1" applyFill="1" applyBorder="1" applyAlignment="1" applyProtection="1">
      <alignment horizontal="center"/>
    </xf>
    <xf numFmtId="0" fontId="21" fillId="0" borderId="20" xfId="0" applyNumberFormat="1" applyFont="1" applyFill="1" applyBorder="1" applyAlignment="1" applyProtection="1">
      <alignment horizontal="center"/>
    </xf>
    <xf numFmtId="0" fontId="21" fillId="0" borderId="44" xfId="0" applyNumberFormat="1" applyFont="1" applyFill="1" applyBorder="1" applyAlignment="1" applyProtection="1">
      <alignment horizontal="center"/>
    </xf>
    <xf numFmtId="0" fontId="19" fillId="35" borderId="44" xfId="0" applyNumberFormat="1" applyFont="1" applyFill="1" applyBorder="1" applyAlignment="1" applyProtection="1">
      <alignment horizontal="center"/>
    </xf>
    <xf numFmtId="0" fontId="0" fillId="0" borderId="48" xfId="0" applyBorder="1"/>
    <xf numFmtId="0" fontId="0" fillId="0" borderId="49" xfId="0" applyBorder="1"/>
    <xf numFmtId="0" fontId="19" fillId="36" borderId="50" xfId="0" applyNumberFormat="1" applyFont="1" applyFill="1" applyBorder="1" applyAlignment="1" applyProtection="1">
      <alignment textRotation="45"/>
    </xf>
    <xf numFmtId="0" fontId="22" fillId="0" borderId="0" xfId="0" applyNumberFormat="1" applyFont="1" applyFill="1" applyBorder="1" applyAlignment="1" applyProtection="1"/>
    <xf numFmtId="0" fontId="19" fillId="33" borderId="10" xfId="0" applyFont="1" applyFill="1" applyBorder="1" applyAlignment="1">
      <alignment textRotation="45"/>
    </xf>
    <xf numFmtId="0" fontId="19" fillId="33" borderId="10" xfId="0" applyFont="1" applyFill="1" applyBorder="1" applyAlignment="1">
      <alignment horizontal="center" textRotation="45"/>
    </xf>
    <xf numFmtId="0" fontId="19" fillId="33" borderId="16" xfId="0" applyFont="1" applyFill="1" applyBorder="1" applyAlignment="1">
      <alignment horizontal="center" textRotation="45"/>
    </xf>
    <xf numFmtId="0" fontId="18" fillId="0" borderId="0" xfId="0" applyNumberFormat="1" applyFont="1" applyFill="1" applyBorder="1" applyAlignment="1" applyProtection="1"/>
    <xf numFmtId="0" fontId="0" fillId="0" borderId="0" xfId="0" applyAlignment="1">
      <alignment horizontal="left"/>
    </xf>
    <xf numFmtId="0" fontId="18" fillId="0" borderId="0" xfId="0" applyNumberFormat="1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0" fillId="0" borderId="0" xfId="0" applyFont="1"/>
    <xf numFmtId="0" fontId="23" fillId="0" borderId="0" xfId="0" applyFont="1"/>
    <xf numFmtId="0" fontId="18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0" fontId="0" fillId="0" borderId="45" xfId="0" applyBorder="1"/>
    <xf numFmtId="0" fontId="0" fillId="0" borderId="47" xfId="0" applyBorder="1"/>
    <xf numFmtId="0" fontId="0" fillId="0" borderId="46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"/>
  <sheetViews>
    <sheetView workbookViewId="0">
      <selection activeCell="B18" sqref="B18"/>
    </sheetView>
  </sheetViews>
  <sheetFormatPr defaultColWidth="7.875" defaultRowHeight="15.75" customHeight="1" x14ac:dyDescent="0.25"/>
  <cols>
    <col min="1" max="1" width="15.5" customWidth="1"/>
    <col min="2" max="2" width="10.75" customWidth="1"/>
    <col min="3" max="3" width="9.25" customWidth="1"/>
    <col min="4" max="4" width="10" customWidth="1"/>
    <col min="5" max="5" width="9.875" customWidth="1"/>
    <col min="6" max="6" width="7.125" customWidth="1"/>
    <col min="7" max="7" width="9.625" customWidth="1"/>
    <col min="8" max="8" width="7.375" customWidth="1"/>
    <col min="9" max="9" width="8.75" customWidth="1"/>
    <col min="10" max="10" width="9" customWidth="1"/>
    <col min="11" max="11" width="8.5" customWidth="1"/>
    <col min="12" max="12" width="10" customWidth="1"/>
    <col min="13" max="13" width="10.125" customWidth="1"/>
    <col min="14" max="14" width="7.625" customWidth="1"/>
    <col min="15" max="15" width="8.625" customWidth="1"/>
    <col min="16" max="16" width="7.375" customWidth="1"/>
    <col min="17" max="17" width="10.25" customWidth="1"/>
    <col min="18" max="18" width="7.75" customWidth="1"/>
    <col min="19" max="19" width="6.5" customWidth="1"/>
    <col min="20" max="20" width="8.125" customWidth="1"/>
    <col min="21" max="21" width="8.375" customWidth="1"/>
    <col min="22" max="23" width="9" customWidth="1"/>
    <col min="24" max="24" width="8.25" customWidth="1"/>
    <col min="25" max="25" width="10.25" customWidth="1"/>
    <col min="26" max="26" width="9.375" customWidth="1"/>
    <col min="27" max="27" width="10.5" customWidth="1"/>
    <col min="29" max="29" width="6.5" customWidth="1"/>
    <col min="30" max="30" width="11.375" customWidth="1"/>
    <col min="31" max="31" width="9" customWidth="1"/>
    <col min="33" max="33" width="9.875" customWidth="1"/>
    <col min="35" max="35" width="9.125" customWidth="1"/>
    <col min="37" max="37" width="8.875" customWidth="1"/>
  </cols>
  <sheetData>
    <row r="1" spans="1:15" ht="15" customHeight="1" x14ac:dyDescent="0.3">
      <c r="A1" s="1" t="s">
        <v>0</v>
      </c>
    </row>
    <row r="2" spans="1:15" ht="15" customHeight="1" x14ac:dyDescent="0.3">
      <c r="A2" s="1" t="s">
        <v>1</v>
      </c>
    </row>
    <row r="3" spans="1:15" ht="15" customHeight="1" x14ac:dyDescent="0.3">
      <c r="A3" s="1" t="s">
        <v>2</v>
      </c>
    </row>
    <row r="4" spans="1:15" ht="15" customHeight="1" x14ac:dyDescent="0.3">
      <c r="A4" s="1" t="s">
        <v>3</v>
      </c>
    </row>
    <row r="5" spans="1:15" ht="15" customHeight="1" x14ac:dyDescent="0.3">
      <c r="A5" s="1" t="s">
        <v>4</v>
      </c>
    </row>
    <row r="8" spans="1:15" ht="15" customHeight="1" x14ac:dyDescent="0.3">
      <c r="A8" s="84" t="s">
        <v>5</v>
      </c>
      <c r="B8" s="84"/>
      <c r="C8" s="84"/>
      <c r="D8" s="84"/>
      <c r="E8" s="84"/>
      <c r="F8" s="84"/>
      <c r="G8" s="84"/>
      <c r="H8" s="84"/>
      <c r="I8" s="84"/>
      <c r="J8" s="84"/>
      <c r="K8" s="84"/>
    </row>
    <row r="10" spans="1:15" s="2" customFormat="1" ht="56.25" customHeight="1" x14ac:dyDescent="0.25">
      <c r="A10" s="3" t="s">
        <v>6</v>
      </c>
      <c r="B10" s="4" t="s">
        <v>7</v>
      </c>
      <c r="C10" s="4" t="s">
        <v>8</v>
      </c>
      <c r="D10" s="4" t="s">
        <v>9</v>
      </c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4" t="s">
        <v>15</v>
      </c>
      <c r="K10" s="4" t="s">
        <v>16</v>
      </c>
      <c r="L10" s="5" t="s">
        <v>17</v>
      </c>
      <c r="M10" s="6"/>
      <c r="N10" s="7"/>
      <c r="O10" s="7"/>
    </row>
    <row r="11" spans="1:15" ht="15.95" customHeight="1" x14ac:dyDescent="0.25">
      <c r="A11" s="8" t="s">
        <v>18</v>
      </c>
      <c r="B11" s="9">
        <f>SUM('PRESIDENT 19 DIST TOTAL'!B11)</f>
        <v>11</v>
      </c>
      <c r="C11" s="9">
        <f>SUM('PRESIDENT 19 DIST TOTAL'!G11)</f>
        <v>0</v>
      </c>
      <c r="D11" s="9">
        <f>SUM('PRESIDENT 19 DIST TOTAL'!L11)</f>
        <v>289</v>
      </c>
      <c r="E11" s="9">
        <f>SUM('PRESIDENT 19 DIST TOTAL'!Q11)</f>
        <v>4</v>
      </c>
      <c r="F11" s="9">
        <f>SUM('PRESIDENT 19 DIST TOTAL'!V11)</f>
        <v>74</v>
      </c>
      <c r="G11" s="9">
        <f>SUM('PRESIDENT 19 DIST TOTAL'!AA11)</f>
        <v>2</v>
      </c>
      <c r="H11" s="9">
        <f>SUM('PRESIDENT 19 DIST TOTAL'!AF11)</f>
        <v>0</v>
      </c>
      <c r="I11" s="9">
        <f>SUM('PRESIDENT 19 DIST TOTAL'!AK11)</f>
        <v>2</v>
      </c>
      <c r="J11" s="9">
        <f>SUM('PRESIDENT 19 DIST TOTAL'!AP11)</f>
        <v>16</v>
      </c>
      <c r="K11" s="9">
        <f>SUM('PRESIDENT 19 DIST TOTAL'!AU11)</f>
        <v>8</v>
      </c>
      <c r="L11" s="10">
        <f>SUM('PRESIDENT 19 DIST TOTAL'!AZ11)</f>
        <v>2</v>
      </c>
      <c r="M11" s="9"/>
    </row>
    <row r="12" spans="1:15" ht="15.95" customHeight="1" x14ac:dyDescent="0.25">
      <c r="A12" s="11" t="s">
        <v>19</v>
      </c>
      <c r="B12" s="11">
        <f t="shared" ref="B12:L12" si="0">SUM(B11)</f>
        <v>11</v>
      </c>
      <c r="C12" s="11">
        <f t="shared" si="0"/>
        <v>0</v>
      </c>
      <c r="D12" s="11">
        <f t="shared" si="0"/>
        <v>289</v>
      </c>
      <c r="E12" s="11">
        <f t="shared" si="0"/>
        <v>4</v>
      </c>
      <c r="F12" s="11">
        <f t="shared" si="0"/>
        <v>74</v>
      </c>
      <c r="G12" s="11">
        <f t="shared" si="0"/>
        <v>2</v>
      </c>
      <c r="H12" s="11">
        <f t="shared" si="0"/>
        <v>0</v>
      </c>
      <c r="I12" s="11">
        <f t="shared" si="0"/>
        <v>2</v>
      </c>
      <c r="J12" s="11">
        <f t="shared" si="0"/>
        <v>16</v>
      </c>
      <c r="K12" s="11">
        <f t="shared" si="0"/>
        <v>8</v>
      </c>
      <c r="L12" s="12">
        <f t="shared" si="0"/>
        <v>2</v>
      </c>
      <c r="M12" s="13"/>
    </row>
    <row r="14" spans="1:15" ht="15.75" customHeight="1" x14ac:dyDescent="0.25">
      <c r="C14" t="s">
        <v>3</v>
      </c>
    </row>
    <row r="15" spans="1:15" ht="15" customHeight="1" x14ac:dyDescent="0.3">
      <c r="A15" s="84" t="s">
        <v>20</v>
      </c>
      <c r="B15" s="84"/>
      <c r="C15" s="84"/>
      <c r="D15" s="84"/>
      <c r="E15" s="84"/>
      <c r="F15" s="84"/>
      <c r="G15" s="84"/>
      <c r="H15" s="84"/>
      <c r="I15" s="84"/>
    </row>
    <row r="17" spans="1:49" s="2" customFormat="1" ht="60" customHeight="1" x14ac:dyDescent="0.25">
      <c r="A17" s="3" t="s">
        <v>6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  <c r="H17" s="4" t="s">
        <v>27</v>
      </c>
      <c r="I17" s="4" t="s">
        <v>28</v>
      </c>
      <c r="J17" s="4" t="s">
        <v>29</v>
      </c>
      <c r="K17" s="4" t="s">
        <v>30</v>
      </c>
      <c r="L17" s="4" t="s">
        <v>31</v>
      </c>
      <c r="M17" s="4" t="s">
        <v>32</v>
      </c>
      <c r="N17" s="4" t="s">
        <v>33</v>
      </c>
      <c r="O17" s="4" t="s">
        <v>34</v>
      </c>
      <c r="P17" s="4" t="s">
        <v>35</v>
      </c>
      <c r="Q17" s="4" t="s">
        <v>36</v>
      </c>
      <c r="R17" s="4" t="s">
        <v>37</v>
      </c>
      <c r="S17" s="4" t="s">
        <v>38</v>
      </c>
      <c r="T17" s="4" t="s">
        <v>39</v>
      </c>
      <c r="U17" s="4" t="s">
        <v>40</v>
      </c>
      <c r="V17" s="4" t="s">
        <v>41</v>
      </c>
      <c r="W17" s="4" t="s">
        <v>42</v>
      </c>
      <c r="X17" s="4" t="s">
        <v>43</v>
      </c>
      <c r="Y17" s="4" t="s">
        <v>44</v>
      </c>
      <c r="Z17" s="4" t="s">
        <v>45</v>
      </c>
      <c r="AA17" s="4" t="s">
        <v>46</v>
      </c>
      <c r="AB17" s="4" t="s">
        <v>47</v>
      </c>
      <c r="AC17" s="4" t="s">
        <v>48</v>
      </c>
      <c r="AD17" s="4" t="s">
        <v>49</v>
      </c>
      <c r="AE17" s="5" t="s">
        <v>50</v>
      </c>
      <c r="AF17" s="6"/>
      <c r="AG17" s="7"/>
      <c r="AH17" s="7"/>
    </row>
    <row r="18" spans="1:49" ht="15.95" customHeight="1" x14ac:dyDescent="0.25">
      <c r="A18" s="8" t="s">
        <v>18</v>
      </c>
      <c r="B18" s="9">
        <f>SUM('DELEGATES 19 DIST TOTAL'!B11)</f>
        <v>76</v>
      </c>
      <c r="C18" s="9">
        <f>SUM('DELEGATES 19 DIST TOTAL'!G11)</f>
        <v>27</v>
      </c>
      <c r="D18" s="9">
        <f>SUM('DELEGATES 19 DIST TOTAL'!L11)</f>
        <v>33</v>
      </c>
      <c r="E18" s="9">
        <f>SUM('DELEGATES 19 DIST TOTAL'!Q11)</f>
        <v>42</v>
      </c>
      <c r="F18" s="9">
        <f>SUM('DELEGATES 19 DIST TOTAL'!V11)</f>
        <v>36</v>
      </c>
      <c r="G18" s="9">
        <f>SUM('DELEGATES 19 DIST TOTAL'!AA11)</f>
        <v>27</v>
      </c>
      <c r="H18" s="9">
        <f>SUM('DELEGATES 19 DIST TOTAL'!AF11)</f>
        <v>200</v>
      </c>
      <c r="I18" s="9">
        <f>SUM('DELEGATES 19 DIST TOTAL'!AK11)</f>
        <v>191</v>
      </c>
      <c r="J18" s="9">
        <f>SUM('DELEGATES 19 DIST TOTAL'!AP11)</f>
        <v>197</v>
      </c>
      <c r="K18" s="9">
        <f>SUM('DELEGATES 19 DIST TOTAL'!AU11)</f>
        <v>169</v>
      </c>
      <c r="L18" s="9">
        <f>SUM('DELEGATES 19 DIST TOTAL'!AZ11)</f>
        <v>198</v>
      </c>
      <c r="M18" s="9">
        <f>SUM('DELEGATES 19 DIST TOTAL'!BE11)</f>
        <v>179</v>
      </c>
      <c r="N18" s="9">
        <f>SUM('DELEGATES 19 DIST TOTAL'!BJ11)</f>
        <v>91</v>
      </c>
      <c r="O18" s="9">
        <f>SUM('DELEGATES 19 DIST TOTAL'!BO11)</f>
        <v>106</v>
      </c>
      <c r="P18" s="9">
        <f>SUM('DELEGATES 19 DIST TOTAL'!BT11)</f>
        <v>84</v>
      </c>
      <c r="Q18" s="9">
        <f>SUM('DELEGATES 19 DIST TOTAL'!BY11)</f>
        <v>74</v>
      </c>
      <c r="R18" s="9">
        <f>SUM('DELEGATES 19 DIST TOTAL'!CD11)</f>
        <v>51</v>
      </c>
      <c r="S18" s="9">
        <f>SUM('DELEGATES 19 DIST TOTAL'!CI11)</f>
        <v>53</v>
      </c>
      <c r="T18" s="9">
        <f>SUM('DELEGATES 19 DIST TOTAL'!CN11)</f>
        <v>41</v>
      </c>
      <c r="U18" s="9">
        <f>SUM('DELEGATES 19 DIST TOTAL'!CS11)</f>
        <v>30</v>
      </c>
      <c r="V18" s="9">
        <f>SUM('DELEGATES 19 DIST TOTAL'!CX11)</f>
        <v>54</v>
      </c>
      <c r="W18" s="9">
        <f>SUM('DELEGATES 19 DIST TOTAL'!DC11)</f>
        <v>20</v>
      </c>
      <c r="X18" s="9">
        <f>SUM('DELEGATES 19 DIST TOTAL'!DH11)</f>
        <v>31</v>
      </c>
      <c r="Y18" s="9">
        <f>SUM('DELEGATES 19 DIST TOTAL'!DM11)</f>
        <v>20</v>
      </c>
      <c r="Z18" s="9">
        <f>SUM('DELEGATES 19 DIST TOTAL'!DR11)</f>
        <v>34</v>
      </c>
      <c r="AA18" s="9">
        <f>SUM('DELEGATES 19 DIST TOTAL'!DW11)</f>
        <v>13</v>
      </c>
      <c r="AB18" s="9">
        <f>SUM('DELEGATES 19 DIST TOTAL'!EB11)</f>
        <v>30</v>
      </c>
      <c r="AC18" s="9">
        <f>SUM('DELEGATES 19 DIST TOTAL'!EG11)</f>
        <v>14</v>
      </c>
      <c r="AD18" s="9">
        <f>SUM('DELEGATES 19 DIST TOTAL'!EL11)</f>
        <v>17</v>
      </c>
      <c r="AE18" s="10">
        <f>SUM('DELEGATES 19 DIST TOTAL'!EQ11)</f>
        <v>9</v>
      </c>
      <c r="AF18" s="9"/>
    </row>
    <row r="19" spans="1:49" ht="15.95" customHeight="1" x14ac:dyDescent="0.25">
      <c r="A19" s="11" t="s">
        <v>19</v>
      </c>
      <c r="B19" s="11">
        <f t="shared" ref="B19:AE19" si="1">SUM(B18)</f>
        <v>76</v>
      </c>
      <c r="C19" s="11">
        <f t="shared" si="1"/>
        <v>27</v>
      </c>
      <c r="D19" s="11">
        <f t="shared" si="1"/>
        <v>33</v>
      </c>
      <c r="E19" s="11">
        <f t="shared" si="1"/>
        <v>42</v>
      </c>
      <c r="F19" s="11">
        <f t="shared" si="1"/>
        <v>36</v>
      </c>
      <c r="G19" s="11">
        <f t="shared" si="1"/>
        <v>27</v>
      </c>
      <c r="H19" s="11">
        <f t="shared" si="1"/>
        <v>200</v>
      </c>
      <c r="I19" s="11">
        <f t="shared" si="1"/>
        <v>191</v>
      </c>
      <c r="J19" s="11">
        <f t="shared" si="1"/>
        <v>197</v>
      </c>
      <c r="K19" s="11">
        <f t="shared" si="1"/>
        <v>169</v>
      </c>
      <c r="L19" s="11">
        <f t="shared" si="1"/>
        <v>198</v>
      </c>
      <c r="M19" s="11">
        <f t="shared" si="1"/>
        <v>179</v>
      </c>
      <c r="N19" s="11">
        <f t="shared" si="1"/>
        <v>91</v>
      </c>
      <c r="O19" s="11">
        <f t="shared" si="1"/>
        <v>106</v>
      </c>
      <c r="P19" s="11">
        <f t="shared" si="1"/>
        <v>84</v>
      </c>
      <c r="Q19" s="11">
        <f t="shared" si="1"/>
        <v>74</v>
      </c>
      <c r="R19" s="11">
        <f t="shared" si="1"/>
        <v>51</v>
      </c>
      <c r="S19" s="11">
        <f t="shared" si="1"/>
        <v>53</v>
      </c>
      <c r="T19" s="11">
        <f t="shared" si="1"/>
        <v>41</v>
      </c>
      <c r="U19" s="11">
        <f t="shared" si="1"/>
        <v>30</v>
      </c>
      <c r="V19" s="11">
        <f t="shared" si="1"/>
        <v>54</v>
      </c>
      <c r="W19" s="11">
        <f t="shared" si="1"/>
        <v>20</v>
      </c>
      <c r="X19" s="11">
        <f t="shared" si="1"/>
        <v>31</v>
      </c>
      <c r="Y19" s="11">
        <f t="shared" si="1"/>
        <v>20</v>
      </c>
      <c r="Z19" s="11">
        <f t="shared" si="1"/>
        <v>34</v>
      </c>
      <c r="AA19" s="11">
        <f t="shared" si="1"/>
        <v>13</v>
      </c>
      <c r="AB19" s="11">
        <f t="shared" si="1"/>
        <v>30</v>
      </c>
      <c r="AC19" s="11">
        <f t="shared" si="1"/>
        <v>14</v>
      </c>
      <c r="AD19" s="11">
        <f t="shared" si="1"/>
        <v>17</v>
      </c>
      <c r="AE19" s="12">
        <f t="shared" si="1"/>
        <v>9</v>
      </c>
      <c r="AF19" s="13"/>
    </row>
    <row r="21" spans="1:49" ht="15.75" customHeight="1" x14ac:dyDescent="0.25">
      <c r="R21" t="s">
        <v>3</v>
      </c>
    </row>
    <row r="22" spans="1:49" ht="15" customHeight="1" x14ac:dyDescent="0.3">
      <c r="A22" s="84" t="s">
        <v>51</v>
      </c>
      <c r="B22" s="84"/>
      <c r="C22" s="84"/>
      <c r="D22" s="84"/>
      <c r="E22" s="84"/>
      <c r="F22" s="84"/>
      <c r="G22" s="84"/>
      <c r="H22" s="84"/>
    </row>
    <row r="24" spans="1:49" s="7" customFormat="1" ht="60" customHeight="1" x14ac:dyDescent="0.25">
      <c r="A24" s="4" t="s">
        <v>6</v>
      </c>
      <c r="B24" s="4" t="s">
        <v>52</v>
      </c>
      <c r="C24" s="4" t="s">
        <v>8</v>
      </c>
      <c r="D24" s="4" t="s">
        <v>53</v>
      </c>
      <c r="E24" s="4" t="s">
        <v>54</v>
      </c>
      <c r="F24" s="4" t="s">
        <v>55</v>
      </c>
      <c r="G24" s="4" t="s">
        <v>56</v>
      </c>
      <c r="H24" s="4" t="s">
        <v>57</v>
      </c>
      <c r="I24" s="4" t="s">
        <v>58</v>
      </c>
      <c r="J24" s="4" t="s">
        <v>15</v>
      </c>
      <c r="K24" s="4" t="s">
        <v>59</v>
      </c>
      <c r="L24" s="5" t="s">
        <v>17</v>
      </c>
      <c r="M24" s="14"/>
    </row>
    <row r="25" spans="1:49" ht="15.95" customHeight="1" x14ac:dyDescent="0.25">
      <c r="A25" s="15" t="s">
        <v>60</v>
      </c>
      <c r="B25" s="9">
        <f>SUM('PRESIDENT 20 DIST  TOTAL'!B11)</f>
        <v>38</v>
      </c>
      <c r="C25" s="9">
        <f>SUM('PRESIDENT 20 DIST  TOTAL'!G11)</f>
        <v>19</v>
      </c>
      <c r="D25" s="9">
        <f>SUM('PRESIDENT 20 DIST  TOTAL'!L11)</f>
        <v>1012</v>
      </c>
      <c r="E25" s="9">
        <f>SUM('PRESIDENT 20 DIST  TOTAL'!Q11)</f>
        <v>17</v>
      </c>
      <c r="F25" s="9">
        <f>SUM('PRESIDENT 20 DIST  TOTAL'!V11)</f>
        <v>184</v>
      </c>
      <c r="G25" s="9">
        <f>SUM('PRESIDENT 20 DIST  TOTAL'!AA11)</f>
        <v>19</v>
      </c>
      <c r="H25" s="9">
        <f>SUM('PRESIDENT 20 DIST  TOTAL'!AF11)</f>
        <v>5</v>
      </c>
      <c r="I25" s="9">
        <f>SUM('PRESIDENT 20 DIST  TOTAL'!AK11)</f>
        <v>3</v>
      </c>
      <c r="J25" s="9">
        <f>SUM('PRESIDENT 20 DIST  TOTAL'!AP11)</f>
        <v>17</v>
      </c>
      <c r="K25" s="9">
        <f>SUM('PRESIDENT 20 DIST  TOTAL'!AU11)</f>
        <v>25</v>
      </c>
      <c r="L25" s="10">
        <f>SUM('PRESIDENT 20 DIST  TOTAL'!AZ11)</f>
        <v>7</v>
      </c>
      <c r="M25" s="9"/>
    </row>
    <row r="26" spans="1:49" ht="15.95" customHeight="1" x14ac:dyDescent="0.25">
      <c r="A26" s="11" t="s">
        <v>19</v>
      </c>
      <c r="B26" s="11">
        <f t="shared" ref="B26:L26" si="2">SUM(B25)</f>
        <v>38</v>
      </c>
      <c r="C26" s="11">
        <f t="shared" si="2"/>
        <v>19</v>
      </c>
      <c r="D26" s="11">
        <f t="shared" si="2"/>
        <v>1012</v>
      </c>
      <c r="E26" s="11">
        <f t="shared" si="2"/>
        <v>17</v>
      </c>
      <c r="F26" s="11">
        <f t="shared" si="2"/>
        <v>184</v>
      </c>
      <c r="G26" s="11">
        <f t="shared" si="2"/>
        <v>19</v>
      </c>
      <c r="H26" s="11">
        <f t="shared" si="2"/>
        <v>5</v>
      </c>
      <c r="I26" s="11">
        <f t="shared" si="2"/>
        <v>3</v>
      </c>
      <c r="J26" s="11">
        <f t="shared" si="2"/>
        <v>17</v>
      </c>
      <c r="K26" s="11">
        <f t="shared" si="2"/>
        <v>25</v>
      </c>
      <c r="L26" s="12">
        <f t="shared" si="2"/>
        <v>7</v>
      </c>
      <c r="M26" s="13"/>
    </row>
    <row r="29" spans="1:49" ht="15" customHeight="1" x14ac:dyDescent="0.3">
      <c r="A29" s="84" t="s">
        <v>61</v>
      </c>
      <c r="B29" s="84"/>
      <c r="C29" s="84"/>
      <c r="D29" s="84"/>
      <c r="E29" s="84"/>
      <c r="F29" s="84"/>
      <c r="G29" s="84"/>
      <c r="H29" s="84"/>
      <c r="I29" s="84"/>
    </row>
    <row r="30" spans="1:49" ht="15.75" customHeight="1" x14ac:dyDescent="0.25">
      <c r="J30" t="s">
        <v>3</v>
      </c>
    </row>
    <row r="31" spans="1:49" s="2" customFormat="1" ht="60.75" customHeight="1" x14ac:dyDescent="0.25">
      <c r="A31" s="4" t="s">
        <v>6</v>
      </c>
      <c r="B31" s="4" t="s">
        <v>62</v>
      </c>
      <c r="C31" s="4" t="s">
        <v>63</v>
      </c>
      <c r="D31" s="4" t="s">
        <v>64</v>
      </c>
      <c r="E31" s="4" t="s">
        <v>65</v>
      </c>
      <c r="F31" s="4" t="s">
        <v>66</v>
      </c>
      <c r="G31" s="4" t="s">
        <v>67</v>
      </c>
      <c r="H31" s="4" t="s">
        <v>68</v>
      </c>
      <c r="I31" s="4" t="s">
        <v>69</v>
      </c>
      <c r="J31" s="4" t="s">
        <v>70</v>
      </c>
      <c r="K31" s="4" t="s">
        <v>71</v>
      </c>
      <c r="L31" s="4" t="s">
        <v>72</v>
      </c>
      <c r="M31" s="4" t="s">
        <v>73</v>
      </c>
      <c r="N31" s="4" t="s">
        <v>74</v>
      </c>
      <c r="O31" s="4" t="s">
        <v>75</v>
      </c>
      <c r="P31" s="4" t="s">
        <v>76</v>
      </c>
      <c r="Q31" s="4" t="s">
        <v>77</v>
      </c>
      <c r="R31" s="4" t="s">
        <v>78</v>
      </c>
      <c r="S31" s="4" t="s">
        <v>79</v>
      </c>
      <c r="T31" s="4" t="s">
        <v>80</v>
      </c>
      <c r="U31" s="4" t="s">
        <v>81</v>
      </c>
      <c r="V31" s="4" t="s">
        <v>82</v>
      </c>
      <c r="W31" s="4" t="s">
        <v>83</v>
      </c>
      <c r="X31" s="4" t="s">
        <v>84</v>
      </c>
      <c r="Y31" s="4" t="s">
        <v>85</v>
      </c>
      <c r="Z31" s="4" t="s">
        <v>86</v>
      </c>
      <c r="AA31" s="4" t="s">
        <v>87</v>
      </c>
      <c r="AB31" s="4" t="s">
        <v>88</v>
      </c>
      <c r="AC31" s="4" t="s">
        <v>89</v>
      </c>
      <c r="AD31" s="4" t="s">
        <v>90</v>
      </c>
      <c r="AE31" s="4" t="s">
        <v>91</v>
      </c>
      <c r="AF31" s="4" t="s">
        <v>92</v>
      </c>
      <c r="AG31" s="4" t="s">
        <v>93</v>
      </c>
      <c r="AH31" s="4" t="s">
        <v>94</v>
      </c>
      <c r="AI31" s="4" t="s">
        <v>95</v>
      </c>
      <c r="AJ31" s="5" t="s">
        <v>96</v>
      </c>
      <c r="AK31" s="14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</row>
    <row r="32" spans="1:49" ht="15.95" customHeight="1" x14ac:dyDescent="0.25">
      <c r="A32" s="15" t="s">
        <v>97</v>
      </c>
      <c r="B32" s="9">
        <f>SUM('DELEGATES 20 DIST  TOTAL'!B11)</f>
        <v>215</v>
      </c>
      <c r="C32" s="9">
        <f>SUM('DELEGATES 20 DIST  TOTAL'!G11)</f>
        <v>78</v>
      </c>
      <c r="D32" s="9">
        <f>SUM('DELEGATES 20 DIST  TOTAL'!L11)</f>
        <v>173</v>
      </c>
      <c r="E32" s="9">
        <f>SUM('DELEGATES 20 DIST  TOTAL'!Q11)</f>
        <v>67</v>
      </c>
      <c r="F32" s="9">
        <f>SUM('DELEGATES 20 DIST  TOTAL'!V11)</f>
        <v>121</v>
      </c>
      <c r="G32" s="9">
        <f>SUM('DELEGATES 20 DIST  TOTAL'!AA11)</f>
        <v>89</v>
      </c>
      <c r="H32" s="9">
        <f>SUM('DELEGATES 20 DIST  TOTAL'!AF11)</f>
        <v>157</v>
      </c>
      <c r="I32" s="9">
        <f>SUM('DELEGATES 20 DIST  TOTAL'!AK11)</f>
        <v>698</v>
      </c>
      <c r="J32" s="9">
        <f>SUM('DELEGATES 20 DIST  TOTAL'!AP11)</f>
        <v>714</v>
      </c>
      <c r="K32" s="9">
        <f>SUM('DELEGATES 20 DIST  TOTAL'!AU11)</f>
        <v>545</v>
      </c>
      <c r="L32" s="9">
        <f>SUM('DELEGATES 20 DIST  TOTAL'!AZ11)</f>
        <v>594</v>
      </c>
      <c r="M32" s="9">
        <f>SUM('DELEGATES 20 DIST  TOTAL'!BE11)</f>
        <v>505</v>
      </c>
      <c r="N32" s="9">
        <f>SUM('DELEGATES 20 DIST  TOTAL'!BJ11)</f>
        <v>536</v>
      </c>
      <c r="O32" s="9">
        <f>SUM('DELEGATES 20 DIST  TOTAL'!BO11)</f>
        <v>557</v>
      </c>
      <c r="P32" s="9">
        <f>SUM('DELEGATES 20 DIST  TOTAL'!BT11)</f>
        <v>192</v>
      </c>
      <c r="Q32" s="9">
        <f>SUM('DELEGATES 20 DIST  TOTAL'!BY11)</f>
        <v>165</v>
      </c>
      <c r="R32" s="9">
        <f>SUM('DELEGATES 20 DIST  TOTAL'!CD11)</f>
        <v>152</v>
      </c>
      <c r="S32" s="9">
        <f>SUM('DELEGATES 20 DIST  TOTAL'!CI11)</f>
        <v>290</v>
      </c>
      <c r="T32" s="9">
        <f>SUM('DELEGATES 20 DIST  TOTAL'!CN11)</f>
        <v>185</v>
      </c>
      <c r="U32" s="9">
        <f>SUM('DELEGATES 20 DIST  TOTAL'!CS11)</f>
        <v>190</v>
      </c>
      <c r="V32" s="9">
        <f>SUM('DELEGATES 20 DIST  TOTAL'!CX11)</f>
        <v>149</v>
      </c>
      <c r="W32" s="9">
        <f>SUM('DELEGATES 20 DIST  TOTAL'!DC11)</f>
        <v>107</v>
      </c>
      <c r="X32" s="9">
        <f>SUM('DELEGATES 20 DIST  TOTAL'!DH11)</f>
        <v>49</v>
      </c>
      <c r="Y32" s="9">
        <f>SUM('DELEGATES 20 DIST  TOTAL'!DM11)</f>
        <v>110</v>
      </c>
      <c r="Z32" s="9">
        <f>SUM('DELEGATES 20 DIST  TOTAL'!DR11)</f>
        <v>77</v>
      </c>
      <c r="AA32" s="9">
        <f>SUM('DELEGATES 20 DIST  TOTAL'!DW11)</f>
        <v>71</v>
      </c>
      <c r="AB32" s="9">
        <f>SUM('DELEGATES 20 DIST  TOTAL'!EB11)</f>
        <v>33</v>
      </c>
      <c r="AC32" s="9">
        <f>SUM('DELEGATES 20 DIST  TOTAL'!EG11)</f>
        <v>73</v>
      </c>
      <c r="AD32" s="9">
        <f>SUM('DELEGATES 20 DIST  TOTAL'!EL11)</f>
        <v>108</v>
      </c>
      <c r="AE32" s="9">
        <f>SUM('DELEGATES 20 DIST  TOTAL'!EQ11)</f>
        <v>36</v>
      </c>
      <c r="AF32" s="9">
        <f>SUM('DELEGATES 20 DIST  TOTAL'!EV11)</f>
        <v>68</v>
      </c>
      <c r="AG32" s="9">
        <f>SUM('DELEGATES 20 DIST  TOTAL'!FA11)</f>
        <v>27</v>
      </c>
      <c r="AH32" s="9">
        <f>SUM('DELEGATES 20 DIST  TOTAL'!FF11)</f>
        <v>66</v>
      </c>
      <c r="AI32" s="9">
        <f>SUM('DELEGATES 20 DIST  TOTAL'!FK11)</f>
        <v>66</v>
      </c>
      <c r="AJ32" s="10">
        <f>SUM('DELEGATES 20 DIST  TOTAL'!FP11)</f>
        <v>59</v>
      </c>
      <c r="AK32" s="9"/>
    </row>
    <row r="33" spans="1:37" ht="15.95" customHeight="1" x14ac:dyDescent="0.25">
      <c r="A33" s="11" t="s">
        <v>19</v>
      </c>
      <c r="B33" s="11">
        <f t="shared" ref="B33:AJ33" si="3">SUM(B32)</f>
        <v>215</v>
      </c>
      <c r="C33" s="11">
        <f t="shared" si="3"/>
        <v>78</v>
      </c>
      <c r="D33" s="11">
        <f t="shared" si="3"/>
        <v>173</v>
      </c>
      <c r="E33" s="11">
        <f t="shared" si="3"/>
        <v>67</v>
      </c>
      <c r="F33" s="11">
        <f t="shared" si="3"/>
        <v>121</v>
      </c>
      <c r="G33" s="11">
        <f t="shared" si="3"/>
        <v>89</v>
      </c>
      <c r="H33" s="11">
        <f t="shared" si="3"/>
        <v>157</v>
      </c>
      <c r="I33" s="11">
        <f t="shared" si="3"/>
        <v>698</v>
      </c>
      <c r="J33" s="11">
        <f t="shared" si="3"/>
        <v>714</v>
      </c>
      <c r="K33" s="11">
        <f t="shared" si="3"/>
        <v>545</v>
      </c>
      <c r="L33" s="11">
        <f t="shared" si="3"/>
        <v>594</v>
      </c>
      <c r="M33" s="11">
        <f t="shared" si="3"/>
        <v>505</v>
      </c>
      <c r="N33" s="11">
        <f t="shared" si="3"/>
        <v>536</v>
      </c>
      <c r="O33" s="11">
        <f t="shared" si="3"/>
        <v>557</v>
      </c>
      <c r="P33" s="11">
        <f t="shared" si="3"/>
        <v>192</v>
      </c>
      <c r="Q33" s="11">
        <f t="shared" si="3"/>
        <v>165</v>
      </c>
      <c r="R33" s="11">
        <f t="shared" si="3"/>
        <v>152</v>
      </c>
      <c r="S33" s="11">
        <f t="shared" si="3"/>
        <v>290</v>
      </c>
      <c r="T33" s="11">
        <f t="shared" si="3"/>
        <v>185</v>
      </c>
      <c r="U33" s="11">
        <f t="shared" si="3"/>
        <v>190</v>
      </c>
      <c r="V33" s="11">
        <f t="shared" si="3"/>
        <v>149</v>
      </c>
      <c r="W33" s="11">
        <f t="shared" si="3"/>
        <v>107</v>
      </c>
      <c r="X33" s="11">
        <f t="shared" si="3"/>
        <v>49</v>
      </c>
      <c r="Y33" s="11">
        <f t="shared" si="3"/>
        <v>110</v>
      </c>
      <c r="Z33" s="11">
        <f t="shared" si="3"/>
        <v>77</v>
      </c>
      <c r="AA33" s="11">
        <f t="shared" si="3"/>
        <v>71</v>
      </c>
      <c r="AB33" s="11">
        <f t="shared" si="3"/>
        <v>33</v>
      </c>
      <c r="AC33" s="11">
        <f t="shared" si="3"/>
        <v>73</v>
      </c>
      <c r="AD33" s="11">
        <f t="shared" si="3"/>
        <v>108</v>
      </c>
      <c r="AE33" s="11">
        <f t="shared" si="3"/>
        <v>36</v>
      </c>
      <c r="AF33" s="11">
        <f t="shared" si="3"/>
        <v>68</v>
      </c>
      <c r="AG33" s="11">
        <f t="shared" si="3"/>
        <v>27</v>
      </c>
      <c r="AH33" s="11">
        <f t="shared" si="3"/>
        <v>66</v>
      </c>
      <c r="AI33" s="11">
        <f t="shared" si="3"/>
        <v>66</v>
      </c>
      <c r="AJ33" s="12">
        <f t="shared" si="3"/>
        <v>59</v>
      </c>
      <c r="AK33" s="13"/>
    </row>
    <row r="34" spans="1:37" ht="15.75" customHeight="1" x14ac:dyDescent="0.25">
      <c r="L34" t="s">
        <v>3</v>
      </c>
    </row>
    <row r="36" spans="1:37" ht="15" customHeight="1" x14ac:dyDescent="0.3">
      <c r="A36" s="84" t="s">
        <v>98</v>
      </c>
      <c r="B36" s="84"/>
      <c r="C36" s="84"/>
      <c r="D36" s="84"/>
      <c r="E36" s="84"/>
    </row>
    <row r="38" spans="1:37" s="2" customFormat="1" ht="58.5" customHeight="1" x14ac:dyDescent="0.25">
      <c r="A38" s="3" t="s">
        <v>6</v>
      </c>
      <c r="B38" s="4" t="s">
        <v>99</v>
      </c>
      <c r="C38" s="5" t="s">
        <v>100</v>
      </c>
      <c r="D38" s="17" t="s">
        <v>101</v>
      </c>
      <c r="E38" s="7"/>
      <c r="F38" s="7"/>
      <c r="G38" s="7"/>
    </row>
    <row r="39" spans="1:37" ht="15.95" customHeight="1" x14ac:dyDescent="0.25">
      <c r="A39" s="15" t="s">
        <v>102</v>
      </c>
      <c r="B39" s="9">
        <f>SUM('Representative in Congress'!B11)</f>
        <v>182</v>
      </c>
      <c r="C39" s="10">
        <f>SUM('Representative in Congress'!G11)</f>
        <v>330</v>
      </c>
      <c r="D39" s="9">
        <v>2</v>
      </c>
    </row>
    <row r="40" spans="1:37" ht="15.95" customHeight="1" x14ac:dyDescent="0.25">
      <c r="A40" s="11" t="s">
        <v>19</v>
      </c>
      <c r="B40" s="11">
        <f>SUM(B39)</f>
        <v>182</v>
      </c>
      <c r="C40" s="12">
        <f>SUM(C39)</f>
        <v>330</v>
      </c>
      <c r="D40" s="11">
        <f>SUM(D39)</f>
        <v>2</v>
      </c>
    </row>
    <row r="43" spans="1:37" ht="15" customHeight="1" x14ac:dyDescent="0.3">
      <c r="A43" s="1" t="s">
        <v>103</v>
      </c>
    </row>
    <row r="44" spans="1:37" ht="15.75" customHeight="1" x14ac:dyDescent="0.25">
      <c r="E44" t="s">
        <v>3</v>
      </c>
    </row>
    <row r="45" spans="1:37" s="2" customFormat="1" ht="54.75" customHeight="1" x14ac:dyDescent="0.25">
      <c r="A45" s="3" t="s">
        <v>6</v>
      </c>
      <c r="B45" s="4" t="s">
        <v>104</v>
      </c>
      <c r="C45" s="5" t="s">
        <v>105</v>
      </c>
      <c r="D45" s="17" t="s">
        <v>106</v>
      </c>
      <c r="E45" s="7"/>
    </row>
    <row r="46" spans="1:37" ht="15.95" customHeight="1" x14ac:dyDescent="0.25">
      <c r="A46" s="15" t="s">
        <v>102</v>
      </c>
      <c r="B46" s="9">
        <f>SUM('District Attorney'!B11)</f>
        <v>317</v>
      </c>
      <c r="C46" s="10">
        <f>SUM('District Attorney'!G11)</f>
        <v>325</v>
      </c>
      <c r="D46" s="9" t="s">
        <v>107</v>
      </c>
    </row>
    <row r="47" spans="1:37" ht="15.95" customHeight="1" x14ac:dyDescent="0.25">
      <c r="A47" s="15" t="s">
        <v>108</v>
      </c>
      <c r="B47" s="9">
        <f>SUM('District Attorney'!B12)</f>
        <v>660</v>
      </c>
      <c r="C47" s="10">
        <f>SUM('District Attorney'!G12)</f>
        <v>814</v>
      </c>
      <c r="D47" s="9">
        <v>2</v>
      </c>
    </row>
    <row r="48" spans="1:37" ht="15.95" customHeight="1" x14ac:dyDescent="0.25">
      <c r="A48" s="11" t="s">
        <v>19</v>
      </c>
      <c r="B48" s="11">
        <f>SUM(B46:B47)</f>
        <v>977</v>
      </c>
      <c r="C48" s="12">
        <f>SUM(C46:C47)</f>
        <v>1139</v>
      </c>
      <c r="D48" s="11">
        <f>SUM(D46:D47)</f>
        <v>2</v>
      </c>
    </row>
    <row r="50" spans="1:8" ht="15.75" customHeight="1" x14ac:dyDescent="0.25">
      <c r="H50" t="s">
        <v>3</v>
      </c>
    </row>
    <row r="51" spans="1:8" ht="15" customHeight="1" x14ac:dyDescent="0.3">
      <c r="A51" s="84" t="s">
        <v>109</v>
      </c>
      <c r="B51" s="84"/>
      <c r="C51" s="84"/>
      <c r="D51" s="84"/>
      <c r="E51" s="1"/>
      <c r="F51" s="1"/>
    </row>
    <row r="53" spans="1:8" s="2" customFormat="1" ht="59.25" customHeight="1" x14ac:dyDescent="0.25">
      <c r="A53" s="3" t="s">
        <v>6</v>
      </c>
      <c r="B53" s="4" t="s">
        <v>110</v>
      </c>
      <c r="C53" s="5" t="s">
        <v>111</v>
      </c>
      <c r="D53" s="17" t="s">
        <v>101</v>
      </c>
      <c r="E53" s="7"/>
      <c r="F53" s="7"/>
      <c r="G53" s="7"/>
    </row>
    <row r="54" spans="1:8" ht="15.95" customHeight="1" x14ac:dyDescent="0.25">
      <c r="A54" s="15" t="s">
        <v>112</v>
      </c>
      <c r="B54" s="9">
        <f>SUM('111th Assembly Member'!B11)</f>
        <v>8</v>
      </c>
      <c r="C54" s="10">
        <f>SUM('111th Assembly Member'!G11)</f>
        <v>29</v>
      </c>
      <c r="D54" s="9" t="s">
        <v>107</v>
      </c>
    </row>
    <row r="55" spans="1:8" ht="15.95" customHeight="1" x14ac:dyDescent="0.25">
      <c r="A55" s="15" t="s">
        <v>113</v>
      </c>
      <c r="B55" s="9">
        <f>SUM('111th Assembly Member'!B12)</f>
        <v>37</v>
      </c>
      <c r="C55" s="10">
        <f>SUM('111th Assembly Member'!G12)</f>
        <v>77</v>
      </c>
      <c r="D55" s="9">
        <v>0</v>
      </c>
    </row>
    <row r="56" spans="1:8" ht="15.95" customHeight="1" x14ac:dyDescent="0.25">
      <c r="A56" s="11" t="s">
        <v>19</v>
      </c>
      <c r="B56" s="11">
        <f>SUM(B54:B55)</f>
        <v>45</v>
      </c>
      <c r="C56" s="12">
        <f>SUM(C54:C55)</f>
        <v>106</v>
      </c>
      <c r="D56" s="11">
        <f>SUM(D54)</f>
        <v>0</v>
      </c>
    </row>
    <row r="59" spans="1:8" ht="15.75" customHeight="1" x14ac:dyDescent="0.25">
      <c r="C59" t="s">
        <v>3</v>
      </c>
    </row>
  </sheetData>
  <mergeCells count="6">
    <mergeCell ref="A51:D51"/>
    <mergeCell ref="A8:K8"/>
    <mergeCell ref="A15:I15"/>
    <mergeCell ref="A22:H22"/>
    <mergeCell ref="A29:I29"/>
    <mergeCell ref="A36:E3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9"/>
  <sheetViews>
    <sheetView view="pageLayout" topLeftCell="A4" zoomScale="90" zoomScaleNormal="100" zoomScalePageLayoutView="90" workbookViewId="0">
      <selection activeCell="A15" sqref="A15"/>
    </sheetView>
  </sheetViews>
  <sheetFormatPr defaultColWidth="10.875" defaultRowHeight="15.95" customHeight="1" x14ac:dyDescent="0.25"/>
  <cols>
    <col min="1" max="1" width="15.75" customWidth="1"/>
    <col min="2" max="58" width="6.125" customWidth="1"/>
    <col min="59" max="59" width="10.375" customWidth="1"/>
    <col min="60" max="60" width="16.625" customWidth="1"/>
    <col min="61" max="61" width="5.125" customWidth="1"/>
    <col min="62" max="63" width="16.625" customWidth="1"/>
  </cols>
  <sheetData>
    <row r="1" spans="1:59" ht="15.95" customHeight="1" x14ac:dyDescent="0.3">
      <c r="A1" s="77" t="s">
        <v>309</v>
      </c>
    </row>
    <row r="2" spans="1:59" ht="15.95" customHeight="1" x14ac:dyDescent="0.3">
      <c r="A2" s="84" t="s">
        <v>311</v>
      </c>
      <c r="B2" s="84"/>
      <c r="C2" s="84"/>
      <c r="D2" s="84"/>
    </row>
    <row r="3" spans="1:59" ht="15.95" customHeight="1" x14ac:dyDescent="0.3">
      <c r="A3" s="84" t="s">
        <v>316</v>
      </c>
      <c r="B3" s="84"/>
      <c r="C3" s="84"/>
      <c r="D3" s="84"/>
      <c r="E3" s="84"/>
    </row>
    <row r="4" spans="1:59" ht="15.95" customHeight="1" x14ac:dyDescent="0.3">
      <c r="A4" s="84" t="s">
        <v>317</v>
      </c>
      <c r="B4" s="84"/>
      <c r="C4" s="84"/>
      <c r="D4" s="84"/>
      <c r="E4" s="84"/>
      <c r="F4" s="84"/>
      <c r="G4" s="84"/>
      <c r="H4" s="84"/>
      <c r="I4" s="84"/>
    </row>
    <row r="5" spans="1:59" ht="15.95" customHeight="1" x14ac:dyDescent="0.25">
      <c r="B5" s="78" t="s">
        <v>305</v>
      </c>
      <c r="C5" s="78"/>
      <c r="D5" s="78"/>
      <c r="E5">
        <v>186</v>
      </c>
    </row>
    <row r="6" spans="1:59" ht="15.95" customHeight="1" x14ac:dyDescent="0.25">
      <c r="B6" s="78" t="s">
        <v>303</v>
      </c>
      <c r="C6" s="78"/>
      <c r="D6" s="78"/>
      <c r="E6">
        <v>1</v>
      </c>
    </row>
    <row r="7" spans="1:59" ht="15.95" customHeight="1" x14ac:dyDescent="0.25">
      <c r="B7" s="78" t="s">
        <v>304</v>
      </c>
      <c r="C7" s="78"/>
      <c r="D7" s="78"/>
      <c r="E7">
        <v>229</v>
      </c>
    </row>
    <row r="8" spans="1:59" ht="15.95" customHeight="1" x14ac:dyDescent="0.25">
      <c r="B8" s="78" t="s">
        <v>306</v>
      </c>
      <c r="C8" s="78"/>
      <c r="D8" s="78"/>
      <c r="E8">
        <f>SUM(E5:E7)</f>
        <v>416</v>
      </c>
    </row>
    <row r="9" spans="1:59" ht="15.95" customHeight="1" x14ac:dyDescent="0.25">
      <c r="A9" s="73"/>
    </row>
    <row r="10" spans="1:59" ht="127.5" customHeight="1" x14ac:dyDescent="0.25">
      <c r="A10" s="18" t="s">
        <v>6</v>
      </c>
      <c r="B10" s="19" t="s">
        <v>115</v>
      </c>
      <c r="C10" s="20" t="s">
        <v>116</v>
      </c>
      <c r="D10" s="21" t="s">
        <v>117</v>
      </c>
      <c r="E10" s="22" t="s">
        <v>118</v>
      </c>
      <c r="F10" s="23" t="s">
        <v>119</v>
      </c>
      <c r="G10" s="19" t="s">
        <v>120</v>
      </c>
      <c r="H10" s="20" t="s">
        <v>121</v>
      </c>
      <c r="I10" s="21" t="s">
        <v>117</v>
      </c>
      <c r="J10" s="22" t="s">
        <v>118</v>
      </c>
      <c r="K10" s="23" t="s">
        <v>119</v>
      </c>
      <c r="L10" s="24" t="s">
        <v>122</v>
      </c>
      <c r="M10" s="20" t="s">
        <v>123</v>
      </c>
      <c r="N10" s="21" t="s">
        <v>117</v>
      </c>
      <c r="O10" s="22" t="s">
        <v>118</v>
      </c>
      <c r="P10" s="23" t="s">
        <v>119</v>
      </c>
      <c r="Q10" s="24" t="s">
        <v>124</v>
      </c>
      <c r="R10" s="20" t="s">
        <v>125</v>
      </c>
      <c r="S10" s="21" t="s">
        <v>117</v>
      </c>
      <c r="T10" s="22" t="s">
        <v>118</v>
      </c>
      <c r="U10" s="23" t="s">
        <v>119</v>
      </c>
      <c r="V10" s="25" t="s">
        <v>126</v>
      </c>
      <c r="W10" s="26" t="s">
        <v>127</v>
      </c>
      <c r="X10" s="21" t="s">
        <v>117</v>
      </c>
      <c r="Y10" s="22" t="s">
        <v>118</v>
      </c>
      <c r="Z10" s="23" t="s">
        <v>119</v>
      </c>
      <c r="AA10" s="19" t="s">
        <v>128</v>
      </c>
      <c r="AB10" s="18" t="s">
        <v>129</v>
      </c>
      <c r="AC10" s="21" t="s">
        <v>117</v>
      </c>
      <c r="AD10" s="22" t="s">
        <v>118</v>
      </c>
      <c r="AE10" s="23" t="s">
        <v>119</v>
      </c>
      <c r="AF10" s="19" t="s">
        <v>130</v>
      </c>
      <c r="AG10" s="18" t="s">
        <v>131</v>
      </c>
      <c r="AH10" s="21" t="s">
        <v>117</v>
      </c>
      <c r="AI10" s="22" t="s">
        <v>118</v>
      </c>
      <c r="AJ10" s="23" t="s">
        <v>119</v>
      </c>
      <c r="AK10" s="19" t="s">
        <v>132</v>
      </c>
      <c r="AL10" s="18" t="s">
        <v>133</v>
      </c>
      <c r="AM10" s="21" t="s">
        <v>117</v>
      </c>
      <c r="AN10" s="22" t="s">
        <v>118</v>
      </c>
      <c r="AO10" s="23" t="s">
        <v>119</v>
      </c>
      <c r="AP10" s="19" t="s">
        <v>134</v>
      </c>
      <c r="AQ10" s="18" t="s">
        <v>135</v>
      </c>
      <c r="AR10" s="21" t="s">
        <v>117</v>
      </c>
      <c r="AS10" s="22" t="s">
        <v>118</v>
      </c>
      <c r="AT10" s="23" t="s">
        <v>119</v>
      </c>
      <c r="AU10" s="19" t="s">
        <v>136</v>
      </c>
      <c r="AV10" s="18" t="s">
        <v>137</v>
      </c>
      <c r="AW10" s="21" t="s">
        <v>117</v>
      </c>
      <c r="AX10" s="22" t="s">
        <v>118</v>
      </c>
      <c r="AY10" s="23" t="s">
        <v>119</v>
      </c>
      <c r="AZ10" s="19" t="s">
        <v>138</v>
      </c>
      <c r="BA10" s="18" t="s">
        <v>139</v>
      </c>
      <c r="BB10" s="21" t="s">
        <v>117</v>
      </c>
      <c r="BC10" s="22" t="s">
        <v>118</v>
      </c>
      <c r="BD10" s="23" t="s">
        <v>119</v>
      </c>
      <c r="BE10" s="18" t="s">
        <v>140</v>
      </c>
      <c r="BF10" s="18" t="s">
        <v>141</v>
      </c>
      <c r="BG10" s="18" t="s">
        <v>142</v>
      </c>
    </row>
    <row r="11" spans="1:59" s="27" customFormat="1" ht="15.95" customHeight="1" x14ac:dyDescent="0.25">
      <c r="A11" s="15" t="s">
        <v>143</v>
      </c>
      <c r="B11" s="28">
        <f>SUM(C11:F11)</f>
        <v>11</v>
      </c>
      <c r="C11" s="9">
        <v>10</v>
      </c>
      <c r="D11" s="9">
        <v>0</v>
      </c>
      <c r="E11" s="9">
        <v>0</v>
      </c>
      <c r="F11" s="9">
        <v>1</v>
      </c>
      <c r="G11" s="28">
        <f>SUM(H11:K11)</f>
        <v>0</v>
      </c>
      <c r="H11" s="9">
        <v>0</v>
      </c>
      <c r="I11" s="9">
        <v>0</v>
      </c>
      <c r="J11" s="9">
        <v>0</v>
      </c>
      <c r="K11" s="9">
        <v>0</v>
      </c>
      <c r="L11" s="28">
        <f>SUM(M11:P11)</f>
        <v>289</v>
      </c>
      <c r="M11" s="9">
        <v>114</v>
      </c>
      <c r="N11" s="9">
        <v>0</v>
      </c>
      <c r="O11" s="9">
        <v>1</v>
      </c>
      <c r="P11" s="9">
        <v>174</v>
      </c>
      <c r="Q11" s="28">
        <f>SUM(R11:U11)</f>
        <v>4</v>
      </c>
      <c r="R11" s="9">
        <v>2</v>
      </c>
      <c r="S11" s="9">
        <v>0</v>
      </c>
      <c r="T11" s="9">
        <v>0</v>
      </c>
      <c r="U11" s="9">
        <v>2</v>
      </c>
      <c r="V11" s="28">
        <f>SUM(W11:Z11)</f>
        <v>74</v>
      </c>
      <c r="W11" s="9">
        <v>40</v>
      </c>
      <c r="X11" s="9">
        <v>0</v>
      </c>
      <c r="Y11" s="9">
        <v>0</v>
      </c>
      <c r="Z11" s="9">
        <v>34</v>
      </c>
      <c r="AA11" s="28">
        <f>SUM(AB11:AE11)</f>
        <v>2</v>
      </c>
      <c r="AB11" s="9">
        <v>1</v>
      </c>
      <c r="AC11" s="9">
        <v>0</v>
      </c>
      <c r="AD11" s="9">
        <v>0</v>
      </c>
      <c r="AE11" s="9">
        <v>1</v>
      </c>
      <c r="AF11" s="9">
        <f>SUM(AG11:AJ11)</f>
        <v>0</v>
      </c>
      <c r="AG11" s="9">
        <v>0</v>
      </c>
      <c r="AH11" s="9">
        <v>0</v>
      </c>
      <c r="AI11" s="9">
        <v>0</v>
      </c>
      <c r="AJ11" s="9">
        <v>0</v>
      </c>
      <c r="AK11" s="9">
        <f>SUM(AL11:AO11)</f>
        <v>2</v>
      </c>
      <c r="AL11" s="9">
        <v>1</v>
      </c>
      <c r="AM11" s="9">
        <v>0</v>
      </c>
      <c r="AN11" s="9">
        <v>0</v>
      </c>
      <c r="AO11" s="9">
        <v>1</v>
      </c>
      <c r="AP11" s="9">
        <f>SUM(AQ11:AT11)</f>
        <v>16</v>
      </c>
      <c r="AQ11" s="9">
        <v>5</v>
      </c>
      <c r="AR11" s="9">
        <v>0</v>
      </c>
      <c r="AS11" s="9">
        <v>0</v>
      </c>
      <c r="AT11" s="9">
        <v>11</v>
      </c>
      <c r="AU11" s="9">
        <f>SUM(AV11:AY11)</f>
        <v>8</v>
      </c>
      <c r="AV11" s="9">
        <v>6</v>
      </c>
      <c r="AW11" s="9">
        <v>0</v>
      </c>
      <c r="AX11" s="9">
        <v>0</v>
      </c>
      <c r="AY11" s="9">
        <v>2</v>
      </c>
      <c r="AZ11" s="9">
        <f>SUM(BA11:BD11)</f>
        <v>2</v>
      </c>
      <c r="BA11" s="9">
        <v>1</v>
      </c>
      <c r="BB11" s="9">
        <v>0</v>
      </c>
      <c r="BC11" s="9">
        <v>0</v>
      </c>
      <c r="BD11" s="9">
        <v>1</v>
      </c>
      <c r="BE11" s="9">
        <v>7</v>
      </c>
      <c r="BF11" s="9">
        <v>1</v>
      </c>
      <c r="BG11" s="9">
        <f>SUM(B11,G11,L11,Q11,V11,AA11,AF11,AK11,AP11,AU11,AZ11,BE11:BF11)</f>
        <v>416</v>
      </c>
    </row>
    <row r="12" spans="1:59" ht="15.95" customHeight="1" x14ac:dyDescent="0.25">
      <c r="A12" s="29" t="s">
        <v>144</v>
      </c>
      <c r="B12" s="11">
        <f t="shared" ref="B12:AG12" si="0">SUM(B11)</f>
        <v>11</v>
      </c>
      <c r="C12" s="11">
        <f t="shared" si="0"/>
        <v>10</v>
      </c>
      <c r="D12" s="11">
        <f t="shared" si="0"/>
        <v>0</v>
      </c>
      <c r="E12" s="11">
        <f t="shared" si="0"/>
        <v>0</v>
      </c>
      <c r="F12" s="11">
        <f t="shared" si="0"/>
        <v>1</v>
      </c>
      <c r="G12" s="11">
        <f t="shared" si="0"/>
        <v>0</v>
      </c>
      <c r="H12" s="11">
        <f t="shared" si="0"/>
        <v>0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289</v>
      </c>
      <c r="M12" s="11">
        <f t="shared" si="0"/>
        <v>114</v>
      </c>
      <c r="N12" s="11">
        <f t="shared" si="0"/>
        <v>0</v>
      </c>
      <c r="O12" s="11">
        <f t="shared" si="0"/>
        <v>1</v>
      </c>
      <c r="P12" s="11">
        <f t="shared" si="0"/>
        <v>174</v>
      </c>
      <c r="Q12" s="11">
        <f t="shared" si="0"/>
        <v>4</v>
      </c>
      <c r="R12" s="11">
        <f t="shared" si="0"/>
        <v>2</v>
      </c>
      <c r="S12" s="11">
        <f t="shared" si="0"/>
        <v>0</v>
      </c>
      <c r="T12" s="11">
        <f t="shared" si="0"/>
        <v>0</v>
      </c>
      <c r="U12" s="11">
        <f t="shared" si="0"/>
        <v>2</v>
      </c>
      <c r="V12" s="11">
        <f t="shared" si="0"/>
        <v>74</v>
      </c>
      <c r="W12" s="11">
        <f t="shared" si="0"/>
        <v>40</v>
      </c>
      <c r="X12" s="11">
        <f t="shared" si="0"/>
        <v>0</v>
      </c>
      <c r="Y12" s="11">
        <f t="shared" si="0"/>
        <v>0</v>
      </c>
      <c r="Z12" s="11">
        <f t="shared" si="0"/>
        <v>34</v>
      </c>
      <c r="AA12" s="11">
        <f t="shared" si="0"/>
        <v>2</v>
      </c>
      <c r="AB12" s="11">
        <f t="shared" si="0"/>
        <v>1</v>
      </c>
      <c r="AC12" s="11">
        <f t="shared" si="0"/>
        <v>0</v>
      </c>
      <c r="AD12" s="11">
        <f t="shared" si="0"/>
        <v>0</v>
      </c>
      <c r="AE12" s="11">
        <f t="shared" si="0"/>
        <v>1</v>
      </c>
      <c r="AF12" s="11">
        <f t="shared" si="0"/>
        <v>0</v>
      </c>
      <c r="AG12" s="11">
        <f t="shared" si="0"/>
        <v>0</v>
      </c>
      <c r="AH12" s="11">
        <f t="shared" ref="AH12:BG12" si="1">SUM(AH11)</f>
        <v>0</v>
      </c>
      <c r="AI12" s="11">
        <f t="shared" si="1"/>
        <v>0</v>
      </c>
      <c r="AJ12" s="11">
        <f t="shared" si="1"/>
        <v>0</v>
      </c>
      <c r="AK12" s="11">
        <f t="shared" si="1"/>
        <v>2</v>
      </c>
      <c r="AL12" s="11">
        <f t="shared" si="1"/>
        <v>1</v>
      </c>
      <c r="AM12" s="11">
        <f t="shared" si="1"/>
        <v>0</v>
      </c>
      <c r="AN12" s="11">
        <f t="shared" si="1"/>
        <v>0</v>
      </c>
      <c r="AO12" s="11">
        <f t="shared" si="1"/>
        <v>1</v>
      </c>
      <c r="AP12" s="11">
        <f t="shared" si="1"/>
        <v>16</v>
      </c>
      <c r="AQ12" s="11">
        <f t="shared" si="1"/>
        <v>5</v>
      </c>
      <c r="AR12" s="11">
        <f t="shared" si="1"/>
        <v>0</v>
      </c>
      <c r="AS12" s="11">
        <f t="shared" si="1"/>
        <v>0</v>
      </c>
      <c r="AT12" s="11">
        <f t="shared" si="1"/>
        <v>11</v>
      </c>
      <c r="AU12" s="11">
        <f t="shared" si="1"/>
        <v>8</v>
      </c>
      <c r="AV12" s="11">
        <f t="shared" si="1"/>
        <v>6</v>
      </c>
      <c r="AW12" s="11">
        <f t="shared" si="1"/>
        <v>0</v>
      </c>
      <c r="AX12" s="11">
        <f t="shared" si="1"/>
        <v>0</v>
      </c>
      <c r="AY12" s="11">
        <f t="shared" si="1"/>
        <v>2</v>
      </c>
      <c r="AZ12" s="11">
        <f t="shared" si="1"/>
        <v>2</v>
      </c>
      <c r="BA12" s="11">
        <f t="shared" si="1"/>
        <v>1</v>
      </c>
      <c r="BB12" s="11">
        <f t="shared" si="1"/>
        <v>0</v>
      </c>
      <c r="BC12" s="11">
        <f t="shared" si="1"/>
        <v>0</v>
      </c>
      <c r="BD12" s="11">
        <f t="shared" si="1"/>
        <v>1</v>
      </c>
      <c r="BE12" s="11">
        <f t="shared" si="1"/>
        <v>7</v>
      </c>
      <c r="BF12" s="11">
        <f t="shared" si="1"/>
        <v>1</v>
      </c>
      <c r="BG12" s="11">
        <f t="shared" si="1"/>
        <v>416</v>
      </c>
    </row>
    <row r="16" spans="1:59" ht="15.95" customHeight="1" x14ac:dyDescent="0.25">
      <c r="C16" t="s">
        <v>3</v>
      </c>
      <c r="F16" t="s">
        <v>3</v>
      </c>
    </row>
    <row r="19" spans="25:25" ht="15.95" customHeight="1" x14ac:dyDescent="0.25">
      <c r="Y19" t="s">
        <v>3</v>
      </c>
    </row>
  </sheetData>
  <mergeCells count="3">
    <mergeCell ref="A2:D2"/>
    <mergeCell ref="A3:E3"/>
    <mergeCell ref="A4:I4"/>
  </mergeCells>
  <pageMargins left="1" right="1" top="1" bottom="1" header="0.55902777800000003" footer="0.99791666700000003"/>
  <pageSetup paperSize="5" scale="37" orientation="landscape" r:id="rId1"/>
  <headerFooter>
    <oddHeader>&amp;L&amp;"Calibri,Bold"State of New York
County of Montgomery&amp;C&amp;"Calibri,Bold"Presidential Primary
Statment of Convass
June 23, 2020&amp;R&amp;"Calibri,Bold"19th Congressional District 
President of the United States
Official Results</oddHeader>
    <oddFooter>&amp;LCertified by
Commissioners of Election
July 13, 2020&amp;C                                            Terry A. Bieniek                                                                                                                   Terrance J. Smith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8"/>
  <sheetViews>
    <sheetView view="pageLayout" zoomScaleNormal="100" workbookViewId="0">
      <selection activeCell="E5" sqref="E5:E7"/>
    </sheetView>
  </sheetViews>
  <sheetFormatPr defaultColWidth="10.875" defaultRowHeight="15.95" customHeight="1" x14ac:dyDescent="0.25"/>
  <cols>
    <col min="1" max="1" width="14" customWidth="1"/>
    <col min="2" max="153" width="6.125" customWidth="1"/>
    <col min="154" max="154" width="7.875" customWidth="1"/>
  </cols>
  <sheetData>
    <row r="1" spans="1:154" ht="15" customHeight="1" x14ac:dyDescent="0.3">
      <c r="A1" s="1" t="s">
        <v>309</v>
      </c>
    </row>
    <row r="2" spans="1:154" ht="15" customHeight="1" x14ac:dyDescent="0.3">
      <c r="A2" s="84" t="s">
        <v>311</v>
      </c>
      <c r="B2" s="84"/>
      <c r="C2" s="84"/>
      <c r="D2" s="84"/>
    </row>
    <row r="3" spans="1:154" ht="15" customHeight="1" x14ac:dyDescent="0.3">
      <c r="A3" s="79" t="s">
        <v>316</v>
      </c>
      <c r="B3" s="79"/>
      <c r="C3" s="79"/>
      <c r="D3" s="79"/>
      <c r="E3" s="79"/>
    </row>
    <row r="4" spans="1:154" ht="15" customHeight="1" x14ac:dyDescent="0.3">
      <c r="A4" s="85" t="s">
        <v>320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</row>
    <row r="5" spans="1:154" ht="15" customHeight="1" x14ac:dyDescent="0.3">
      <c r="A5" s="1"/>
      <c r="B5" s="7" t="s">
        <v>305</v>
      </c>
      <c r="C5" s="7"/>
      <c r="D5" s="79"/>
      <c r="E5">
        <v>186</v>
      </c>
    </row>
    <row r="6" spans="1:154" ht="15" customHeight="1" x14ac:dyDescent="0.3">
      <c r="A6" s="79"/>
      <c r="B6" s="7" t="s">
        <v>303</v>
      </c>
      <c r="C6" s="7"/>
      <c r="D6" s="79"/>
      <c r="E6">
        <v>1</v>
      </c>
    </row>
    <row r="7" spans="1:154" ht="15" customHeight="1" x14ac:dyDescent="0.3">
      <c r="A7" s="79"/>
      <c r="B7" s="7" t="s">
        <v>304</v>
      </c>
      <c r="C7" s="7"/>
      <c r="E7">
        <v>229</v>
      </c>
    </row>
    <row r="8" spans="1:154" ht="15.95" customHeight="1" x14ac:dyDescent="0.25">
      <c r="B8" s="7" t="s">
        <v>306</v>
      </c>
      <c r="C8" s="7"/>
      <c r="E8">
        <f>SUM(E5:E7)</f>
        <v>416</v>
      </c>
    </row>
    <row r="10" spans="1:154" ht="117.75" customHeight="1" x14ac:dyDescent="0.25">
      <c r="A10" s="18" t="s">
        <v>6</v>
      </c>
      <c r="B10" s="19" t="s">
        <v>145</v>
      </c>
      <c r="C10" s="18" t="s">
        <v>146</v>
      </c>
      <c r="D10" s="21" t="s">
        <v>117</v>
      </c>
      <c r="E10" s="22" t="s">
        <v>118</v>
      </c>
      <c r="F10" s="23" t="s">
        <v>119</v>
      </c>
      <c r="G10" s="19" t="s">
        <v>147</v>
      </c>
      <c r="H10" s="18" t="s">
        <v>148</v>
      </c>
      <c r="I10" s="21" t="s">
        <v>117</v>
      </c>
      <c r="J10" s="22" t="s">
        <v>118</v>
      </c>
      <c r="K10" s="23" t="s">
        <v>119</v>
      </c>
      <c r="L10" s="19" t="s">
        <v>149</v>
      </c>
      <c r="M10" s="18" t="s">
        <v>150</v>
      </c>
      <c r="N10" s="21" t="s">
        <v>117</v>
      </c>
      <c r="O10" s="22" t="s">
        <v>118</v>
      </c>
      <c r="P10" s="23" t="s">
        <v>119</v>
      </c>
      <c r="Q10" s="19" t="s">
        <v>151</v>
      </c>
      <c r="R10" s="18" t="s">
        <v>152</v>
      </c>
      <c r="S10" s="21" t="s">
        <v>117</v>
      </c>
      <c r="T10" s="22" t="s">
        <v>118</v>
      </c>
      <c r="U10" s="23" t="s">
        <v>119</v>
      </c>
      <c r="V10" s="19" t="s">
        <v>153</v>
      </c>
      <c r="W10" s="18" t="s">
        <v>154</v>
      </c>
      <c r="X10" s="21" t="s">
        <v>117</v>
      </c>
      <c r="Y10" s="22" t="s">
        <v>118</v>
      </c>
      <c r="Z10" s="23" t="s">
        <v>119</v>
      </c>
      <c r="AA10" s="25" t="s">
        <v>155</v>
      </c>
      <c r="AB10" s="26" t="s">
        <v>156</v>
      </c>
      <c r="AC10" s="21" t="s">
        <v>117</v>
      </c>
      <c r="AD10" s="22" t="s">
        <v>118</v>
      </c>
      <c r="AE10" s="23" t="s">
        <v>119</v>
      </c>
      <c r="AF10" s="19" t="s">
        <v>157</v>
      </c>
      <c r="AG10" s="18" t="s">
        <v>158</v>
      </c>
      <c r="AH10" s="21" t="s">
        <v>117</v>
      </c>
      <c r="AI10" s="22" t="s">
        <v>118</v>
      </c>
      <c r="AJ10" s="23" t="s">
        <v>119</v>
      </c>
      <c r="AK10" s="19" t="s">
        <v>159</v>
      </c>
      <c r="AL10" s="18" t="s">
        <v>160</v>
      </c>
      <c r="AM10" s="21" t="s">
        <v>117</v>
      </c>
      <c r="AN10" s="22" t="s">
        <v>118</v>
      </c>
      <c r="AO10" s="23" t="s">
        <v>119</v>
      </c>
      <c r="AP10" s="19" t="s">
        <v>161</v>
      </c>
      <c r="AQ10" s="18" t="s">
        <v>162</v>
      </c>
      <c r="AR10" s="21" t="s">
        <v>117</v>
      </c>
      <c r="AS10" s="22" t="s">
        <v>118</v>
      </c>
      <c r="AT10" s="23" t="s">
        <v>119</v>
      </c>
      <c r="AU10" s="19" t="s">
        <v>163</v>
      </c>
      <c r="AV10" s="18" t="s">
        <v>164</v>
      </c>
      <c r="AW10" s="21" t="s">
        <v>117</v>
      </c>
      <c r="AX10" s="22" t="s">
        <v>118</v>
      </c>
      <c r="AY10" s="23" t="s">
        <v>119</v>
      </c>
      <c r="AZ10" s="19" t="s">
        <v>165</v>
      </c>
      <c r="BA10" s="20" t="s">
        <v>166</v>
      </c>
      <c r="BB10" s="21" t="s">
        <v>117</v>
      </c>
      <c r="BC10" s="22" t="s">
        <v>118</v>
      </c>
      <c r="BD10" s="23" t="s">
        <v>119</v>
      </c>
      <c r="BE10" s="19" t="s">
        <v>167</v>
      </c>
      <c r="BF10" s="18" t="s">
        <v>168</v>
      </c>
      <c r="BG10" s="21" t="s">
        <v>117</v>
      </c>
      <c r="BH10" s="22" t="s">
        <v>118</v>
      </c>
      <c r="BI10" s="23" t="s">
        <v>119</v>
      </c>
      <c r="BJ10" s="19" t="s">
        <v>169</v>
      </c>
      <c r="BK10" s="18" t="s">
        <v>170</v>
      </c>
      <c r="BL10" s="21" t="s">
        <v>117</v>
      </c>
      <c r="BM10" s="22" t="s">
        <v>118</v>
      </c>
      <c r="BN10" s="23" t="s">
        <v>119</v>
      </c>
      <c r="BO10" s="19" t="s">
        <v>171</v>
      </c>
      <c r="BP10" s="18" t="s">
        <v>172</v>
      </c>
      <c r="BQ10" s="21" t="s">
        <v>117</v>
      </c>
      <c r="BR10" s="22" t="s">
        <v>118</v>
      </c>
      <c r="BS10" s="23" t="s">
        <v>119</v>
      </c>
      <c r="BT10" s="19" t="s">
        <v>173</v>
      </c>
      <c r="BU10" s="18" t="s">
        <v>174</v>
      </c>
      <c r="BV10" s="21" t="s">
        <v>117</v>
      </c>
      <c r="BW10" s="22" t="s">
        <v>118</v>
      </c>
      <c r="BX10" s="23" t="s">
        <v>119</v>
      </c>
      <c r="BY10" s="19" t="s">
        <v>175</v>
      </c>
      <c r="BZ10" s="18" t="s">
        <v>176</v>
      </c>
      <c r="CA10" s="21" t="s">
        <v>117</v>
      </c>
      <c r="CB10" s="22" t="s">
        <v>118</v>
      </c>
      <c r="CC10" s="23" t="s">
        <v>119</v>
      </c>
      <c r="CD10" s="19" t="s">
        <v>177</v>
      </c>
      <c r="CE10" s="18" t="s">
        <v>178</v>
      </c>
      <c r="CF10" s="21" t="s">
        <v>117</v>
      </c>
      <c r="CG10" s="22" t="s">
        <v>118</v>
      </c>
      <c r="CH10" s="23" t="s">
        <v>119</v>
      </c>
      <c r="CI10" s="19" t="s">
        <v>179</v>
      </c>
      <c r="CJ10" s="18" t="s">
        <v>180</v>
      </c>
      <c r="CK10" s="21" t="s">
        <v>117</v>
      </c>
      <c r="CL10" s="22" t="s">
        <v>118</v>
      </c>
      <c r="CM10" s="23" t="s">
        <v>119</v>
      </c>
      <c r="CN10" s="19" t="s">
        <v>181</v>
      </c>
      <c r="CO10" s="18" t="s">
        <v>182</v>
      </c>
      <c r="CP10" s="21" t="s">
        <v>117</v>
      </c>
      <c r="CQ10" s="22" t="s">
        <v>118</v>
      </c>
      <c r="CR10" s="23" t="s">
        <v>119</v>
      </c>
      <c r="CS10" s="19" t="s">
        <v>183</v>
      </c>
      <c r="CT10" s="18" t="s">
        <v>184</v>
      </c>
      <c r="CU10" s="21" t="s">
        <v>117</v>
      </c>
      <c r="CV10" s="22" t="s">
        <v>118</v>
      </c>
      <c r="CW10" s="23" t="s">
        <v>119</v>
      </c>
      <c r="CX10" s="19" t="s">
        <v>185</v>
      </c>
      <c r="CY10" s="18" t="s">
        <v>186</v>
      </c>
      <c r="CZ10" s="21" t="s">
        <v>117</v>
      </c>
      <c r="DA10" s="22" t="s">
        <v>118</v>
      </c>
      <c r="DB10" s="23" t="s">
        <v>119</v>
      </c>
      <c r="DC10" s="19" t="s">
        <v>187</v>
      </c>
      <c r="DD10" s="18" t="s">
        <v>188</v>
      </c>
      <c r="DE10" s="21" t="s">
        <v>117</v>
      </c>
      <c r="DF10" s="22" t="s">
        <v>118</v>
      </c>
      <c r="DG10" s="23" t="s">
        <v>119</v>
      </c>
      <c r="DH10" s="19" t="s">
        <v>189</v>
      </c>
      <c r="DI10" s="18" t="s">
        <v>190</v>
      </c>
      <c r="DJ10" s="21" t="s">
        <v>117</v>
      </c>
      <c r="DK10" s="22" t="s">
        <v>118</v>
      </c>
      <c r="DL10" s="23" t="s">
        <v>119</v>
      </c>
      <c r="DM10" s="19" t="s">
        <v>191</v>
      </c>
      <c r="DN10" s="18" t="s">
        <v>192</v>
      </c>
      <c r="DO10" s="21" t="s">
        <v>117</v>
      </c>
      <c r="DP10" s="22" t="s">
        <v>118</v>
      </c>
      <c r="DQ10" s="23" t="s">
        <v>119</v>
      </c>
      <c r="DR10" s="19" t="s">
        <v>193</v>
      </c>
      <c r="DS10" s="18" t="s">
        <v>194</v>
      </c>
      <c r="DT10" s="21" t="s">
        <v>117</v>
      </c>
      <c r="DU10" s="22" t="s">
        <v>118</v>
      </c>
      <c r="DV10" s="23" t="s">
        <v>119</v>
      </c>
      <c r="DW10" s="19" t="s">
        <v>195</v>
      </c>
      <c r="DX10" s="18" t="s">
        <v>196</v>
      </c>
      <c r="DY10" s="21" t="s">
        <v>117</v>
      </c>
      <c r="DZ10" s="22" t="s">
        <v>118</v>
      </c>
      <c r="EA10" s="23" t="s">
        <v>119</v>
      </c>
      <c r="EB10" s="19" t="s">
        <v>197</v>
      </c>
      <c r="EC10" s="18" t="s">
        <v>198</v>
      </c>
      <c r="ED10" s="21" t="s">
        <v>117</v>
      </c>
      <c r="EE10" s="22" t="s">
        <v>118</v>
      </c>
      <c r="EF10" s="23" t="s">
        <v>119</v>
      </c>
      <c r="EG10" s="19" t="s">
        <v>199</v>
      </c>
      <c r="EH10" s="18" t="s">
        <v>200</v>
      </c>
      <c r="EI10" s="21" t="s">
        <v>117</v>
      </c>
      <c r="EJ10" s="22" t="s">
        <v>118</v>
      </c>
      <c r="EK10" s="23" t="s">
        <v>119</v>
      </c>
      <c r="EL10" s="19" t="s">
        <v>201</v>
      </c>
      <c r="EM10" s="18" t="s">
        <v>202</v>
      </c>
      <c r="EN10" s="21" t="s">
        <v>117</v>
      </c>
      <c r="EO10" s="22" t="s">
        <v>118</v>
      </c>
      <c r="EP10" s="23" t="s">
        <v>119</v>
      </c>
      <c r="EQ10" s="19" t="s">
        <v>203</v>
      </c>
      <c r="ER10" s="18" t="s">
        <v>204</v>
      </c>
      <c r="ES10" s="21" t="s">
        <v>117</v>
      </c>
      <c r="ET10" s="22" t="s">
        <v>118</v>
      </c>
      <c r="EU10" s="23" t="s">
        <v>119</v>
      </c>
      <c r="EV10" s="18" t="s">
        <v>140</v>
      </c>
      <c r="EW10" s="18" t="s">
        <v>141</v>
      </c>
      <c r="EX10" s="19" t="s">
        <v>142</v>
      </c>
    </row>
    <row r="11" spans="1:154" ht="15.95" customHeight="1" x14ac:dyDescent="0.25">
      <c r="A11" s="8" t="s">
        <v>143</v>
      </c>
      <c r="B11" s="9">
        <f>SUM(C11:F11)</f>
        <v>76</v>
      </c>
      <c r="C11" s="9">
        <v>46</v>
      </c>
      <c r="D11" s="9">
        <v>0</v>
      </c>
      <c r="E11" s="9">
        <v>0</v>
      </c>
      <c r="F11" s="9">
        <v>30</v>
      </c>
      <c r="G11" s="9">
        <f>SUM(H11:K11)</f>
        <v>27</v>
      </c>
      <c r="H11" s="9">
        <v>17</v>
      </c>
      <c r="I11" s="9">
        <v>0</v>
      </c>
      <c r="J11" s="9">
        <v>0</v>
      </c>
      <c r="K11" s="9">
        <v>10</v>
      </c>
      <c r="L11" s="9">
        <f>SUM(M11:P11)</f>
        <v>33</v>
      </c>
      <c r="M11" s="9">
        <v>23</v>
      </c>
      <c r="N11" s="9">
        <v>0</v>
      </c>
      <c r="O11" s="9">
        <v>0</v>
      </c>
      <c r="P11" s="9">
        <v>10</v>
      </c>
      <c r="Q11" s="9">
        <f>SUM(R11:U11)</f>
        <v>42</v>
      </c>
      <c r="R11" s="9">
        <v>19</v>
      </c>
      <c r="S11" s="9">
        <v>0</v>
      </c>
      <c r="T11" s="9">
        <v>0</v>
      </c>
      <c r="U11" s="9">
        <v>23</v>
      </c>
      <c r="V11" s="9">
        <f>SUM(W11:Z11)</f>
        <v>36</v>
      </c>
      <c r="W11" s="9">
        <v>24</v>
      </c>
      <c r="X11" s="9">
        <v>0</v>
      </c>
      <c r="Y11" s="9">
        <v>0</v>
      </c>
      <c r="Z11" s="9">
        <v>12</v>
      </c>
      <c r="AA11" s="9">
        <f>SUM(AB11:AE11)</f>
        <v>27</v>
      </c>
      <c r="AB11" s="9">
        <v>21</v>
      </c>
      <c r="AC11" s="9">
        <v>0</v>
      </c>
      <c r="AD11" s="9">
        <v>0</v>
      </c>
      <c r="AE11" s="9">
        <v>6</v>
      </c>
      <c r="AF11" s="9">
        <f>SUM(AG11:AJ11)</f>
        <v>200</v>
      </c>
      <c r="AG11" s="9">
        <v>61</v>
      </c>
      <c r="AH11" s="9">
        <v>0</v>
      </c>
      <c r="AI11" s="9">
        <v>0</v>
      </c>
      <c r="AJ11" s="9">
        <v>139</v>
      </c>
      <c r="AK11" s="9">
        <f>SUM(AL11:AO11)</f>
        <v>191</v>
      </c>
      <c r="AL11" s="9">
        <v>61</v>
      </c>
      <c r="AM11" s="9">
        <v>0</v>
      </c>
      <c r="AN11" s="9">
        <v>1</v>
      </c>
      <c r="AO11" s="9">
        <v>129</v>
      </c>
      <c r="AP11" s="9">
        <f>SUM(AQ11:AT11)</f>
        <v>197</v>
      </c>
      <c r="AQ11" s="9">
        <v>60</v>
      </c>
      <c r="AR11" s="9">
        <v>0</v>
      </c>
      <c r="AS11" s="9">
        <v>0</v>
      </c>
      <c r="AT11" s="9">
        <v>137</v>
      </c>
      <c r="AU11" s="9">
        <f>SUM(AV11:AY11)</f>
        <v>169</v>
      </c>
      <c r="AV11" s="9">
        <v>52</v>
      </c>
      <c r="AW11" s="9">
        <v>0</v>
      </c>
      <c r="AX11" s="9">
        <v>0</v>
      </c>
      <c r="AY11" s="9">
        <v>117</v>
      </c>
      <c r="AZ11" s="9">
        <f>SUM(BA11:BD11)</f>
        <v>198</v>
      </c>
      <c r="BA11" s="9">
        <v>64</v>
      </c>
      <c r="BB11" s="9">
        <v>0</v>
      </c>
      <c r="BC11" s="9">
        <v>1</v>
      </c>
      <c r="BD11" s="9">
        <v>133</v>
      </c>
      <c r="BE11" s="9">
        <f>SUM(BF11:BI11)</f>
        <v>179</v>
      </c>
      <c r="BF11" s="9">
        <v>53</v>
      </c>
      <c r="BG11" s="9">
        <v>0</v>
      </c>
      <c r="BH11" s="9">
        <v>0</v>
      </c>
      <c r="BI11" s="9">
        <v>126</v>
      </c>
      <c r="BJ11" s="9">
        <f>SUM(BK11:BN11)</f>
        <v>91</v>
      </c>
      <c r="BK11" s="9">
        <v>44</v>
      </c>
      <c r="BL11" s="9">
        <v>0</v>
      </c>
      <c r="BM11" s="9">
        <v>1</v>
      </c>
      <c r="BN11" s="9">
        <v>46</v>
      </c>
      <c r="BO11" s="9">
        <f>SUM(BP11:BS11)</f>
        <v>106</v>
      </c>
      <c r="BP11" s="9">
        <v>59</v>
      </c>
      <c r="BQ11" s="9">
        <v>0</v>
      </c>
      <c r="BR11" s="9">
        <v>0</v>
      </c>
      <c r="BS11" s="9">
        <v>47</v>
      </c>
      <c r="BT11" s="9">
        <f>SUM(BU11:BX11)</f>
        <v>84</v>
      </c>
      <c r="BU11" s="9">
        <v>43</v>
      </c>
      <c r="BV11" s="9">
        <v>0</v>
      </c>
      <c r="BW11" s="9">
        <v>0</v>
      </c>
      <c r="BX11" s="9">
        <v>41</v>
      </c>
      <c r="BY11" s="9">
        <f>SUM(BZ11:CC11)</f>
        <v>74</v>
      </c>
      <c r="BZ11" s="9">
        <v>43</v>
      </c>
      <c r="CA11" s="9">
        <v>0</v>
      </c>
      <c r="CB11" s="9">
        <v>0</v>
      </c>
      <c r="CC11" s="9">
        <v>31</v>
      </c>
      <c r="CD11" s="9">
        <f>SUM(CE11:CH11)</f>
        <v>51</v>
      </c>
      <c r="CE11" s="9">
        <v>30</v>
      </c>
      <c r="CF11" s="9">
        <v>0</v>
      </c>
      <c r="CG11" s="9">
        <v>0</v>
      </c>
      <c r="CH11" s="9">
        <v>21</v>
      </c>
      <c r="CI11" s="9">
        <f>SUM(CJ11:CM11)</f>
        <v>53</v>
      </c>
      <c r="CJ11" s="9">
        <v>28</v>
      </c>
      <c r="CK11" s="9">
        <v>0</v>
      </c>
      <c r="CL11" s="9">
        <v>0</v>
      </c>
      <c r="CM11" s="9">
        <v>25</v>
      </c>
      <c r="CN11" s="9">
        <f>SUM(CO11:CR11)</f>
        <v>41</v>
      </c>
      <c r="CO11" s="9">
        <v>18</v>
      </c>
      <c r="CP11" s="9">
        <v>0</v>
      </c>
      <c r="CQ11" s="9">
        <v>0</v>
      </c>
      <c r="CR11" s="9">
        <v>23</v>
      </c>
      <c r="CS11" s="9">
        <f>SUM(CT11:CW11)</f>
        <v>30</v>
      </c>
      <c r="CT11" s="9">
        <v>11</v>
      </c>
      <c r="CU11" s="9">
        <v>0</v>
      </c>
      <c r="CV11" s="9">
        <v>0</v>
      </c>
      <c r="CW11" s="9">
        <v>19</v>
      </c>
      <c r="CX11" s="9">
        <f>SUM(CY11:DB11)</f>
        <v>54</v>
      </c>
      <c r="CY11" s="9">
        <v>27</v>
      </c>
      <c r="CZ11" s="9">
        <v>0</v>
      </c>
      <c r="DA11" s="9">
        <v>0</v>
      </c>
      <c r="DB11" s="9">
        <v>27</v>
      </c>
      <c r="DC11" s="9">
        <f>SUM(DD11:DG11)</f>
        <v>20</v>
      </c>
      <c r="DD11" s="9">
        <v>9</v>
      </c>
      <c r="DE11" s="9">
        <v>0</v>
      </c>
      <c r="DF11" s="9">
        <v>0</v>
      </c>
      <c r="DG11" s="9">
        <v>11</v>
      </c>
      <c r="DH11" s="9">
        <f>SUM(DI11:DL11)</f>
        <v>31</v>
      </c>
      <c r="DI11" s="9">
        <v>13</v>
      </c>
      <c r="DJ11" s="9">
        <v>0</v>
      </c>
      <c r="DK11" s="9">
        <v>0</v>
      </c>
      <c r="DL11" s="9">
        <v>18</v>
      </c>
      <c r="DM11" s="9">
        <f>SUM(DN11:DQ11)</f>
        <v>20</v>
      </c>
      <c r="DN11" s="9">
        <v>8</v>
      </c>
      <c r="DO11" s="9">
        <v>0</v>
      </c>
      <c r="DP11" s="9">
        <v>1</v>
      </c>
      <c r="DQ11" s="9">
        <v>11</v>
      </c>
      <c r="DR11" s="9">
        <f>SUM(DS11:DV11)</f>
        <v>34</v>
      </c>
      <c r="DS11" s="9">
        <v>17</v>
      </c>
      <c r="DT11" s="9">
        <v>0</v>
      </c>
      <c r="DU11" s="9">
        <v>0</v>
      </c>
      <c r="DV11" s="9">
        <v>17</v>
      </c>
      <c r="DW11" s="9">
        <f>SUM(DX11:EA11)</f>
        <v>13</v>
      </c>
      <c r="DX11" s="9">
        <v>8</v>
      </c>
      <c r="DY11" s="9">
        <v>0</v>
      </c>
      <c r="DZ11" s="9">
        <v>0</v>
      </c>
      <c r="EA11" s="9">
        <v>5</v>
      </c>
      <c r="EB11" s="9">
        <f>SUM(EC11:EF11)</f>
        <v>30</v>
      </c>
      <c r="EC11" s="9">
        <v>13</v>
      </c>
      <c r="ED11" s="9">
        <v>0</v>
      </c>
      <c r="EE11" s="9">
        <v>1</v>
      </c>
      <c r="EF11" s="9">
        <v>16</v>
      </c>
      <c r="EG11" s="9">
        <f>SUM(EH11:EK11)</f>
        <v>14</v>
      </c>
      <c r="EH11" s="9">
        <v>5</v>
      </c>
      <c r="EI11" s="9">
        <v>0</v>
      </c>
      <c r="EJ11" s="9">
        <v>1</v>
      </c>
      <c r="EK11" s="9">
        <v>8</v>
      </c>
      <c r="EL11" s="9">
        <f>SUM(EM11:EP11)</f>
        <v>17</v>
      </c>
      <c r="EM11" s="9">
        <v>9</v>
      </c>
      <c r="EN11" s="9">
        <v>0</v>
      </c>
      <c r="EO11" s="9">
        <v>0</v>
      </c>
      <c r="EP11" s="9">
        <v>8</v>
      </c>
      <c r="EQ11" s="9">
        <f>SUM(ER11:EU11)</f>
        <v>9</v>
      </c>
      <c r="ER11" s="9">
        <v>5</v>
      </c>
      <c r="ES11" s="9">
        <v>0</v>
      </c>
      <c r="ET11" s="9">
        <v>0</v>
      </c>
      <c r="EU11" s="9">
        <v>4</v>
      </c>
      <c r="EV11" s="9">
        <v>337</v>
      </c>
      <c r="EW11" s="9">
        <v>12</v>
      </c>
      <c r="EX11" s="9">
        <f>SUM(B11,G11,L11,Q11,V11,AA11,AF11,AK11,AP11,AU11,AZ11,BE11,BJ11,BO11,BT11,BY11,CD11,CI11,CN11,CS11,CX11,DC11,DH11,DM11,DR11,DW11,EB11,EG11,EL11,EQ11,EV11:EW11)</f>
        <v>2496</v>
      </c>
    </row>
    <row r="12" spans="1:154" ht="15.95" customHeight="1" x14ac:dyDescent="0.25">
      <c r="A12" s="29" t="s">
        <v>144</v>
      </c>
      <c r="B12" s="11">
        <f t="shared" ref="B12:AG12" si="0">SUM(B11)</f>
        <v>76</v>
      </c>
      <c r="C12" s="11">
        <f t="shared" si="0"/>
        <v>46</v>
      </c>
      <c r="D12" s="11">
        <f t="shared" si="0"/>
        <v>0</v>
      </c>
      <c r="E12" s="11">
        <f t="shared" si="0"/>
        <v>0</v>
      </c>
      <c r="F12" s="11">
        <f t="shared" si="0"/>
        <v>30</v>
      </c>
      <c r="G12" s="11">
        <f t="shared" si="0"/>
        <v>27</v>
      </c>
      <c r="H12" s="11">
        <f t="shared" si="0"/>
        <v>17</v>
      </c>
      <c r="I12" s="11">
        <f t="shared" si="0"/>
        <v>0</v>
      </c>
      <c r="J12" s="11">
        <f t="shared" si="0"/>
        <v>0</v>
      </c>
      <c r="K12" s="11">
        <f t="shared" si="0"/>
        <v>10</v>
      </c>
      <c r="L12" s="11">
        <f t="shared" si="0"/>
        <v>33</v>
      </c>
      <c r="M12" s="11">
        <f t="shared" si="0"/>
        <v>23</v>
      </c>
      <c r="N12" s="11">
        <f t="shared" si="0"/>
        <v>0</v>
      </c>
      <c r="O12" s="11">
        <f t="shared" si="0"/>
        <v>0</v>
      </c>
      <c r="P12" s="11">
        <f t="shared" si="0"/>
        <v>10</v>
      </c>
      <c r="Q12" s="11">
        <f t="shared" si="0"/>
        <v>42</v>
      </c>
      <c r="R12" s="11">
        <f t="shared" si="0"/>
        <v>19</v>
      </c>
      <c r="S12" s="11">
        <f t="shared" si="0"/>
        <v>0</v>
      </c>
      <c r="T12" s="11">
        <f t="shared" si="0"/>
        <v>0</v>
      </c>
      <c r="U12" s="11">
        <f t="shared" si="0"/>
        <v>23</v>
      </c>
      <c r="V12" s="11">
        <f t="shared" si="0"/>
        <v>36</v>
      </c>
      <c r="W12" s="11">
        <f t="shared" si="0"/>
        <v>24</v>
      </c>
      <c r="X12" s="11">
        <f t="shared" si="0"/>
        <v>0</v>
      </c>
      <c r="Y12" s="11">
        <f t="shared" si="0"/>
        <v>0</v>
      </c>
      <c r="Z12" s="11">
        <f t="shared" si="0"/>
        <v>12</v>
      </c>
      <c r="AA12" s="11">
        <f t="shared" si="0"/>
        <v>27</v>
      </c>
      <c r="AB12" s="11">
        <f t="shared" si="0"/>
        <v>21</v>
      </c>
      <c r="AC12" s="11">
        <f t="shared" si="0"/>
        <v>0</v>
      </c>
      <c r="AD12" s="11">
        <f t="shared" si="0"/>
        <v>0</v>
      </c>
      <c r="AE12" s="11">
        <f t="shared" si="0"/>
        <v>6</v>
      </c>
      <c r="AF12" s="11">
        <f t="shared" si="0"/>
        <v>200</v>
      </c>
      <c r="AG12" s="11">
        <f t="shared" si="0"/>
        <v>61</v>
      </c>
      <c r="AH12" s="11">
        <f t="shared" ref="AH12:BM12" si="1">SUM(AH11)</f>
        <v>0</v>
      </c>
      <c r="AI12" s="11">
        <f t="shared" si="1"/>
        <v>0</v>
      </c>
      <c r="AJ12" s="11">
        <f t="shared" si="1"/>
        <v>139</v>
      </c>
      <c r="AK12" s="11">
        <f t="shared" si="1"/>
        <v>191</v>
      </c>
      <c r="AL12" s="11">
        <f t="shared" si="1"/>
        <v>61</v>
      </c>
      <c r="AM12" s="11">
        <f t="shared" si="1"/>
        <v>0</v>
      </c>
      <c r="AN12" s="11">
        <f t="shared" si="1"/>
        <v>1</v>
      </c>
      <c r="AO12" s="11">
        <f t="shared" si="1"/>
        <v>129</v>
      </c>
      <c r="AP12" s="11">
        <f t="shared" si="1"/>
        <v>197</v>
      </c>
      <c r="AQ12" s="11">
        <f t="shared" si="1"/>
        <v>60</v>
      </c>
      <c r="AR12" s="11">
        <f t="shared" si="1"/>
        <v>0</v>
      </c>
      <c r="AS12" s="11">
        <f t="shared" si="1"/>
        <v>0</v>
      </c>
      <c r="AT12" s="11">
        <f t="shared" si="1"/>
        <v>137</v>
      </c>
      <c r="AU12" s="11">
        <f t="shared" si="1"/>
        <v>169</v>
      </c>
      <c r="AV12" s="11">
        <f t="shared" si="1"/>
        <v>52</v>
      </c>
      <c r="AW12" s="11">
        <f t="shared" si="1"/>
        <v>0</v>
      </c>
      <c r="AX12" s="11">
        <f t="shared" si="1"/>
        <v>0</v>
      </c>
      <c r="AY12" s="11">
        <f t="shared" si="1"/>
        <v>117</v>
      </c>
      <c r="AZ12" s="11">
        <f t="shared" si="1"/>
        <v>198</v>
      </c>
      <c r="BA12" s="11">
        <f t="shared" si="1"/>
        <v>64</v>
      </c>
      <c r="BB12" s="11">
        <f t="shared" si="1"/>
        <v>0</v>
      </c>
      <c r="BC12" s="11">
        <f t="shared" si="1"/>
        <v>1</v>
      </c>
      <c r="BD12" s="11">
        <f t="shared" si="1"/>
        <v>133</v>
      </c>
      <c r="BE12" s="11">
        <f t="shared" si="1"/>
        <v>179</v>
      </c>
      <c r="BF12" s="11">
        <f t="shared" si="1"/>
        <v>53</v>
      </c>
      <c r="BG12" s="11">
        <f t="shared" si="1"/>
        <v>0</v>
      </c>
      <c r="BH12" s="11">
        <f t="shared" si="1"/>
        <v>0</v>
      </c>
      <c r="BI12" s="11">
        <f t="shared" si="1"/>
        <v>126</v>
      </c>
      <c r="BJ12" s="11">
        <f t="shared" si="1"/>
        <v>91</v>
      </c>
      <c r="BK12" s="11">
        <f t="shared" si="1"/>
        <v>44</v>
      </c>
      <c r="BL12" s="11">
        <f t="shared" si="1"/>
        <v>0</v>
      </c>
      <c r="BM12" s="11">
        <f t="shared" si="1"/>
        <v>1</v>
      </c>
      <c r="BN12" s="11">
        <f t="shared" ref="BN12:CS12" si="2">SUM(BN11)</f>
        <v>46</v>
      </c>
      <c r="BO12" s="11">
        <f t="shared" si="2"/>
        <v>106</v>
      </c>
      <c r="BP12" s="11">
        <f t="shared" si="2"/>
        <v>59</v>
      </c>
      <c r="BQ12" s="11">
        <f t="shared" si="2"/>
        <v>0</v>
      </c>
      <c r="BR12" s="11">
        <f t="shared" si="2"/>
        <v>0</v>
      </c>
      <c r="BS12" s="11">
        <f t="shared" si="2"/>
        <v>47</v>
      </c>
      <c r="BT12" s="11">
        <f t="shared" si="2"/>
        <v>84</v>
      </c>
      <c r="BU12" s="11">
        <f t="shared" si="2"/>
        <v>43</v>
      </c>
      <c r="BV12" s="11">
        <f t="shared" si="2"/>
        <v>0</v>
      </c>
      <c r="BW12" s="11">
        <f t="shared" si="2"/>
        <v>0</v>
      </c>
      <c r="BX12" s="11">
        <f t="shared" si="2"/>
        <v>41</v>
      </c>
      <c r="BY12" s="11">
        <f t="shared" si="2"/>
        <v>74</v>
      </c>
      <c r="BZ12" s="11">
        <f t="shared" si="2"/>
        <v>43</v>
      </c>
      <c r="CA12" s="11">
        <f t="shared" si="2"/>
        <v>0</v>
      </c>
      <c r="CB12" s="11">
        <f t="shared" si="2"/>
        <v>0</v>
      </c>
      <c r="CC12" s="11">
        <f t="shared" si="2"/>
        <v>31</v>
      </c>
      <c r="CD12" s="11">
        <f t="shared" si="2"/>
        <v>51</v>
      </c>
      <c r="CE12" s="11">
        <f t="shared" si="2"/>
        <v>30</v>
      </c>
      <c r="CF12" s="11">
        <f t="shared" si="2"/>
        <v>0</v>
      </c>
      <c r="CG12" s="11">
        <f t="shared" si="2"/>
        <v>0</v>
      </c>
      <c r="CH12" s="11">
        <f t="shared" si="2"/>
        <v>21</v>
      </c>
      <c r="CI12" s="11">
        <f t="shared" si="2"/>
        <v>53</v>
      </c>
      <c r="CJ12" s="11">
        <f t="shared" si="2"/>
        <v>28</v>
      </c>
      <c r="CK12" s="11">
        <f t="shared" si="2"/>
        <v>0</v>
      </c>
      <c r="CL12" s="11">
        <f t="shared" si="2"/>
        <v>0</v>
      </c>
      <c r="CM12" s="11">
        <f t="shared" si="2"/>
        <v>25</v>
      </c>
      <c r="CN12" s="11">
        <f t="shared" si="2"/>
        <v>41</v>
      </c>
      <c r="CO12" s="11">
        <f t="shared" si="2"/>
        <v>18</v>
      </c>
      <c r="CP12" s="11">
        <f t="shared" si="2"/>
        <v>0</v>
      </c>
      <c r="CQ12" s="11">
        <f t="shared" si="2"/>
        <v>0</v>
      </c>
      <c r="CR12" s="11">
        <f t="shared" si="2"/>
        <v>23</v>
      </c>
      <c r="CS12" s="11">
        <f t="shared" si="2"/>
        <v>30</v>
      </c>
      <c r="CT12" s="11">
        <f t="shared" ref="CT12:DY12" si="3">SUM(CT11)</f>
        <v>11</v>
      </c>
      <c r="CU12" s="11">
        <f t="shared" si="3"/>
        <v>0</v>
      </c>
      <c r="CV12" s="11">
        <f t="shared" si="3"/>
        <v>0</v>
      </c>
      <c r="CW12" s="11">
        <f t="shared" si="3"/>
        <v>19</v>
      </c>
      <c r="CX12" s="11">
        <f t="shared" si="3"/>
        <v>54</v>
      </c>
      <c r="CY12" s="11">
        <f t="shared" si="3"/>
        <v>27</v>
      </c>
      <c r="CZ12" s="11">
        <f t="shared" si="3"/>
        <v>0</v>
      </c>
      <c r="DA12" s="11">
        <f t="shared" si="3"/>
        <v>0</v>
      </c>
      <c r="DB12" s="11">
        <f t="shared" si="3"/>
        <v>27</v>
      </c>
      <c r="DC12" s="11">
        <f t="shared" si="3"/>
        <v>20</v>
      </c>
      <c r="DD12" s="11">
        <f t="shared" si="3"/>
        <v>9</v>
      </c>
      <c r="DE12" s="11">
        <f t="shared" si="3"/>
        <v>0</v>
      </c>
      <c r="DF12" s="11">
        <f t="shared" si="3"/>
        <v>0</v>
      </c>
      <c r="DG12" s="11">
        <f t="shared" si="3"/>
        <v>11</v>
      </c>
      <c r="DH12" s="11">
        <f t="shared" si="3"/>
        <v>31</v>
      </c>
      <c r="DI12" s="11">
        <f t="shared" si="3"/>
        <v>13</v>
      </c>
      <c r="DJ12" s="11">
        <f t="shared" si="3"/>
        <v>0</v>
      </c>
      <c r="DK12" s="11">
        <f t="shared" si="3"/>
        <v>0</v>
      </c>
      <c r="DL12" s="11">
        <f t="shared" si="3"/>
        <v>18</v>
      </c>
      <c r="DM12" s="11">
        <f t="shared" si="3"/>
        <v>20</v>
      </c>
      <c r="DN12" s="11">
        <f t="shared" si="3"/>
        <v>8</v>
      </c>
      <c r="DO12" s="11">
        <f t="shared" si="3"/>
        <v>0</v>
      </c>
      <c r="DP12" s="11">
        <f t="shared" si="3"/>
        <v>1</v>
      </c>
      <c r="DQ12" s="11">
        <f t="shared" si="3"/>
        <v>11</v>
      </c>
      <c r="DR12" s="11">
        <f t="shared" si="3"/>
        <v>34</v>
      </c>
      <c r="DS12" s="11">
        <f t="shared" si="3"/>
        <v>17</v>
      </c>
      <c r="DT12" s="11">
        <f t="shared" si="3"/>
        <v>0</v>
      </c>
      <c r="DU12" s="11">
        <f t="shared" si="3"/>
        <v>0</v>
      </c>
      <c r="DV12" s="11">
        <f t="shared" si="3"/>
        <v>17</v>
      </c>
      <c r="DW12" s="11">
        <f t="shared" si="3"/>
        <v>13</v>
      </c>
      <c r="DX12" s="11">
        <f t="shared" si="3"/>
        <v>8</v>
      </c>
      <c r="DY12" s="11">
        <f t="shared" si="3"/>
        <v>0</v>
      </c>
      <c r="DZ12" s="11">
        <f t="shared" ref="DZ12:EX12" si="4">SUM(DZ11)</f>
        <v>0</v>
      </c>
      <c r="EA12" s="11">
        <f t="shared" si="4"/>
        <v>5</v>
      </c>
      <c r="EB12" s="11">
        <f t="shared" si="4"/>
        <v>30</v>
      </c>
      <c r="EC12" s="11">
        <f t="shared" si="4"/>
        <v>13</v>
      </c>
      <c r="ED12" s="11">
        <f t="shared" si="4"/>
        <v>0</v>
      </c>
      <c r="EE12" s="11">
        <f t="shared" si="4"/>
        <v>1</v>
      </c>
      <c r="EF12" s="11">
        <f t="shared" si="4"/>
        <v>16</v>
      </c>
      <c r="EG12" s="11">
        <f t="shared" si="4"/>
        <v>14</v>
      </c>
      <c r="EH12" s="11">
        <f t="shared" si="4"/>
        <v>5</v>
      </c>
      <c r="EI12" s="11">
        <f t="shared" si="4"/>
        <v>0</v>
      </c>
      <c r="EJ12" s="11">
        <f t="shared" si="4"/>
        <v>1</v>
      </c>
      <c r="EK12" s="11">
        <f t="shared" si="4"/>
        <v>8</v>
      </c>
      <c r="EL12" s="11">
        <f t="shared" si="4"/>
        <v>17</v>
      </c>
      <c r="EM12" s="11">
        <f t="shared" si="4"/>
        <v>9</v>
      </c>
      <c r="EN12" s="11">
        <f t="shared" si="4"/>
        <v>0</v>
      </c>
      <c r="EO12" s="11">
        <f t="shared" si="4"/>
        <v>0</v>
      </c>
      <c r="EP12" s="11">
        <f t="shared" si="4"/>
        <v>8</v>
      </c>
      <c r="EQ12" s="11">
        <f t="shared" si="4"/>
        <v>9</v>
      </c>
      <c r="ER12" s="11">
        <f t="shared" si="4"/>
        <v>5</v>
      </c>
      <c r="ES12" s="11">
        <f t="shared" si="4"/>
        <v>0</v>
      </c>
      <c r="ET12" s="11">
        <f t="shared" si="4"/>
        <v>0</v>
      </c>
      <c r="EU12" s="11">
        <f t="shared" si="4"/>
        <v>4</v>
      </c>
      <c r="EV12" s="11">
        <f t="shared" si="4"/>
        <v>337</v>
      </c>
      <c r="EW12" s="11">
        <f t="shared" si="4"/>
        <v>12</v>
      </c>
      <c r="EX12" s="11">
        <f t="shared" si="4"/>
        <v>2496</v>
      </c>
    </row>
    <row r="18" spans="8:8" ht="15.95" customHeight="1" x14ac:dyDescent="0.25">
      <c r="H18" t="s">
        <v>3</v>
      </c>
    </row>
  </sheetData>
  <mergeCells count="2">
    <mergeCell ref="A2:D2"/>
    <mergeCell ref="A4:L4"/>
  </mergeCells>
  <pageMargins left="0.75" right="0.75" top="1" bottom="1" header="0.5" footer="0.5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9"/>
  <sheetViews>
    <sheetView tabSelected="1" view="pageLayout" zoomScale="75" zoomScaleNormal="100" zoomScalePageLayoutView="75" workbookViewId="0">
      <selection activeCell="F22" sqref="F22"/>
    </sheetView>
  </sheetViews>
  <sheetFormatPr defaultColWidth="10.875" defaultRowHeight="15.95" customHeight="1" x14ac:dyDescent="0.25"/>
  <cols>
    <col min="1" max="1" width="14.375" customWidth="1"/>
    <col min="2" max="58" width="6.125" customWidth="1"/>
    <col min="59" max="59" width="11.875" customWidth="1"/>
    <col min="60" max="60" width="9.75" customWidth="1"/>
    <col min="61" max="61" width="12.375" customWidth="1"/>
    <col min="62" max="62" width="0.5" customWidth="1"/>
    <col min="63" max="63" width="16.625" customWidth="1"/>
  </cols>
  <sheetData>
    <row r="1" spans="1:59" ht="15" customHeight="1" x14ac:dyDescent="0.3">
      <c r="A1" s="1" t="s">
        <v>309</v>
      </c>
    </row>
    <row r="2" spans="1:59" ht="15" customHeight="1" x14ac:dyDescent="0.3">
      <c r="A2" s="84" t="s">
        <v>311</v>
      </c>
      <c r="B2" s="84"/>
      <c r="C2" s="84"/>
      <c r="D2" s="84"/>
    </row>
    <row r="3" spans="1:59" ht="15" customHeight="1" x14ac:dyDescent="0.3">
      <c r="A3" s="84" t="s">
        <v>316</v>
      </c>
      <c r="B3" s="84"/>
      <c r="C3" s="84"/>
      <c r="D3" s="84"/>
      <c r="E3" s="84"/>
    </row>
    <row r="4" spans="1:59" ht="15" customHeight="1" x14ac:dyDescent="0.3">
      <c r="A4" s="77" t="s">
        <v>318</v>
      </c>
      <c r="B4" s="77"/>
      <c r="C4" s="77"/>
      <c r="D4" s="77"/>
      <c r="E4" s="77"/>
      <c r="F4" s="77"/>
      <c r="G4" s="77"/>
      <c r="H4" s="77"/>
      <c r="I4" s="77"/>
      <c r="AV4" t="s">
        <v>3</v>
      </c>
    </row>
    <row r="5" spans="1:59" ht="15" customHeight="1" x14ac:dyDescent="0.3">
      <c r="A5" s="77"/>
      <c r="B5" s="7" t="s">
        <v>305</v>
      </c>
      <c r="C5" s="7"/>
      <c r="D5" s="77"/>
      <c r="E5" s="80">
        <v>591</v>
      </c>
      <c r="F5" s="77" t="s">
        <v>3</v>
      </c>
      <c r="G5" s="77"/>
      <c r="H5" s="77"/>
      <c r="I5" s="77"/>
    </row>
    <row r="6" spans="1:59" ht="15" customHeight="1" x14ac:dyDescent="0.3">
      <c r="A6" s="77"/>
      <c r="B6" s="7" t="s">
        <v>303</v>
      </c>
      <c r="C6" s="7"/>
      <c r="D6" s="77"/>
      <c r="E6" s="80">
        <v>5</v>
      </c>
      <c r="F6" s="77"/>
      <c r="G6" s="77"/>
      <c r="H6" s="77"/>
      <c r="I6" s="77"/>
    </row>
    <row r="7" spans="1:59" ht="15" customHeight="1" x14ac:dyDescent="0.3">
      <c r="A7" s="1"/>
      <c r="B7" s="7" t="s">
        <v>304</v>
      </c>
      <c r="C7" s="7"/>
      <c r="E7" s="83">
        <v>805</v>
      </c>
    </row>
    <row r="8" spans="1:59" ht="15.95" customHeight="1" x14ac:dyDescent="0.3">
      <c r="B8" s="7" t="s">
        <v>306</v>
      </c>
      <c r="C8" s="7"/>
      <c r="E8" s="83">
        <f>SUM(E5:E7)</f>
        <v>1401</v>
      </c>
    </row>
    <row r="9" spans="1:59" ht="15.75" customHeight="1" x14ac:dyDescent="0.25"/>
    <row r="10" spans="1:59" ht="131.25" customHeight="1" x14ac:dyDescent="0.25">
      <c r="A10" s="18" t="s">
        <v>6</v>
      </c>
      <c r="B10" s="24" t="s">
        <v>205</v>
      </c>
      <c r="C10" s="20" t="s">
        <v>299</v>
      </c>
      <c r="D10" s="21" t="s">
        <v>117</v>
      </c>
      <c r="E10" s="22" t="s">
        <v>118</v>
      </c>
      <c r="F10" s="23" t="s">
        <v>119</v>
      </c>
      <c r="G10" s="24" t="s">
        <v>206</v>
      </c>
      <c r="H10" s="18" t="s">
        <v>300</v>
      </c>
      <c r="I10" s="21" t="s">
        <v>117</v>
      </c>
      <c r="J10" s="22" t="s">
        <v>118</v>
      </c>
      <c r="K10" s="23" t="s">
        <v>119</v>
      </c>
      <c r="L10" s="24" t="s">
        <v>122</v>
      </c>
      <c r="M10" s="18" t="s">
        <v>301</v>
      </c>
      <c r="N10" s="21" t="s">
        <v>117</v>
      </c>
      <c r="O10" s="22" t="s">
        <v>118</v>
      </c>
      <c r="P10" s="23" t="s">
        <v>119</v>
      </c>
      <c r="Q10" s="19" t="s">
        <v>124</v>
      </c>
      <c r="R10" s="20" t="s">
        <v>302</v>
      </c>
      <c r="S10" s="21" t="s">
        <v>117</v>
      </c>
      <c r="T10" s="22" t="s">
        <v>118</v>
      </c>
      <c r="U10" s="23" t="s">
        <v>119</v>
      </c>
      <c r="V10" s="19" t="s">
        <v>126</v>
      </c>
      <c r="W10" s="20" t="s">
        <v>127</v>
      </c>
      <c r="X10" s="21" t="s">
        <v>117</v>
      </c>
      <c r="Y10" s="22" t="s">
        <v>118</v>
      </c>
      <c r="Z10" s="23" t="s">
        <v>119</v>
      </c>
      <c r="AA10" s="24" t="s">
        <v>128</v>
      </c>
      <c r="AB10" s="18" t="s">
        <v>129</v>
      </c>
      <c r="AC10" s="21" t="s">
        <v>117</v>
      </c>
      <c r="AD10" s="22" t="s">
        <v>118</v>
      </c>
      <c r="AE10" s="23" t="s">
        <v>119</v>
      </c>
      <c r="AF10" s="24" t="s">
        <v>130</v>
      </c>
      <c r="AG10" s="18" t="s">
        <v>131</v>
      </c>
      <c r="AH10" s="21" t="s">
        <v>117</v>
      </c>
      <c r="AI10" s="22" t="s">
        <v>118</v>
      </c>
      <c r="AJ10" s="23" t="s">
        <v>119</v>
      </c>
      <c r="AK10" s="24" t="s">
        <v>132</v>
      </c>
      <c r="AL10" s="18" t="s">
        <v>133</v>
      </c>
      <c r="AM10" s="21" t="s">
        <v>117</v>
      </c>
      <c r="AN10" s="22" t="s">
        <v>118</v>
      </c>
      <c r="AO10" s="23" t="s">
        <v>119</v>
      </c>
      <c r="AP10" s="24" t="s">
        <v>134</v>
      </c>
      <c r="AQ10" s="18" t="s">
        <v>135</v>
      </c>
      <c r="AR10" s="21" t="s">
        <v>117</v>
      </c>
      <c r="AS10" s="22" t="s">
        <v>118</v>
      </c>
      <c r="AT10" s="23" t="s">
        <v>119</v>
      </c>
      <c r="AU10" s="24" t="s">
        <v>136</v>
      </c>
      <c r="AV10" s="18" t="s">
        <v>137</v>
      </c>
      <c r="AW10" s="21" t="s">
        <v>117</v>
      </c>
      <c r="AX10" s="22" t="s">
        <v>118</v>
      </c>
      <c r="AY10" s="23" t="s">
        <v>119</v>
      </c>
      <c r="AZ10" s="19" t="s">
        <v>138</v>
      </c>
      <c r="BA10" s="20" t="s">
        <v>139</v>
      </c>
      <c r="BB10" s="21" t="s">
        <v>117</v>
      </c>
      <c r="BC10" s="22" t="s">
        <v>118</v>
      </c>
      <c r="BD10" s="23" t="s">
        <v>119</v>
      </c>
      <c r="BE10" s="18" t="s">
        <v>140</v>
      </c>
      <c r="BF10" s="18" t="s">
        <v>141</v>
      </c>
      <c r="BG10" s="19" t="s">
        <v>142</v>
      </c>
    </row>
    <row r="11" spans="1:59" ht="15.95" customHeight="1" x14ac:dyDescent="0.25">
      <c r="A11" s="8" t="s">
        <v>207</v>
      </c>
      <c r="B11" s="13">
        <f>SUM(C11:F11)</f>
        <v>38</v>
      </c>
      <c r="C11" s="9">
        <v>25</v>
      </c>
      <c r="D11" s="9">
        <v>0</v>
      </c>
      <c r="E11" s="9">
        <v>0</v>
      </c>
      <c r="F11" s="9">
        <v>13</v>
      </c>
      <c r="G11" s="9">
        <f>SUM(H11:K11)</f>
        <v>19</v>
      </c>
      <c r="H11" s="9">
        <v>9</v>
      </c>
      <c r="I11" s="9">
        <v>0</v>
      </c>
      <c r="J11" s="9">
        <v>0</v>
      </c>
      <c r="K11" s="9">
        <v>10</v>
      </c>
      <c r="L11" s="9">
        <f>SUM(M11:P11)</f>
        <v>1012</v>
      </c>
      <c r="M11" s="9">
        <v>367</v>
      </c>
      <c r="N11" s="9">
        <v>0</v>
      </c>
      <c r="O11" s="9">
        <v>2</v>
      </c>
      <c r="P11" s="9">
        <v>643</v>
      </c>
      <c r="Q11" s="9">
        <f>SUM(R11:U11)</f>
        <v>17</v>
      </c>
      <c r="R11" s="9">
        <v>12</v>
      </c>
      <c r="S11" s="9">
        <v>0</v>
      </c>
      <c r="T11" s="9">
        <v>0</v>
      </c>
      <c r="U11" s="9">
        <v>5</v>
      </c>
      <c r="V11" s="9">
        <f>SUM(W11:Z11)</f>
        <v>184</v>
      </c>
      <c r="W11" s="9">
        <v>97</v>
      </c>
      <c r="X11" s="9">
        <v>0</v>
      </c>
      <c r="Y11" s="9">
        <v>2</v>
      </c>
      <c r="Z11" s="9">
        <v>85</v>
      </c>
      <c r="AA11" s="9">
        <f>SUM(AB11:AE11)</f>
        <v>19</v>
      </c>
      <c r="AB11" s="9">
        <v>7</v>
      </c>
      <c r="AC11" s="9">
        <v>0</v>
      </c>
      <c r="AD11" s="9">
        <v>0</v>
      </c>
      <c r="AE11" s="9">
        <v>12</v>
      </c>
      <c r="AF11" s="9">
        <f>SUM(AG11:AJ11)</f>
        <v>5</v>
      </c>
      <c r="AG11" s="9">
        <v>3</v>
      </c>
      <c r="AH11" s="9">
        <v>0</v>
      </c>
      <c r="AI11" s="9">
        <v>0</v>
      </c>
      <c r="AJ11" s="9">
        <v>2</v>
      </c>
      <c r="AK11" s="9">
        <f>SUM(AL11:AO11)</f>
        <v>3</v>
      </c>
      <c r="AL11" s="9">
        <v>2</v>
      </c>
      <c r="AM11" s="9">
        <v>0</v>
      </c>
      <c r="AN11" s="9">
        <v>0</v>
      </c>
      <c r="AO11" s="9">
        <v>1</v>
      </c>
      <c r="AP11" s="9">
        <f>SUM(AQ11:AT11)</f>
        <v>17</v>
      </c>
      <c r="AQ11" s="9">
        <v>7</v>
      </c>
      <c r="AR11" s="9">
        <v>0</v>
      </c>
      <c r="AS11" s="9">
        <v>0</v>
      </c>
      <c r="AT11" s="9">
        <v>10</v>
      </c>
      <c r="AU11" s="9">
        <f>SUM(AV11:AY11)</f>
        <v>25</v>
      </c>
      <c r="AV11" s="9">
        <v>14</v>
      </c>
      <c r="AW11" s="9">
        <v>0</v>
      </c>
      <c r="AX11" s="9">
        <v>0</v>
      </c>
      <c r="AY11" s="9">
        <v>11</v>
      </c>
      <c r="AZ11" s="9">
        <f>SUM(BA11:BD11)</f>
        <v>7</v>
      </c>
      <c r="BA11" s="9">
        <v>6</v>
      </c>
      <c r="BB11" s="9">
        <v>0</v>
      </c>
      <c r="BC11" s="9">
        <v>0</v>
      </c>
      <c r="BD11" s="9">
        <v>1</v>
      </c>
      <c r="BE11" s="9">
        <v>48</v>
      </c>
      <c r="BF11" s="9">
        <v>7</v>
      </c>
      <c r="BG11" s="9">
        <f>SUM(B11,G11,L11,Q11,V11,AA11,AF11,AK11,AP11,AU11,AZ11,BE11:BF11)</f>
        <v>1401</v>
      </c>
    </row>
    <row r="12" spans="1:59" ht="15.95" customHeight="1" x14ac:dyDescent="0.25">
      <c r="A12" s="29" t="s">
        <v>144</v>
      </c>
      <c r="B12" s="11">
        <f t="shared" ref="B12:AG12" si="0">SUM(B11)</f>
        <v>38</v>
      </c>
      <c r="C12" s="11">
        <f t="shared" si="0"/>
        <v>25</v>
      </c>
      <c r="D12" s="11">
        <f t="shared" si="0"/>
        <v>0</v>
      </c>
      <c r="E12" s="11">
        <f t="shared" si="0"/>
        <v>0</v>
      </c>
      <c r="F12" s="11">
        <f t="shared" si="0"/>
        <v>13</v>
      </c>
      <c r="G12" s="11">
        <f t="shared" si="0"/>
        <v>19</v>
      </c>
      <c r="H12" s="11">
        <f t="shared" si="0"/>
        <v>9</v>
      </c>
      <c r="I12" s="11">
        <f t="shared" si="0"/>
        <v>0</v>
      </c>
      <c r="J12" s="11">
        <f t="shared" si="0"/>
        <v>0</v>
      </c>
      <c r="K12" s="11">
        <f t="shared" si="0"/>
        <v>10</v>
      </c>
      <c r="L12" s="11">
        <f t="shared" si="0"/>
        <v>1012</v>
      </c>
      <c r="M12" s="11">
        <f t="shared" si="0"/>
        <v>367</v>
      </c>
      <c r="N12" s="11">
        <f t="shared" si="0"/>
        <v>0</v>
      </c>
      <c r="O12" s="11">
        <f t="shared" si="0"/>
        <v>2</v>
      </c>
      <c r="P12" s="11">
        <f t="shared" si="0"/>
        <v>643</v>
      </c>
      <c r="Q12" s="11">
        <f t="shared" si="0"/>
        <v>17</v>
      </c>
      <c r="R12" s="11">
        <f t="shared" si="0"/>
        <v>12</v>
      </c>
      <c r="S12" s="11">
        <f t="shared" si="0"/>
        <v>0</v>
      </c>
      <c r="T12" s="11">
        <f t="shared" si="0"/>
        <v>0</v>
      </c>
      <c r="U12" s="11">
        <f t="shared" si="0"/>
        <v>5</v>
      </c>
      <c r="V12" s="11">
        <f t="shared" si="0"/>
        <v>184</v>
      </c>
      <c r="W12" s="11">
        <f t="shared" si="0"/>
        <v>97</v>
      </c>
      <c r="X12" s="11">
        <f t="shared" si="0"/>
        <v>0</v>
      </c>
      <c r="Y12" s="11">
        <f t="shared" si="0"/>
        <v>2</v>
      </c>
      <c r="Z12" s="11">
        <f t="shared" si="0"/>
        <v>85</v>
      </c>
      <c r="AA12" s="11">
        <f t="shared" si="0"/>
        <v>19</v>
      </c>
      <c r="AB12" s="11">
        <f t="shared" si="0"/>
        <v>7</v>
      </c>
      <c r="AC12" s="11">
        <f t="shared" si="0"/>
        <v>0</v>
      </c>
      <c r="AD12" s="11">
        <f t="shared" si="0"/>
        <v>0</v>
      </c>
      <c r="AE12" s="11">
        <f t="shared" si="0"/>
        <v>12</v>
      </c>
      <c r="AF12" s="11">
        <f t="shared" si="0"/>
        <v>5</v>
      </c>
      <c r="AG12" s="11">
        <f t="shared" si="0"/>
        <v>3</v>
      </c>
      <c r="AH12" s="11">
        <f t="shared" ref="AH12:BG12" si="1">SUM(AH11)</f>
        <v>0</v>
      </c>
      <c r="AI12" s="11">
        <f t="shared" si="1"/>
        <v>0</v>
      </c>
      <c r="AJ12" s="11">
        <f t="shared" si="1"/>
        <v>2</v>
      </c>
      <c r="AK12" s="11">
        <f t="shared" si="1"/>
        <v>3</v>
      </c>
      <c r="AL12" s="11">
        <f t="shared" si="1"/>
        <v>2</v>
      </c>
      <c r="AM12" s="11">
        <f t="shared" si="1"/>
        <v>0</v>
      </c>
      <c r="AN12" s="11">
        <f t="shared" si="1"/>
        <v>0</v>
      </c>
      <c r="AO12" s="11">
        <f t="shared" si="1"/>
        <v>1</v>
      </c>
      <c r="AP12" s="11">
        <f t="shared" si="1"/>
        <v>17</v>
      </c>
      <c r="AQ12" s="11">
        <f t="shared" si="1"/>
        <v>7</v>
      </c>
      <c r="AR12" s="11">
        <f t="shared" si="1"/>
        <v>0</v>
      </c>
      <c r="AS12" s="11">
        <f t="shared" si="1"/>
        <v>0</v>
      </c>
      <c r="AT12" s="11">
        <f t="shared" si="1"/>
        <v>10</v>
      </c>
      <c r="AU12" s="11">
        <f t="shared" si="1"/>
        <v>25</v>
      </c>
      <c r="AV12" s="11">
        <f t="shared" si="1"/>
        <v>14</v>
      </c>
      <c r="AW12" s="11">
        <f t="shared" si="1"/>
        <v>0</v>
      </c>
      <c r="AX12" s="11">
        <f t="shared" si="1"/>
        <v>0</v>
      </c>
      <c r="AY12" s="11">
        <f t="shared" si="1"/>
        <v>11</v>
      </c>
      <c r="AZ12" s="11">
        <f t="shared" si="1"/>
        <v>7</v>
      </c>
      <c r="BA12" s="11">
        <f t="shared" si="1"/>
        <v>6</v>
      </c>
      <c r="BB12" s="11">
        <f t="shared" si="1"/>
        <v>0</v>
      </c>
      <c r="BC12" s="11">
        <f t="shared" si="1"/>
        <v>0</v>
      </c>
      <c r="BD12" s="11">
        <f t="shared" si="1"/>
        <v>1</v>
      </c>
      <c r="BE12" s="11">
        <f t="shared" si="1"/>
        <v>48</v>
      </c>
      <c r="BF12" s="11">
        <f t="shared" si="1"/>
        <v>7</v>
      </c>
      <c r="BG12" s="11">
        <f t="shared" si="1"/>
        <v>1401</v>
      </c>
    </row>
    <row r="14" spans="1:59" ht="4.5" customHeight="1" x14ac:dyDescent="0.25"/>
    <row r="15" spans="1:59" ht="15.75" hidden="1" customHeight="1" x14ac:dyDescent="0.25"/>
    <row r="16" spans="1:59" ht="15.75" hidden="1" customHeight="1" x14ac:dyDescent="0.25">
      <c r="C16" t="s">
        <v>3</v>
      </c>
      <c r="W16" t="s">
        <v>3</v>
      </c>
    </row>
    <row r="17" spans="2:2" ht="15.75" hidden="1" customHeight="1" x14ac:dyDescent="0.25"/>
    <row r="18" spans="2:2" ht="15.75" hidden="1" customHeight="1" x14ac:dyDescent="0.25"/>
    <row r="19" spans="2:2" ht="15.75" hidden="1" customHeight="1" x14ac:dyDescent="0.25">
      <c r="B19" t="s">
        <v>3</v>
      </c>
    </row>
  </sheetData>
  <mergeCells count="2">
    <mergeCell ref="A2:D2"/>
    <mergeCell ref="A3:E3"/>
  </mergeCells>
  <pageMargins left="1" right="1" top="1" bottom="1" header="0.79583333300000003" footer="1.5"/>
  <pageSetup paperSize="5" scale="37" orientation="landscape" r:id="rId1"/>
  <headerFooter alignWithMargins="0">
    <oddHeader>&amp;L&amp;"Calibri,Bold"State of New York
County of Montgomery&amp;C&amp;"Calibri,Bold"Presidential Primary
Statment of Convass
June 23, 2020&amp;R&amp;"Calibri,Bold"20th Congressional District 
President of the United States
Official Results</oddHeader>
    <oddFooter>&amp;LCertified by
Commissioners of Election
July 13, 2020&amp;C  Terry A. Bieniek                                                                                                                                                       Terrance J. Smith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21"/>
  <sheetViews>
    <sheetView view="pageLayout" zoomScaleNormal="100" workbookViewId="0">
      <selection activeCell="L25" sqref="L25"/>
    </sheetView>
  </sheetViews>
  <sheetFormatPr defaultColWidth="10.875" defaultRowHeight="15.95" customHeight="1" x14ac:dyDescent="0.25"/>
  <cols>
    <col min="1" max="1" width="12.125" customWidth="1"/>
    <col min="2" max="178" width="6.125" customWidth="1"/>
    <col min="179" max="179" width="11.875" customWidth="1"/>
  </cols>
  <sheetData>
    <row r="1" spans="1:179" ht="15" customHeight="1" x14ac:dyDescent="0.3">
      <c r="A1" s="1" t="s">
        <v>309</v>
      </c>
    </row>
    <row r="2" spans="1:179" ht="15" customHeight="1" x14ac:dyDescent="0.3">
      <c r="A2" s="84" t="s">
        <v>311</v>
      </c>
      <c r="B2" s="84"/>
      <c r="C2" s="84"/>
      <c r="D2" s="84"/>
    </row>
    <row r="3" spans="1:179" ht="15" customHeight="1" x14ac:dyDescent="0.3">
      <c r="A3" s="86" t="s">
        <v>316</v>
      </c>
      <c r="B3" s="86"/>
      <c r="C3" s="86"/>
      <c r="D3" s="86"/>
      <c r="E3" s="86"/>
    </row>
    <row r="4" spans="1:179" ht="15" customHeight="1" x14ac:dyDescent="0.3">
      <c r="A4" s="86" t="s">
        <v>319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79" ht="15" customHeight="1" x14ac:dyDescent="0.3">
      <c r="C5" s="7" t="s">
        <v>305</v>
      </c>
      <c r="D5" s="7"/>
      <c r="E5" s="79"/>
      <c r="F5" s="81">
        <v>591</v>
      </c>
      <c r="G5" s="77"/>
      <c r="H5" s="77"/>
      <c r="I5" s="77"/>
      <c r="J5" s="77"/>
      <c r="K5" s="77"/>
    </row>
    <row r="6" spans="1:179" ht="15" customHeight="1" x14ac:dyDescent="0.3">
      <c r="C6" s="7" t="s">
        <v>303</v>
      </c>
      <c r="D6" s="7"/>
      <c r="E6" s="79"/>
      <c r="F6" s="81">
        <v>5</v>
      </c>
      <c r="G6" s="77"/>
      <c r="H6" s="77"/>
      <c r="I6" s="77"/>
      <c r="J6" s="77"/>
      <c r="K6" s="77"/>
    </row>
    <row r="7" spans="1:179" ht="15" customHeight="1" x14ac:dyDescent="0.25">
      <c r="C7" s="7" t="s">
        <v>304</v>
      </c>
      <c r="D7" s="7"/>
      <c r="F7" s="82">
        <v>805</v>
      </c>
    </row>
    <row r="8" spans="1:179" ht="15.95" customHeight="1" x14ac:dyDescent="0.25">
      <c r="C8" s="7" t="s">
        <v>306</v>
      </c>
      <c r="D8" s="7"/>
      <c r="F8">
        <f>SUM(F5:F7)</f>
        <v>1401</v>
      </c>
    </row>
    <row r="10" spans="1:179" s="30" customFormat="1" ht="112.5" customHeight="1" x14ac:dyDescent="0.25">
      <c r="A10" s="18" t="s">
        <v>6</v>
      </c>
      <c r="B10" s="19" t="s">
        <v>208</v>
      </c>
      <c r="C10" s="18" t="s">
        <v>209</v>
      </c>
      <c r="D10" s="21" t="s">
        <v>117</v>
      </c>
      <c r="E10" s="22" t="s">
        <v>118</v>
      </c>
      <c r="F10" s="23" t="s">
        <v>119</v>
      </c>
      <c r="G10" s="19" t="s">
        <v>210</v>
      </c>
      <c r="H10" s="18" t="s">
        <v>211</v>
      </c>
      <c r="I10" s="21" t="s">
        <v>117</v>
      </c>
      <c r="J10" s="22" t="s">
        <v>118</v>
      </c>
      <c r="K10" s="23" t="s">
        <v>119</v>
      </c>
      <c r="L10" s="19" t="s">
        <v>212</v>
      </c>
      <c r="M10" s="18" t="s">
        <v>213</v>
      </c>
      <c r="N10" s="21" t="s">
        <v>117</v>
      </c>
      <c r="O10" s="22" t="s">
        <v>118</v>
      </c>
      <c r="P10" s="23" t="s">
        <v>119</v>
      </c>
      <c r="Q10" s="19" t="s">
        <v>214</v>
      </c>
      <c r="R10" s="18" t="s">
        <v>215</v>
      </c>
      <c r="S10" s="21" t="s">
        <v>117</v>
      </c>
      <c r="T10" s="22" t="s">
        <v>118</v>
      </c>
      <c r="U10" s="23" t="s">
        <v>119</v>
      </c>
      <c r="V10" s="19" t="s">
        <v>216</v>
      </c>
      <c r="W10" s="18" t="s">
        <v>217</v>
      </c>
      <c r="X10" s="21" t="s">
        <v>117</v>
      </c>
      <c r="Y10" s="22" t="s">
        <v>118</v>
      </c>
      <c r="Z10" s="23" t="s">
        <v>119</v>
      </c>
      <c r="AA10" s="19" t="s">
        <v>218</v>
      </c>
      <c r="AB10" s="18" t="s">
        <v>219</v>
      </c>
      <c r="AC10" s="21" t="s">
        <v>117</v>
      </c>
      <c r="AD10" s="22" t="s">
        <v>118</v>
      </c>
      <c r="AE10" s="23" t="s">
        <v>119</v>
      </c>
      <c r="AF10" s="19" t="s">
        <v>220</v>
      </c>
      <c r="AG10" s="18" t="s">
        <v>221</v>
      </c>
      <c r="AH10" s="21" t="s">
        <v>117</v>
      </c>
      <c r="AI10" s="22" t="s">
        <v>118</v>
      </c>
      <c r="AJ10" s="23" t="s">
        <v>119</v>
      </c>
      <c r="AK10" s="19" t="s">
        <v>222</v>
      </c>
      <c r="AL10" s="18" t="s">
        <v>223</v>
      </c>
      <c r="AM10" s="21" t="s">
        <v>117</v>
      </c>
      <c r="AN10" s="22" t="s">
        <v>118</v>
      </c>
      <c r="AO10" s="23" t="s">
        <v>119</v>
      </c>
      <c r="AP10" s="19" t="s">
        <v>224</v>
      </c>
      <c r="AQ10" s="18" t="s">
        <v>225</v>
      </c>
      <c r="AR10" s="21" t="s">
        <v>117</v>
      </c>
      <c r="AS10" s="22" t="s">
        <v>118</v>
      </c>
      <c r="AT10" s="23" t="s">
        <v>119</v>
      </c>
      <c r="AU10" s="19" t="s">
        <v>226</v>
      </c>
      <c r="AV10" s="18" t="s">
        <v>227</v>
      </c>
      <c r="AW10" s="21" t="s">
        <v>117</v>
      </c>
      <c r="AX10" s="22" t="s">
        <v>118</v>
      </c>
      <c r="AY10" s="23" t="s">
        <v>119</v>
      </c>
      <c r="AZ10" s="19" t="s">
        <v>228</v>
      </c>
      <c r="BA10" s="18" t="s">
        <v>229</v>
      </c>
      <c r="BB10" s="21" t="s">
        <v>117</v>
      </c>
      <c r="BC10" s="22" t="s">
        <v>118</v>
      </c>
      <c r="BD10" s="23" t="s">
        <v>119</v>
      </c>
      <c r="BE10" s="19" t="s">
        <v>230</v>
      </c>
      <c r="BF10" s="18" t="s">
        <v>231</v>
      </c>
      <c r="BG10" s="21" t="s">
        <v>117</v>
      </c>
      <c r="BH10" s="22" t="s">
        <v>118</v>
      </c>
      <c r="BI10" s="23" t="s">
        <v>119</v>
      </c>
      <c r="BJ10" s="19" t="s">
        <v>232</v>
      </c>
      <c r="BK10" s="18" t="s">
        <v>233</v>
      </c>
      <c r="BL10" s="21" t="s">
        <v>117</v>
      </c>
      <c r="BM10" s="22" t="s">
        <v>118</v>
      </c>
      <c r="BN10" s="23" t="s">
        <v>119</v>
      </c>
      <c r="BO10" s="19" t="s">
        <v>234</v>
      </c>
      <c r="BP10" s="18" t="s">
        <v>235</v>
      </c>
      <c r="BQ10" s="21" t="s">
        <v>117</v>
      </c>
      <c r="BR10" s="22" t="s">
        <v>118</v>
      </c>
      <c r="BS10" s="23" t="s">
        <v>119</v>
      </c>
      <c r="BT10" s="19" t="s">
        <v>236</v>
      </c>
      <c r="BU10" s="18" t="s">
        <v>237</v>
      </c>
      <c r="BV10" s="21" t="s">
        <v>117</v>
      </c>
      <c r="BW10" s="22" t="s">
        <v>118</v>
      </c>
      <c r="BX10" s="23" t="s">
        <v>119</v>
      </c>
      <c r="BY10" s="19" t="s">
        <v>238</v>
      </c>
      <c r="BZ10" s="18" t="s">
        <v>239</v>
      </c>
      <c r="CA10" s="21" t="s">
        <v>117</v>
      </c>
      <c r="CB10" s="22" t="s">
        <v>118</v>
      </c>
      <c r="CC10" s="23" t="s">
        <v>119</v>
      </c>
      <c r="CD10" s="19" t="s">
        <v>240</v>
      </c>
      <c r="CE10" s="18" t="s">
        <v>241</v>
      </c>
      <c r="CF10" s="21" t="s">
        <v>117</v>
      </c>
      <c r="CG10" s="22" t="s">
        <v>118</v>
      </c>
      <c r="CH10" s="23" t="s">
        <v>119</v>
      </c>
      <c r="CI10" s="19" t="s">
        <v>242</v>
      </c>
      <c r="CJ10" s="18" t="s">
        <v>243</v>
      </c>
      <c r="CK10" s="21" t="s">
        <v>117</v>
      </c>
      <c r="CL10" s="22" t="s">
        <v>118</v>
      </c>
      <c r="CM10" s="23" t="s">
        <v>119</v>
      </c>
      <c r="CN10" s="19" t="s">
        <v>244</v>
      </c>
      <c r="CO10" s="18" t="s">
        <v>245</v>
      </c>
      <c r="CP10" s="21" t="s">
        <v>117</v>
      </c>
      <c r="CQ10" s="22" t="s">
        <v>118</v>
      </c>
      <c r="CR10" s="23" t="s">
        <v>119</v>
      </c>
      <c r="CS10" s="19" t="s">
        <v>246</v>
      </c>
      <c r="CT10" s="18" t="s">
        <v>247</v>
      </c>
      <c r="CU10" s="21" t="s">
        <v>117</v>
      </c>
      <c r="CV10" s="22" t="s">
        <v>118</v>
      </c>
      <c r="CW10" s="23" t="s">
        <v>119</v>
      </c>
      <c r="CX10" s="19" t="s">
        <v>248</v>
      </c>
      <c r="CY10" s="18" t="s">
        <v>249</v>
      </c>
      <c r="CZ10" s="21" t="s">
        <v>117</v>
      </c>
      <c r="DA10" s="22" t="s">
        <v>118</v>
      </c>
      <c r="DB10" s="23" t="s">
        <v>119</v>
      </c>
      <c r="DC10" s="19" t="s">
        <v>250</v>
      </c>
      <c r="DD10" s="18" t="s">
        <v>251</v>
      </c>
      <c r="DE10" s="21" t="s">
        <v>117</v>
      </c>
      <c r="DF10" s="22" t="s">
        <v>118</v>
      </c>
      <c r="DG10" s="23" t="s">
        <v>119</v>
      </c>
      <c r="DH10" s="19" t="s">
        <v>252</v>
      </c>
      <c r="DI10" s="18" t="s">
        <v>253</v>
      </c>
      <c r="DJ10" s="21" t="s">
        <v>117</v>
      </c>
      <c r="DK10" s="22" t="s">
        <v>118</v>
      </c>
      <c r="DL10" s="23" t="s">
        <v>119</v>
      </c>
      <c r="DM10" s="19" t="s">
        <v>254</v>
      </c>
      <c r="DN10" s="18" t="s">
        <v>255</v>
      </c>
      <c r="DO10" s="21" t="s">
        <v>117</v>
      </c>
      <c r="DP10" s="22" t="s">
        <v>118</v>
      </c>
      <c r="DQ10" s="23" t="s">
        <v>119</v>
      </c>
      <c r="DR10" s="19" t="s">
        <v>256</v>
      </c>
      <c r="DS10" s="18" t="s">
        <v>257</v>
      </c>
      <c r="DT10" s="21" t="s">
        <v>117</v>
      </c>
      <c r="DU10" s="22" t="s">
        <v>118</v>
      </c>
      <c r="DV10" s="23" t="s">
        <v>119</v>
      </c>
      <c r="DW10" s="19" t="s">
        <v>258</v>
      </c>
      <c r="DX10" s="18" t="s">
        <v>259</v>
      </c>
      <c r="DY10" s="21" t="s">
        <v>117</v>
      </c>
      <c r="DZ10" s="22" t="s">
        <v>118</v>
      </c>
      <c r="EA10" s="23" t="s">
        <v>119</v>
      </c>
      <c r="EB10" s="19" t="s">
        <v>260</v>
      </c>
      <c r="EC10" s="18" t="s">
        <v>261</v>
      </c>
      <c r="ED10" s="21" t="s">
        <v>117</v>
      </c>
      <c r="EE10" s="22" t="s">
        <v>118</v>
      </c>
      <c r="EF10" s="23" t="s">
        <v>119</v>
      </c>
      <c r="EG10" s="19" t="s">
        <v>262</v>
      </c>
      <c r="EH10" s="18" t="s">
        <v>263</v>
      </c>
      <c r="EI10" s="21" t="s">
        <v>117</v>
      </c>
      <c r="EJ10" s="22" t="s">
        <v>118</v>
      </c>
      <c r="EK10" s="23" t="s">
        <v>119</v>
      </c>
      <c r="EL10" s="19" t="s">
        <v>264</v>
      </c>
      <c r="EM10" s="18" t="s">
        <v>265</v>
      </c>
      <c r="EN10" s="21" t="s">
        <v>117</v>
      </c>
      <c r="EO10" s="22" t="s">
        <v>118</v>
      </c>
      <c r="EP10" s="23" t="s">
        <v>119</v>
      </c>
      <c r="EQ10" s="19" t="s">
        <v>266</v>
      </c>
      <c r="ER10" s="18" t="s">
        <v>267</v>
      </c>
      <c r="ES10" s="21" t="s">
        <v>117</v>
      </c>
      <c r="ET10" s="22" t="s">
        <v>118</v>
      </c>
      <c r="EU10" s="23" t="s">
        <v>119</v>
      </c>
      <c r="EV10" s="19" t="s">
        <v>268</v>
      </c>
      <c r="EW10" s="18" t="s">
        <v>269</v>
      </c>
      <c r="EX10" s="21" t="s">
        <v>117</v>
      </c>
      <c r="EY10" s="22" t="s">
        <v>118</v>
      </c>
      <c r="EZ10" s="23" t="s">
        <v>119</v>
      </c>
      <c r="FA10" s="19" t="s">
        <v>270</v>
      </c>
      <c r="FB10" s="18" t="s">
        <v>271</v>
      </c>
      <c r="FC10" s="21" t="s">
        <v>117</v>
      </c>
      <c r="FD10" s="22" t="s">
        <v>118</v>
      </c>
      <c r="FE10" s="23" t="s">
        <v>119</v>
      </c>
      <c r="FF10" s="19" t="s">
        <v>272</v>
      </c>
      <c r="FG10" s="18" t="s">
        <v>273</v>
      </c>
      <c r="FH10" s="21" t="s">
        <v>117</v>
      </c>
      <c r="FI10" s="22" t="s">
        <v>118</v>
      </c>
      <c r="FJ10" s="23" t="s">
        <v>119</v>
      </c>
      <c r="FK10" s="19" t="s">
        <v>274</v>
      </c>
      <c r="FL10" s="18" t="s">
        <v>275</v>
      </c>
      <c r="FM10" s="21" t="s">
        <v>117</v>
      </c>
      <c r="FN10" s="22" t="s">
        <v>118</v>
      </c>
      <c r="FO10" s="23" t="s">
        <v>119</v>
      </c>
      <c r="FP10" s="19" t="s">
        <v>276</v>
      </c>
      <c r="FQ10" s="18" t="s">
        <v>277</v>
      </c>
      <c r="FR10" s="18" t="s">
        <v>278</v>
      </c>
      <c r="FS10" s="18" t="s">
        <v>118</v>
      </c>
      <c r="FT10" s="18" t="s">
        <v>119</v>
      </c>
      <c r="FU10" s="18" t="s">
        <v>140</v>
      </c>
      <c r="FV10" s="18" t="s">
        <v>141</v>
      </c>
      <c r="FW10" s="19" t="s">
        <v>142</v>
      </c>
    </row>
    <row r="11" spans="1:179" ht="15.95" customHeight="1" x14ac:dyDescent="0.25">
      <c r="A11" s="8" t="s">
        <v>207</v>
      </c>
      <c r="B11" s="9">
        <f>SUM(C11:F11)</f>
        <v>215</v>
      </c>
      <c r="C11" s="9">
        <v>136</v>
      </c>
      <c r="D11" s="9">
        <v>0</v>
      </c>
      <c r="E11" s="9">
        <v>0</v>
      </c>
      <c r="F11" s="9">
        <v>79</v>
      </c>
      <c r="G11" s="9">
        <f>SUM(H11:K11)</f>
        <v>78</v>
      </c>
      <c r="H11" s="9">
        <v>48</v>
      </c>
      <c r="I11" s="9">
        <v>0</v>
      </c>
      <c r="J11" s="9">
        <v>1</v>
      </c>
      <c r="K11" s="9">
        <v>29</v>
      </c>
      <c r="L11" s="9">
        <f>SUM(M11:P11)</f>
        <v>173</v>
      </c>
      <c r="M11" s="9">
        <v>96</v>
      </c>
      <c r="N11" s="9">
        <v>0</v>
      </c>
      <c r="O11" s="9">
        <v>0</v>
      </c>
      <c r="P11" s="9">
        <v>77</v>
      </c>
      <c r="Q11" s="9">
        <f>SUM(R11:U11)</f>
        <v>67</v>
      </c>
      <c r="R11" s="9">
        <v>38</v>
      </c>
      <c r="S11" s="9">
        <v>0</v>
      </c>
      <c r="T11" s="9">
        <v>0</v>
      </c>
      <c r="U11" s="9">
        <v>29</v>
      </c>
      <c r="V11" s="9">
        <f>SUM(W11:Z11)</f>
        <v>121</v>
      </c>
      <c r="W11" s="9">
        <v>68</v>
      </c>
      <c r="X11" s="9">
        <v>0</v>
      </c>
      <c r="Y11" s="9">
        <v>1</v>
      </c>
      <c r="Z11" s="9">
        <v>52</v>
      </c>
      <c r="AA11" s="9">
        <f>SUM(AB11:AE11)</f>
        <v>89</v>
      </c>
      <c r="AB11" s="9">
        <v>48</v>
      </c>
      <c r="AC11" s="9">
        <v>0</v>
      </c>
      <c r="AD11" s="9">
        <v>1</v>
      </c>
      <c r="AE11" s="9">
        <v>40</v>
      </c>
      <c r="AF11" s="9">
        <f>SUM(AG11:AJ11)</f>
        <v>157</v>
      </c>
      <c r="AG11" s="9">
        <v>93</v>
      </c>
      <c r="AH11" s="9">
        <v>0</v>
      </c>
      <c r="AI11" s="9">
        <v>0</v>
      </c>
      <c r="AJ11" s="9">
        <v>64</v>
      </c>
      <c r="AK11" s="9">
        <f>SUM(AL11:AO11)</f>
        <v>698</v>
      </c>
      <c r="AL11" s="9">
        <v>234</v>
      </c>
      <c r="AM11" s="9">
        <v>0</v>
      </c>
      <c r="AN11" s="9">
        <v>0</v>
      </c>
      <c r="AO11" s="9">
        <v>464</v>
      </c>
      <c r="AP11" s="9">
        <f>SUM(AQ11:AT11)</f>
        <v>714</v>
      </c>
      <c r="AQ11" s="9">
        <v>258</v>
      </c>
      <c r="AR11" s="9">
        <v>0</v>
      </c>
      <c r="AS11" s="9">
        <v>1</v>
      </c>
      <c r="AT11" s="9">
        <v>455</v>
      </c>
      <c r="AU11" s="9">
        <f>SUM(AV11:AY11)</f>
        <v>545</v>
      </c>
      <c r="AV11" s="9">
        <v>164</v>
      </c>
      <c r="AW11" s="9">
        <v>0</v>
      </c>
      <c r="AX11" s="9">
        <v>0</v>
      </c>
      <c r="AY11" s="9">
        <v>381</v>
      </c>
      <c r="AZ11" s="9">
        <f>SUM(BA11:BD11)</f>
        <v>594</v>
      </c>
      <c r="BA11" s="9">
        <v>199</v>
      </c>
      <c r="BB11" s="9">
        <v>0</v>
      </c>
      <c r="BC11" s="9">
        <v>0</v>
      </c>
      <c r="BD11" s="9">
        <v>395</v>
      </c>
      <c r="BE11" s="9">
        <f>SUM(BF11:BI11)</f>
        <v>505</v>
      </c>
      <c r="BF11" s="9">
        <v>142</v>
      </c>
      <c r="BG11" s="9">
        <v>0</v>
      </c>
      <c r="BH11" s="9">
        <v>0</v>
      </c>
      <c r="BI11" s="9">
        <v>363</v>
      </c>
      <c r="BJ11" s="9">
        <f>SUM(BK11:BN11)</f>
        <v>536</v>
      </c>
      <c r="BK11" s="9">
        <v>169</v>
      </c>
      <c r="BL11" s="9">
        <v>0</v>
      </c>
      <c r="BM11" s="9">
        <v>1</v>
      </c>
      <c r="BN11" s="9">
        <v>366</v>
      </c>
      <c r="BO11" s="9">
        <f>SUM(BP11:BS11)</f>
        <v>557</v>
      </c>
      <c r="BP11" s="9">
        <v>181</v>
      </c>
      <c r="BQ11" s="9">
        <v>0</v>
      </c>
      <c r="BR11" s="9">
        <v>1</v>
      </c>
      <c r="BS11" s="9">
        <v>375</v>
      </c>
      <c r="BT11" s="9">
        <f>SUM(BU11:BX11)</f>
        <v>192</v>
      </c>
      <c r="BU11" s="9">
        <v>86</v>
      </c>
      <c r="BV11" s="9">
        <v>0</v>
      </c>
      <c r="BW11" s="9">
        <v>0</v>
      </c>
      <c r="BX11" s="9">
        <v>106</v>
      </c>
      <c r="BY11" s="9">
        <f>SUM(BZ11:CC11)</f>
        <v>165</v>
      </c>
      <c r="BZ11" s="9">
        <v>70</v>
      </c>
      <c r="CA11" s="9">
        <v>0</v>
      </c>
      <c r="CB11" s="9">
        <v>1</v>
      </c>
      <c r="CC11" s="9">
        <v>94</v>
      </c>
      <c r="CD11" s="9">
        <f>SUM(CE11:CH11)</f>
        <v>152</v>
      </c>
      <c r="CE11" s="9">
        <v>70</v>
      </c>
      <c r="CF11" s="9">
        <v>0</v>
      </c>
      <c r="CG11" s="9">
        <v>0</v>
      </c>
      <c r="CH11" s="9">
        <v>82</v>
      </c>
      <c r="CI11" s="9">
        <f>SUM(CJ11:CM11)</f>
        <v>290</v>
      </c>
      <c r="CJ11" s="9">
        <v>142</v>
      </c>
      <c r="CK11" s="9">
        <v>0</v>
      </c>
      <c r="CL11" s="9">
        <v>0</v>
      </c>
      <c r="CM11" s="9">
        <v>148</v>
      </c>
      <c r="CN11" s="9">
        <f>SUM(CO11:CR11)</f>
        <v>185</v>
      </c>
      <c r="CO11" s="9">
        <v>92</v>
      </c>
      <c r="CP11" s="9">
        <v>0</v>
      </c>
      <c r="CQ11" s="9">
        <v>0</v>
      </c>
      <c r="CR11" s="9">
        <v>93</v>
      </c>
      <c r="CS11" s="9">
        <f>SUM(CT11:CW11)</f>
        <v>190</v>
      </c>
      <c r="CT11" s="9">
        <v>95</v>
      </c>
      <c r="CU11" s="9">
        <v>0</v>
      </c>
      <c r="CV11" s="9">
        <v>0</v>
      </c>
      <c r="CW11" s="9">
        <v>95</v>
      </c>
      <c r="CX11" s="9">
        <f>SUM(CY11:DB11)</f>
        <v>149</v>
      </c>
      <c r="CY11" s="9">
        <v>72</v>
      </c>
      <c r="CZ11" s="9">
        <v>0</v>
      </c>
      <c r="DA11" s="9">
        <v>0</v>
      </c>
      <c r="DB11" s="9">
        <v>77</v>
      </c>
      <c r="DC11" s="9">
        <f>SUM(DD11:DG11)</f>
        <v>107</v>
      </c>
      <c r="DD11" s="9">
        <v>51</v>
      </c>
      <c r="DE11" s="9">
        <v>0</v>
      </c>
      <c r="DF11" s="9">
        <v>1</v>
      </c>
      <c r="DG11" s="9">
        <v>55</v>
      </c>
      <c r="DH11" s="9">
        <f>SUM(DI11:DL11)</f>
        <v>49</v>
      </c>
      <c r="DI11" s="9">
        <v>22</v>
      </c>
      <c r="DJ11" s="9">
        <v>0</v>
      </c>
      <c r="DK11" s="9">
        <v>0</v>
      </c>
      <c r="DL11" s="9">
        <v>27</v>
      </c>
      <c r="DM11" s="9">
        <f>SUM(DN11:DQ11)</f>
        <v>110</v>
      </c>
      <c r="DN11" s="9">
        <v>56</v>
      </c>
      <c r="DO11" s="9">
        <v>0</v>
      </c>
      <c r="DP11" s="9">
        <v>0</v>
      </c>
      <c r="DQ11" s="9">
        <v>54</v>
      </c>
      <c r="DR11" s="9">
        <f>SUM(DS11:DV11)</f>
        <v>77</v>
      </c>
      <c r="DS11" s="9">
        <v>36</v>
      </c>
      <c r="DT11" s="9">
        <v>0</v>
      </c>
      <c r="DU11" s="9">
        <v>0</v>
      </c>
      <c r="DV11" s="9">
        <v>41</v>
      </c>
      <c r="DW11" s="9">
        <f>SUM(DX11:EA11)</f>
        <v>71</v>
      </c>
      <c r="DX11" s="9">
        <v>33</v>
      </c>
      <c r="DY11" s="9">
        <v>0</v>
      </c>
      <c r="DZ11" s="9">
        <v>0</v>
      </c>
      <c r="EA11" s="9">
        <v>38</v>
      </c>
      <c r="EB11" s="9">
        <f>SUM(EC11:EF11)</f>
        <v>33</v>
      </c>
      <c r="EC11" s="9">
        <v>9</v>
      </c>
      <c r="ED11" s="9">
        <v>0</v>
      </c>
      <c r="EE11" s="9">
        <v>1</v>
      </c>
      <c r="EF11" s="9">
        <v>23</v>
      </c>
      <c r="EG11" s="9">
        <f>SUM(EH11:EK11)</f>
        <v>73</v>
      </c>
      <c r="EH11" s="9">
        <v>36</v>
      </c>
      <c r="EI11" s="9">
        <v>0</v>
      </c>
      <c r="EJ11" s="9">
        <v>0</v>
      </c>
      <c r="EK11" s="9">
        <v>37</v>
      </c>
      <c r="EL11" s="9">
        <f>SUM(EM11:EP11)</f>
        <v>108</v>
      </c>
      <c r="EM11" s="9">
        <v>51</v>
      </c>
      <c r="EN11" s="9">
        <v>0</v>
      </c>
      <c r="EO11" s="9">
        <v>0</v>
      </c>
      <c r="EP11" s="9">
        <v>57</v>
      </c>
      <c r="EQ11" s="9">
        <f>SUM(ER11:EU11)</f>
        <v>36</v>
      </c>
      <c r="ER11" s="9">
        <v>21</v>
      </c>
      <c r="ES11" s="9">
        <v>0</v>
      </c>
      <c r="ET11" s="9">
        <v>0</v>
      </c>
      <c r="EU11" s="9">
        <v>15</v>
      </c>
      <c r="EV11" s="9">
        <f>SUM(EW11:EZ11)</f>
        <v>68</v>
      </c>
      <c r="EW11" s="9">
        <v>34</v>
      </c>
      <c r="EX11" s="9">
        <v>0</v>
      </c>
      <c r="EY11" s="9">
        <v>0</v>
      </c>
      <c r="EZ11" s="9">
        <v>34</v>
      </c>
      <c r="FA11" s="9">
        <f>SUM(FB11:FE11)</f>
        <v>27</v>
      </c>
      <c r="FB11" s="9">
        <v>16</v>
      </c>
      <c r="FC11" s="9">
        <v>0</v>
      </c>
      <c r="FD11" s="9">
        <v>0</v>
      </c>
      <c r="FE11" s="9">
        <v>11</v>
      </c>
      <c r="FF11" s="9">
        <f>SUM(FG11:FJ11)</f>
        <v>66</v>
      </c>
      <c r="FG11" s="9">
        <v>34</v>
      </c>
      <c r="FH11" s="9">
        <v>0</v>
      </c>
      <c r="FI11" s="9">
        <v>1</v>
      </c>
      <c r="FJ11" s="9">
        <v>31</v>
      </c>
      <c r="FK11" s="9">
        <f>SUM(FL11:FO11)</f>
        <v>66</v>
      </c>
      <c r="FL11" s="9">
        <v>39</v>
      </c>
      <c r="FM11" s="9">
        <v>0</v>
      </c>
      <c r="FN11" s="9">
        <v>0</v>
      </c>
      <c r="FO11" s="9">
        <v>27</v>
      </c>
      <c r="FP11" s="9">
        <f>SUM(FQ11:FT11)</f>
        <v>59</v>
      </c>
      <c r="FQ11" s="9">
        <v>36</v>
      </c>
      <c r="FR11" s="9">
        <v>0</v>
      </c>
      <c r="FS11" s="9">
        <v>0</v>
      </c>
      <c r="FT11" s="9">
        <v>23</v>
      </c>
      <c r="FU11" s="9">
        <v>2450</v>
      </c>
      <c r="FV11" s="9">
        <v>35</v>
      </c>
      <c r="FW11" s="9">
        <f>SUM(B11,G11,L11,Q11,V11,AA11,AF11,AK11,AP11,AU11,AZ11,BE11,BJ11,BO11,BT11,BY11,CD11,CI11,CN11,CS11,CX11,DC11,DH11,DM11,DR11,DW11,EB11,EG11,EL11,EQ11,EV11,FA11,FF11,FK11,FP11,FU11:FV11)</f>
        <v>9807</v>
      </c>
    </row>
    <row r="12" spans="1:179" ht="15.95" customHeight="1" x14ac:dyDescent="0.25">
      <c r="A12" s="29" t="s">
        <v>144</v>
      </c>
      <c r="B12" s="11">
        <f t="shared" ref="B12:AG12" si="0">SUM(B11)</f>
        <v>215</v>
      </c>
      <c r="C12" s="11">
        <f t="shared" si="0"/>
        <v>136</v>
      </c>
      <c r="D12" s="11">
        <f t="shared" si="0"/>
        <v>0</v>
      </c>
      <c r="E12" s="11">
        <f t="shared" si="0"/>
        <v>0</v>
      </c>
      <c r="F12" s="11">
        <f t="shared" si="0"/>
        <v>79</v>
      </c>
      <c r="G12" s="11">
        <f t="shared" si="0"/>
        <v>78</v>
      </c>
      <c r="H12" s="11">
        <f t="shared" si="0"/>
        <v>48</v>
      </c>
      <c r="I12" s="11">
        <f t="shared" si="0"/>
        <v>0</v>
      </c>
      <c r="J12" s="11">
        <f t="shared" si="0"/>
        <v>1</v>
      </c>
      <c r="K12" s="11">
        <f t="shared" si="0"/>
        <v>29</v>
      </c>
      <c r="L12" s="11">
        <f t="shared" si="0"/>
        <v>173</v>
      </c>
      <c r="M12" s="11">
        <f t="shared" si="0"/>
        <v>96</v>
      </c>
      <c r="N12" s="11">
        <f t="shared" si="0"/>
        <v>0</v>
      </c>
      <c r="O12" s="11">
        <f t="shared" si="0"/>
        <v>0</v>
      </c>
      <c r="P12" s="11">
        <f t="shared" si="0"/>
        <v>77</v>
      </c>
      <c r="Q12" s="11">
        <f t="shared" si="0"/>
        <v>67</v>
      </c>
      <c r="R12" s="11">
        <f t="shared" si="0"/>
        <v>38</v>
      </c>
      <c r="S12" s="11">
        <f t="shared" si="0"/>
        <v>0</v>
      </c>
      <c r="T12" s="11">
        <f t="shared" si="0"/>
        <v>0</v>
      </c>
      <c r="U12" s="11">
        <f t="shared" si="0"/>
        <v>29</v>
      </c>
      <c r="V12" s="11">
        <f t="shared" si="0"/>
        <v>121</v>
      </c>
      <c r="W12" s="11">
        <f t="shared" si="0"/>
        <v>68</v>
      </c>
      <c r="X12" s="11">
        <f t="shared" si="0"/>
        <v>0</v>
      </c>
      <c r="Y12" s="11">
        <f t="shared" si="0"/>
        <v>1</v>
      </c>
      <c r="Z12" s="11">
        <f t="shared" si="0"/>
        <v>52</v>
      </c>
      <c r="AA12" s="11">
        <f t="shared" si="0"/>
        <v>89</v>
      </c>
      <c r="AB12" s="11">
        <f t="shared" si="0"/>
        <v>48</v>
      </c>
      <c r="AC12" s="11">
        <f t="shared" si="0"/>
        <v>0</v>
      </c>
      <c r="AD12" s="11">
        <f t="shared" si="0"/>
        <v>1</v>
      </c>
      <c r="AE12" s="11">
        <f t="shared" si="0"/>
        <v>40</v>
      </c>
      <c r="AF12" s="11">
        <f t="shared" si="0"/>
        <v>157</v>
      </c>
      <c r="AG12" s="11">
        <f t="shared" si="0"/>
        <v>93</v>
      </c>
      <c r="AH12" s="11">
        <f t="shared" ref="AH12:BM12" si="1">SUM(AH11)</f>
        <v>0</v>
      </c>
      <c r="AI12" s="11">
        <f t="shared" si="1"/>
        <v>0</v>
      </c>
      <c r="AJ12" s="11">
        <f t="shared" si="1"/>
        <v>64</v>
      </c>
      <c r="AK12" s="11">
        <f t="shared" si="1"/>
        <v>698</v>
      </c>
      <c r="AL12" s="11">
        <f t="shared" si="1"/>
        <v>234</v>
      </c>
      <c r="AM12" s="11">
        <f t="shared" si="1"/>
        <v>0</v>
      </c>
      <c r="AN12" s="11">
        <f t="shared" si="1"/>
        <v>0</v>
      </c>
      <c r="AO12" s="11">
        <f t="shared" si="1"/>
        <v>464</v>
      </c>
      <c r="AP12" s="11">
        <f t="shared" si="1"/>
        <v>714</v>
      </c>
      <c r="AQ12" s="11">
        <f t="shared" si="1"/>
        <v>258</v>
      </c>
      <c r="AR12" s="11">
        <f t="shared" si="1"/>
        <v>0</v>
      </c>
      <c r="AS12" s="11">
        <f t="shared" si="1"/>
        <v>1</v>
      </c>
      <c r="AT12" s="11">
        <f t="shared" si="1"/>
        <v>455</v>
      </c>
      <c r="AU12" s="11">
        <f t="shared" si="1"/>
        <v>545</v>
      </c>
      <c r="AV12" s="11">
        <f t="shared" si="1"/>
        <v>164</v>
      </c>
      <c r="AW12" s="11">
        <f t="shared" si="1"/>
        <v>0</v>
      </c>
      <c r="AX12" s="11">
        <f t="shared" si="1"/>
        <v>0</v>
      </c>
      <c r="AY12" s="11">
        <f t="shared" si="1"/>
        <v>381</v>
      </c>
      <c r="AZ12" s="11">
        <f t="shared" si="1"/>
        <v>594</v>
      </c>
      <c r="BA12" s="11">
        <f t="shared" si="1"/>
        <v>199</v>
      </c>
      <c r="BB12" s="11">
        <f t="shared" si="1"/>
        <v>0</v>
      </c>
      <c r="BC12" s="11">
        <f t="shared" si="1"/>
        <v>0</v>
      </c>
      <c r="BD12" s="11">
        <f t="shared" si="1"/>
        <v>395</v>
      </c>
      <c r="BE12" s="11">
        <f t="shared" si="1"/>
        <v>505</v>
      </c>
      <c r="BF12" s="11">
        <f t="shared" si="1"/>
        <v>142</v>
      </c>
      <c r="BG12" s="11">
        <f t="shared" si="1"/>
        <v>0</v>
      </c>
      <c r="BH12" s="11">
        <f t="shared" si="1"/>
        <v>0</v>
      </c>
      <c r="BI12" s="11">
        <f t="shared" si="1"/>
        <v>363</v>
      </c>
      <c r="BJ12" s="11">
        <f t="shared" si="1"/>
        <v>536</v>
      </c>
      <c r="BK12" s="11">
        <f t="shared" si="1"/>
        <v>169</v>
      </c>
      <c r="BL12" s="11">
        <f t="shared" si="1"/>
        <v>0</v>
      </c>
      <c r="BM12" s="11">
        <f t="shared" si="1"/>
        <v>1</v>
      </c>
      <c r="BN12" s="11">
        <f t="shared" ref="BN12:CS12" si="2">SUM(BN11)</f>
        <v>366</v>
      </c>
      <c r="BO12" s="11">
        <f t="shared" si="2"/>
        <v>557</v>
      </c>
      <c r="BP12" s="11">
        <f t="shared" si="2"/>
        <v>181</v>
      </c>
      <c r="BQ12" s="11">
        <f t="shared" si="2"/>
        <v>0</v>
      </c>
      <c r="BR12" s="11">
        <f t="shared" si="2"/>
        <v>1</v>
      </c>
      <c r="BS12" s="11">
        <f t="shared" si="2"/>
        <v>375</v>
      </c>
      <c r="BT12" s="11">
        <f t="shared" si="2"/>
        <v>192</v>
      </c>
      <c r="BU12" s="11">
        <f t="shared" si="2"/>
        <v>86</v>
      </c>
      <c r="BV12" s="11">
        <f t="shared" si="2"/>
        <v>0</v>
      </c>
      <c r="BW12" s="11">
        <f t="shared" si="2"/>
        <v>0</v>
      </c>
      <c r="BX12" s="11">
        <f t="shared" si="2"/>
        <v>106</v>
      </c>
      <c r="BY12" s="11">
        <f t="shared" si="2"/>
        <v>165</v>
      </c>
      <c r="BZ12" s="11">
        <f t="shared" si="2"/>
        <v>70</v>
      </c>
      <c r="CA12" s="11">
        <f t="shared" si="2"/>
        <v>0</v>
      </c>
      <c r="CB12" s="11">
        <f t="shared" si="2"/>
        <v>1</v>
      </c>
      <c r="CC12" s="11">
        <f t="shared" si="2"/>
        <v>94</v>
      </c>
      <c r="CD12" s="11">
        <f t="shared" si="2"/>
        <v>152</v>
      </c>
      <c r="CE12" s="11">
        <f t="shared" si="2"/>
        <v>70</v>
      </c>
      <c r="CF12" s="11">
        <f t="shared" si="2"/>
        <v>0</v>
      </c>
      <c r="CG12" s="11">
        <f t="shared" si="2"/>
        <v>0</v>
      </c>
      <c r="CH12" s="11">
        <f t="shared" si="2"/>
        <v>82</v>
      </c>
      <c r="CI12" s="11">
        <f t="shared" si="2"/>
        <v>290</v>
      </c>
      <c r="CJ12" s="11">
        <f t="shared" si="2"/>
        <v>142</v>
      </c>
      <c r="CK12" s="11">
        <f t="shared" si="2"/>
        <v>0</v>
      </c>
      <c r="CL12" s="11">
        <f t="shared" si="2"/>
        <v>0</v>
      </c>
      <c r="CM12" s="11">
        <f t="shared" si="2"/>
        <v>148</v>
      </c>
      <c r="CN12" s="11">
        <f t="shared" si="2"/>
        <v>185</v>
      </c>
      <c r="CO12" s="11">
        <f t="shared" si="2"/>
        <v>92</v>
      </c>
      <c r="CP12" s="11">
        <f t="shared" si="2"/>
        <v>0</v>
      </c>
      <c r="CQ12" s="11">
        <f t="shared" si="2"/>
        <v>0</v>
      </c>
      <c r="CR12" s="11">
        <f t="shared" si="2"/>
        <v>93</v>
      </c>
      <c r="CS12" s="11">
        <f t="shared" si="2"/>
        <v>190</v>
      </c>
      <c r="CT12" s="11">
        <f t="shared" ref="CT12:DY12" si="3">SUM(CT11)</f>
        <v>95</v>
      </c>
      <c r="CU12" s="11">
        <f t="shared" si="3"/>
        <v>0</v>
      </c>
      <c r="CV12" s="11">
        <f t="shared" si="3"/>
        <v>0</v>
      </c>
      <c r="CW12" s="11">
        <f t="shared" si="3"/>
        <v>95</v>
      </c>
      <c r="CX12" s="11">
        <f t="shared" si="3"/>
        <v>149</v>
      </c>
      <c r="CY12" s="11">
        <f t="shared" si="3"/>
        <v>72</v>
      </c>
      <c r="CZ12" s="11">
        <f t="shared" si="3"/>
        <v>0</v>
      </c>
      <c r="DA12" s="11">
        <f t="shared" si="3"/>
        <v>0</v>
      </c>
      <c r="DB12" s="11">
        <f t="shared" si="3"/>
        <v>77</v>
      </c>
      <c r="DC12" s="11">
        <f t="shared" si="3"/>
        <v>107</v>
      </c>
      <c r="DD12" s="11">
        <f t="shared" si="3"/>
        <v>51</v>
      </c>
      <c r="DE12" s="11">
        <f t="shared" si="3"/>
        <v>0</v>
      </c>
      <c r="DF12" s="11">
        <f t="shared" si="3"/>
        <v>1</v>
      </c>
      <c r="DG12" s="11">
        <f t="shared" si="3"/>
        <v>55</v>
      </c>
      <c r="DH12" s="11">
        <f t="shared" si="3"/>
        <v>49</v>
      </c>
      <c r="DI12" s="11">
        <f t="shared" si="3"/>
        <v>22</v>
      </c>
      <c r="DJ12" s="11">
        <f t="shared" si="3"/>
        <v>0</v>
      </c>
      <c r="DK12" s="11">
        <f t="shared" si="3"/>
        <v>0</v>
      </c>
      <c r="DL12" s="11">
        <f t="shared" si="3"/>
        <v>27</v>
      </c>
      <c r="DM12" s="11">
        <f t="shared" si="3"/>
        <v>110</v>
      </c>
      <c r="DN12" s="11">
        <f t="shared" si="3"/>
        <v>56</v>
      </c>
      <c r="DO12" s="11">
        <f t="shared" si="3"/>
        <v>0</v>
      </c>
      <c r="DP12" s="11">
        <f t="shared" si="3"/>
        <v>0</v>
      </c>
      <c r="DQ12" s="11">
        <f t="shared" si="3"/>
        <v>54</v>
      </c>
      <c r="DR12" s="11">
        <f t="shared" si="3"/>
        <v>77</v>
      </c>
      <c r="DS12" s="11">
        <f t="shared" si="3"/>
        <v>36</v>
      </c>
      <c r="DT12" s="11">
        <f t="shared" si="3"/>
        <v>0</v>
      </c>
      <c r="DU12" s="11">
        <f t="shared" si="3"/>
        <v>0</v>
      </c>
      <c r="DV12" s="11">
        <f t="shared" si="3"/>
        <v>41</v>
      </c>
      <c r="DW12" s="11">
        <f t="shared" si="3"/>
        <v>71</v>
      </c>
      <c r="DX12" s="11">
        <f t="shared" si="3"/>
        <v>33</v>
      </c>
      <c r="DY12" s="11">
        <f t="shared" si="3"/>
        <v>0</v>
      </c>
      <c r="DZ12" s="11">
        <f t="shared" ref="DZ12:FE12" si="4">SUM(DZ11)</f>
        <v>0</v>
      </c>
      <c r="EA12" s="11">
        <f t="shared" si="4"/>
        <v>38</v>
      </c>
      <c r="EB12" s="11">
        <f t="shared" si="4"/>
        <v>33</v>
      </c>
      <c r="EC12" s="11">
        <f t="shared" si="4"/>
        <v>9</v>
      </c>
      <c r="ED12" s="11">
        <f t="shared" si="4"/>
        <v>0</v>
      </c>
      <c r="EE12" s="11">
        <f t="shared" si="4"/>
        <v>1</v>
      </c>
      <c r="EF12" s="11">
        <f t="shared" si="4"/>
        <v>23</v>
      </c>
      <c r="EG12" s="11">
        <f t="shared" si="4"/>
        <v>73</v>
      </c>
      <c r="EH12" s="11">
        <f t="shared" si="4"/>
        <v>36</v>
      </c>
      <c r="EI12" s="11">
        <f t="shared" si="4"/>
        <v>0</v>
      </c>
      <c r="EJ12" s="11">
        <f t="shared" si="4"/>
        <v>0</v>
      </c>
      <c r="EK12" s="11">
        <f t="shared" si="4"/>
        <v>37</v>
      </c>
      <c r="EL12" s="11">
        <f t="shared" si="4"/>
        <v>108</v>
      </c>
      <c r="EM12" s="11">
        <f t="shared" si="4"/>
        <v>51</v>
      </c>
      <c r="EN12" s="11">
        <f t="shared" si="4"/>
        <v>0</v>
      </c>
      <c r="EO12" s="11">
        <f t="shared" si="4"/>
        <v>0</v>
      </c>
      <c r="EP12" s="11">
        <f t="shared" si="4"/>
        <v>57</v>
      </c>
      <c r="EQ12" s="11">
        <f t="shared" si="4"/>
        <v>36</v>
      </c>
      <c r="ER12" s="11">
        <f t="shared" si="4"/>
        <v>21</v>
      </c>
      <c r="ES12" s="11">
        <f t="shared" si="4"/>
        <v>0</v>
      </c>
      <c r="ET12" s="11">
        <f t="shared" si="4"/>
        <v>0</v>
      </c>
      <c r="EU12" s="11">
        <f t="shared" si="4"/>
        <v>15</v>
      </c>
      <c r="EV12" s="11">
        <f t="shared" si="4"/>
        <v>68</v>
      </c>
      <c r="EW12" s="11">
        <f t="shared" si="4"/>
        <v>34</v>
      </c>
      <c r="EX12" s="11">
        <f t="shared" si="4"/>
        <v>0</v>
      </c>
      <c r="EY12" s="11">
        <f t="shared" si="4"/>
        <v>0</v>
      </c>
      <c r="EZ12" s="11">
        <f t="shared" si="4"/>
        <v>34</v>
      </c>
      <c r="FA12" s="11">
        <f t="shared" si="4"/>
        <v>27</v>
      </c>
      <c r="FB12" s="11">
        <f t="shared" si="4"/>
        <v>16</v>
      </c>
      <c r="FC12" s="11">
        <f t="shared" si="4"/>
        <v>0</v>
      </c>
      <c r="FD12" s="11">
        <f t="shared" si="4"/>
        <v>0</v>
      </c>
      <c r="FE12" s="11">
        <f t="shared" si="4"/>
        <v>11</v>
      </c>
      <c r="FF12" s="11">
        <f t="shared" ref="FF12:FQ12" si="5">SUM(FF11)</f>
        <v>66</v>
      </c>
      <c r="FG12" s="11">
        <f t="shared" si="5"/>
        <v>34</v>
      </c>
      <c r="FH12" s="11">
        <f t="shared" si="5"/>
        <v>0</v>
      </c>
      <c r="FI12" s="11">
        <f t="shared" si="5"/>
        <v>1</v>
      </c>
      <c r="FJ12" s="11">
        <f t="shared" si="5"/>
        <v>31</v>
      </c>
      <c r="FK12" s="11">
        <f t="shared" si="5"/>
        <v>66</v>
      </c>
      <c r="FL12" s="11">
        <f t="shared" si="5"/>
        <v>39</v>
      </c>
      <c r="FM12" s="11">
        <f t="shared" si="5"/>
        <v>0</v>
      </c>
      <c r="FN12" s="11">
        <f t="shared" si="5"/>
        <v>0</v>
      </c>
      <c r="FO12" s="11">
        <f t="shared" si="5"/>
        <v>27</v>
      </c>
      <c r="FP12" s="11">
        <f t="shared" si="5"/>
        <v>59</v>
      </c>
      <c r="FQ12" s="11">
        <f t="shared" si="5"/>
        <v>36</v>
      </c>
      <c r="FR12" s="11">
        <v>0</v>
      </c>
      <c r="FS12" s="11">
        <v>0</v>
      </c>
      <c r="FT12" s="11">
        <v>0</v>
      </c>
      <c r="FU12" s="11">
        <f>SUM(FU11)</f>
        <v>2450</v>
      </c>
      <c r="FV12" s="11">
        <f>SUM(FV11)</f>
        <v>35</v>
      </c>
      <c r="FW12" s="11">
        <f>SUM(FW11)</f>
        <v>9807</v>
      </c>
    </row>
    <row r="21" spans="155:155" ht="15.95" customHeight="1" x14ac:dyDescent="0.25">
      <c r="EY21" t="s">
        <v>3</v>
      </c>
    </row>
  </sheetData>
  <mergeCells count="3">
    <mergeCell ref="A2:D2"/>
    <mergeCell ref="A3:E3"/>
    <mergeCell ref="A4:L4"/>
  </mergeCells>
  <pageMargins left="2.0833333333333333E-3" right="0.75" top="2.5197916666666669" bottom="1" header="0.5" footer="0.5"/>
  <pageSetup paperSize="5" scale="10" orientation="landscape" r:id="rId1"/>
  <colBreaks count="1" manualBreakCount="1">
    <brk id="13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view="pageLayout" zoomScaleNormal="100" workbookViewId="0">
      <selection activeCell="E7" sqref="E7"/>
    </sheetView>
  </sheetViews>
  <sheetFormatPr defaultColWidth="10.875" defaultRowHeight="15.95" customHeight="1" x14ac:dyDescent="0.25"/>
  <cols>
    <col min="1" max="1" width="14.25" customWidth="1"/>
    <col min="2" max="2" width="8.625" customWidth="1"/>
    <col min="3" max="3" width="6.875" customWidth="1"/>
    <col min="4" max="6" width="6.125" customWidth="1"/>
    <col min="7" max="7" width="8.125" customWidth="1"/>
    <col min="8" max="8" width="8" customWidth="1"/>
    <col min="9" max="14" width="6.125" customWidth="1"/>
    <col min="15" max="15" width="9.25" customWidth="1"/>
    <col min="16" max="28" width="16.625" customWidth="1"/>
  </cols>
  <sheetData>
    <row r="1" spans="1:15" ht="15.95" customHeight="1" x14ac:dyDescent="0.3">
      <c r="A1" s="77" t="s">
        <v>309</v>
      </c>
    </row>
    <row r="2" spans="1:15" ht="15.95" customHeight="1" x14ac:dyDescent="0.3">
      <c r="A2" s="85" t="s">
        <v>311</v>
      </c>
      <c r="B2" s="85"/>
      <c r="C2" s="85"/>
    </row>
    <row r="3" spans="1:15" ht="15.95" customHeight="1" x14ac:dyDescent="0.3">
      <c r="A3" s="77" t="s">
        <v>314</v>
      </c>
      <c r="B3" s="77"/>
      <c r="C3" s="77"/>
      <c r="D3" s="77"/>
      <c r="E3" s="77"/>
    </row>
    <row r="4" spans="1:15" ht="15.95" customHeight="1" x14ac:dyDescent="0.3">
      <c r="A4" s="77" t="s">
        <v>315</v>
      </c>
      <c r="B4" s="77"/>
      <c r="C4" s="77"/>
      <c r="D4" s="77"/>
    </row>
    <row r="5" spans="1:15" ht="15.95" customHeight="1" x14ac:dyDescent="0.25">
      <c r="B5" s="87" t="s">
        <v>305</v>
      </c>
      <c r="C5" s="87"/>
      <c r="D5">
        <v>435</v>
      </c>
    </row>
    <row r="6" spans="1:15" ht="15.95" customHeight="1" x14ac:dyDescent="0.25">
      <c r="B6" s="87" t="s">
        <v>303</v>
      </c>
      <c r="C6" s="87"/>
      <c r="D6">
        <v>1</v>
      </c>
    </row>
    <row r="7" spans="1:15" ht="15.95" customHeight="1" x14ac:dyDescent="0.25">
      <c r="B7" s="87" t="s">
        <v>304</v>
      </c>
      <c r="C7" s="87"/>
      <c r="D7">
        <v>216</v>
      </c>
    </row>
    <row r="8" spans="1:15" ht="15.95" customHeight="1" x14ac:dyDescent="0.25">
      <c r="B8" s="87" t="s">
        <v>306</v>
      </c>
      <c r="C8" s="87"/>
      <c r="D8">
        <f>SUM(D5:D7)</f>
        <v>652</v>
      </c>
    </row>
    <row r="9" spans="1:15" ht="15" customHeight="1" x14ac:dyDescent="0.25">
      <c r="A9" s="8"/>
    </row>
    <row r="10" spans="1:15" s="30" customFormat="1" ht="112.5" customHeight="1" x14ac:dyDescent="0.25">
      <c r="A10" s="18" t="s">
        <v>6</v>
      </c>
      <c r="B10" s="24" t="s">
        <v>279</v>
      </c>
      <c r="C10" s="18" t="s">
        <v>280</v>
      </c>
      <c r="D10" s="21" t="s">
        <v>117</v>
      </c>
      <c r="E10" s="22" t="s">
        <v>118</v>
      </c>
      <c r="F10" s="23" t="s">
        <v>119</v>
      </c>
      <c r="G10" s="24" t="s">
        <v>281</v>
      </c>
      <c r="H10" s="20" t="s">
        <v>282</v>
      </c>
      <c r="I10" s="21" t="s">
        <v>117</v>
      </c>
      <c r="J10" s="22" t="s">
        <v>118</v>
      </c>
      <c r="K10" s="23" t="s">
        <v>119</v>
      </c>
      <c r="L10" s="18" t="s">
        <v>140</v>
      </c>
      <c r="M10" s="18" t="s">
        <v>141</v>
      </c>
      <c r="N10" s="18" t="s">
        <v>101</v>
      </c>
      <c r="O10" s="19" t="s">
        <v>142</v>
      </c>
    </row>
    <row r="11" spans="1:15" ht="15.95" customHeight="1" x14ac:dyDescent="0.25">
      <c r="A11" s="8" t="s">
        <v>283</v>
      </c>
      <c r="B11" s="31">
        <f>SUM(C11:F11)</f>
        <v>182</v>
      </c>
      <c r="C11" s="31">
        <v>124</v>
      </c>
      <c r="D11" s="32">
        <v>0</v>
      </c>
      <c r="E11" s="32">
        <v>0</v>
      </c>
      <c r="F11" s="32">
        <v>58</v>
      </c>
      <c r="G11" s="31">
        <f>SUM(H11:K11)</f>
        <v>330</v>
      </c>
      <c r="H11" s="31">
        <v>224</v>
      </c>
      <c r="I11" s="32">
        <v>0</v>
      </c>
      <c r="J11" s="32">
        <v>1</v>
      </c>
      <c r="K11" s="33">
        <v>105</v>
      </c>
      <c r="L11" s="32">
        <v>136</v>
      </c>
      <c r="M11" s="32">
        <v>2</v>
      </c>
      <c r="N11" s="32">
        <v>2</v>
      </c>
      <c r="O11" s="31">
        <f>SUM(B11,G11,L11:N11)</f>
        <v>652</v>
      </c>
    </row>
    <row r="12" spans="1:15" ht="15.95" customHeight="1" x14ac:dyDescent="0.25">
      <c r="A12" s="34" t="s">
        <v>144</v>
      </c>
      <c r="B12" s="35">
        <f t="shared" ref="B12:O12" si="0">SUM(B11)</f>
        <v>182</v>
      </c>
      <c r="C12" s="35">
        <f t="shared" si="0"/>
        <v>124</v>
      </c>
      <c r="D12" s="36">
        <f t="shared" si="0"/>
        <v>0</v>
      </c>
      <c r="E12" s="36">
        <f t="shared" si="0"/>
        <v>0</v>
      </c>
      <c r="F12" s="36">
        <f t="shared" si="0"/>
        <v>58</v>
      </c>
      <c r="G12" s="35">
        <f t="shared" si="0"/>
        <v>330</v>
      </c>
      <c r="H12" s="35">
        <f t="shared" si="0"/>
        <v>224</v>
      </c>
      <c r="I12" s="36">
        <f t="shared" si="0"/>
        <v>0</v>
      </c>
      <c r="J12" s="36">
        <f t="shared" si="0"/>
        <v>1</v>
      </c>
      <c r="K12" s="37">
        <f t="shared" si="0"/>
        <v>105</v>
      </c>
      <c r="L12" s="36">
        <f t="shared" si="0"/>
        <v>136</v>
      </c>
      <c r="M12" s="36">
        <f t="shared" si="0"/>
        <v>2</v>
      </c>
      <c r="N12" s="36">
        <f t="shared" si="0"/>
        <v>2</v>
      </c>
      <c r="O12" s="35">
        <f t="shared" si="0"/>
        <v>652</v>
      </c>
    </row>
    <row r="15" spans="1:15" ht="15.95" customHeight="1" x14ac:dyDescent="0.25">
      <c r="E15" t="s">
        <v>3</v>
      </c>
    </row>
    <row r="19" spans="4:4" ht="15.95" customHeight="1" x14ac:dyDescent="0.25">
      <c r="D19" t="s">
        <v>3</v>
      </c>
    </row>
  </sheetData>
  <mergeCells count="5">
    <mergeCell ref="B8:C8"/>
    <mergeCell ref="B5:C5"/>
    <mergeCell ref="B6:C6"/>
    <mergeCell ref="B7:C7"/>
    <mergeCell ref="A2:C2"/>
  </mergeCells>
  <pageMargins left="0.75" right="0.75" top="1" bottom="1" header="0.5" footer="0.5"/>
  <pageSetup paperSize="5" scale="64" orientation="landscape" r:id="rId1"/>
  <headerFooter>
    <oddHeader>&amp;L&amp;"Calibri,Bold"State of New York
County of Montgomery&amp;C&amp;"Calibri,Bold"Federal Primary
Statment of Convass
June 23, 2020&amp;R&amp;"Calibri,Bold"Representative in Congress
Official Results</oddHeader>
    <oddFooter xml:space="preserve">&amp;LCertified by
Commissioners of Election
July 13, 2020&amp;C Terry A. Bieniek                                                          Terrance J. Smith                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O21"/>
  <sheetViews>
    <sheetView view="pageLayout" zoomScaleNormal="100" workbookViewId="0">
      <selection activeCell="I17" sqref="I17"/>
    </sheetView>
  </sheetViews>
  <sheetFormatPr defaultColWidth="9" defaultRowHeight="15.75" customHeight="1" x14ac:dyDescent="0.25"/>
  <cols>
    <col min="1" max="1" width="10" customWidth="1"/>
    <col min="4" max="6" width="5.625" customWidth="1"/>
    <col min="9" max="14" width="5.625" customWidth="1"/>
  </cols>
  <sheetData>
    <row r="1" spans="1:15" ht="15.75" customHeight="1" x14ac:dyDescent="0.3">
      <c r="A1" s="77" t="s">
        <v>309</v>
      </c>
    </row>
    <row r="2" spans="1:15" ht="15.75" customHeight="1" x14ac:dyDescent="0.3">
      <c r="A2" s="85" t="s">
        <v>308</v>
      </c>
      <c r="B2" s="85"/>
      <c r="C2" s="85"/>
    </row>
    <row r="3" spans="1:15" ht="15.75" customHeight="1" x14ac:dyDescent="0.3">
      <c r="A3" s="85" t="s">
        <v>307</v>
      </c>
      <c r="B3" s="85"/>
      <c r="C3" s="85"/>
      <c r="D3" s="85"/>
      <c r="E3" s="85"/>
      <c r="F3" s="85"/>
    </row>
    <row r="4" spans="1:15" ht="15.75" customHeight="1" x14ac:dyDescent="0.3">
      <c r="A4" s="85" t="s">
        <v>310</v>
      </c>
      <c r="B4" s="85"/>
      <c r="C4" s="85"/>
      <c r="D4" s="85"/>
    </row>
    <row r="5" spans="1:15" ht="15.75" customHeight="1" x14ac:dyDescent="0.25">
      <c r="B5" s="87" t="s">
        <v>305</v>
      </c>
      <c r="C5" s="87"/>
      <c r="D5">
        <v>1478</v>
      </c>
    </row>
    <row r="6" spans="1:15" ht="15.75" customHeight="1" x14ac:dyDescent="0.25">
      <c r="B6" s="87" t="s">
        <v>303</v>
      </c>
      <c r="C6" s="87"/>
      <c r="D6">
        <v>8</v>
      </c>
    </row>
    <row r="7" spans="1:15" ht="15.75" customHeight="1" x14ac:dyDescent="0.25">
      <c r="B7" s="87" t="s">
        <v>304</v>
      </c>
      <c r="C7" s="87"/>
      <c r="D7">
        <v>648</v>
      </c>
    </row>
    <row r="8" spans="1:15" ht="15.75" customHeight="1" x14ac:dyDescent="0.25">
      <c r="B8" s="87" t="s">
        <v>306</v>
      </c>
      <c r="C8" s="87"/>
      <c r="D8">
        <f>SUM(D5:D7)</f>
        <v>2134</v>
      </c>
    </row>
    <row r="9" spans="1:15" ht="15.75" customHeight="1" x14ac:dyDescent="0.25">
      <c r="A9" s="8"/>
    </row>
    <row r="10" spans="1:15" ht="110.25" customHeight="1" thickBot="1" x14ac:dyDescent="0.3">
      <c r="A10" s="38" t="s">
        <v>6</v>
      </c>
      <c r="B10" s="39" t="s">
        <v>284</v>
      </c>
      <c r="C10" s="40" t="s">
        <v>285</v>
      </c>
      <c r="D10" s="41" t="s">
        <v>117</v>
      </c>
      <c r="E10" s="41" t="s">
        <v>118</v>
      </c>
      <c r="F10" s="42" t="s">
        <v>119</v>
      </c>
      <c r="G10" s="43" t="s">
        <v>286</v>
      </c>
      <c r="H10" s="44" t="s">
        <v>287</v>
      </c>
      <c r="I10" s="41" t="s">
        <v>117</v>
      </c>
      <c r="J10" s="41" t="s">
        <v>118</v>
      </c>
      <c r="K10" s="41" t="s">
        <v>119</v>
      </c>
      <c r="L10" s="40" t="s">
        <v>140</v>
      </c>
      <c r="M10" s="40" t="s">
        <v>141</v>
      </c>
      <c r="N10" s="45" t="s">
        <v>101</v>
      </c>
      <c r="O10" s="46" t="s">
        <v>142</v>
      </c>
    </row>
    <row r="11" spans="1:15" ht="15.75" customHeight="1" x14ac:dyDescent="0.25">
      <c r="A11" s="8" t="s">
        <v>283</v>
      </c>
      <c r="B11" s="47">
        <f>SUM(C11:F11)</f>
        <v>317</v>
      </c>
      <c r="C11" s="48">
        <v>196</v>
      </c>
      <c r="D11" s="48">
        <v>0</v>
      </c>
      <c r="E11" s="48">
        <v>1</v>
      </c>
      <c r="F11" s="49">
        <v>120</v>
      </c>
      <c r="G11" s="50">
        <f>SUM(H11:K11)</f>
        <v>325</v>
      </c>
      <c r="H11" s="47">
        <v>235</v>
      </c>
      <c r="I11" s="48">
        <v>0</v>
      </c>
      <c r="J11" s="48">
        <v>0</v>
      </c>
      <c r="K11" s="48">
        <v>90</v>
      </c>
      <c r="L11" s="48">
        <v>9</v>
      </c>
      <c r="M11" s="48">
        <v>1</v>
      </c>
      <c r="N11" s="51">
        <v>0</v>
      </c>
      <c r="O11" s="52">
        <f>SUM(B11,G11,L11:N11)</f>
        <v>652</v>
      </c>
    </row>
    <row r="12" spans="1:15" ht="15.75" customHeight="1" x14ac:dyDescent="0.25">
      <c r="A12" s="53" t="s">
        <v>288</v>
      </c>
      <c r="B12" s="54">
        <f>SUM(C12:F12)</f>
        <v>660</v>
      </c>
      <c r="C12" s="55">
        <v>394</v>
      </c>
      <c r="D12" s="55">
        <v>0</v>
      </c>
      <c r="E12" s="55">
        <v>2</v>
      </c>
      <c r="F12" s="56">
        <v>264</v>
      </c>
      <c r="G12" s="57">
        <f>SUM(H12:K12)</f>
        <v>814</v>
      </c>
      <c r="H12" s="54">
        <v>647</v>
      </c>
      <c r="I12" s="55">
        <v>0</v>
      </c>
      <c r="J12" s="55">
        <v>5</v>
      </c>
      <c r="K12" s="55">
        <v>162</v>
      </c>
      <c r="L12" s="55">
        <v>2</v>
      </c>
      <c r="M12" s="55">
        <v>4</v>
      </c>
      <c r="N12" s="58">
        <v>2</v>
      </c>
      <c r="O12" s="59">
        <f>SUM(B12,G12,L12:N12)</f>
        <v>1482</v>
      </c>
    </row>
    <row r="13" spans="1:15" ht="15.75" customHeight="1" x14ac:dyDescent="0.25">
      <c r="A13" s="34" t="s">
        <v>144</v>
      </c>
      <c r="B13" s="60">
        <f t="shared" ref="B13:O13" si="0">SUM(B11:B12)</f>
        <v>977</v>
      </c>
      <c r="C13" s="61">
        <f t="shared" si="0"/>
        <v>590</v>
      </c>
      <c r="D13" s="61">
        <f t="shared" si="0"/>
        <v>0</v>
      </c>
      <c r="E13" s="61">
        <f t="shared" si="0"/>
        <v>3</v>
      </c>
      <c r="F13" s="62">
        <f t="shared" si="0"/>
        <v>384</v>
      </c>
      <c r="G13" s="36">
        <f t="shared" si="0"/>
        <v>1139</v>
      </c>
      <c r="H13" s="60">
        <f t="shared" si="0"/>
        <v>882</v>
      </c>
      <c r="I13" s="61">
        <f t="shared" si="0"/>
        <v>0</v>
      </c>
      <c r="J13" s="61">
        <f t="shared" si="0"/>
        <v>5</v>
      </c>
      <c r="K13" s="61">
        <f t="shared" si="0"/>
        <v>252</v>
      </c>
      <c r="L13" s="61">
        <f t="shared" si="0"/>
        <v>11</v>
      </c>
      <c r="M13" s="61">
        <f t="shared" si="0"/>
        <v>5</v>
      </c>
      <c r="N13" s="63">
        <f t="shared" si="0"/>
        <v>2</v>
      </c>
      <c r="O13" s="64">
        <f t="shared" si="0"/>
        <v>2134</v>
      </c>
    </row>
    <row r="21" ht="5.25" customHeight="1" x14ac:dyDescent="0.25"/>
  </sheetData>
  <mergeCells count="7">
    <mergeCell ref="B5:C5"/>
    <mergeCell ref="B6:C6"/>
    <mergeCell ref="B7:C7"/>
    <mergeCell ref="B8:C8"/>
    <mergeCell ref="A2:C2"/>
    <mergeCell ref="A3:F3"/>
    <mergeCell ref="A4:D4"/>
  </mergeCells>
  <pageMargins left="0.25" right="0.25" top="2.2996875000000001" bottom="0.93843750000000004" header="1.4953125" footer="0.3"/>
  <pageSetup paperSize="5" scale="99" orientation="landscape" r:id="rId1"/>
  <headerFooter>
    <oddHeader>&amp;L&amp;"Calibri,Bold"State of New York
County of Montgomery&amp;C&amp;"Calibri,Bold"Primary Election
Statment of Convass
June 23, 2020&amp;R&amp;"Calibri,Bold"District Attorney
Official Results</oddHeader>
    <oddFooter>&amp;LCertified by
Commissioners of Election
July 13, 2020&amp;C
Terry A. Bieniek                                                Terrance J. Smith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view="pageLayout" zoomScale="90" zoomScaleNormal="100" zoomScalePageLayoutView="90" workbookViewId="0">
      <selection activeCell="H5" sqref="H5"/>
    </sheetView>
  </sheetViews>
  <sheetFormatPr defaultColWidth="9" defaultRowHeight="15.75" customHeight="1" x14ac:dyDescent="0.25"/>
  <cols>
    <col min="1" max="1" width="11.125" customWidth="1"/>
    <col min="4" max="6" width="5.625" customWidth="1"/>
    <col min="9" max="14" width="5.625" customWidth="1"/>
    <col min="15" max="15" width="6.625" customWidth="1"/>
    <col min="16" max="16" width="8.375" customWidth="1"/>
    <col min="17" max="17" width="6.25" customWidth="1"/>
  </cols>
  <sheetData>
    <row r="1" spans="1:17" ht="15.75" customHeight="1" x14ac:dyDescent="0.3">
      <c r="A1" s="77" t="s">
        <v>309</v>
      </c>
      <c r="B1" s="77"/>
    </row>
    <row r="2" spans="1:17" ht="15.75" customHeight="1" x14ac:dyDescent="0.3">
      <c r="A2" s="84" t="s">
        <v>311</v>
      </c>
      <c r="B2" s="84"/>
      <c r="C2" s="84"/>
      <c r="D2" s="84"/>
    </row>
    <row r="3" spans="1:17" ht="15.75" customHeight="1" x14ac:dyDescent="0.3">
      <c r="A3" s="85" t="s">
        <v>312</v>
      </c>
      <c r="B3" s="85"/>
      <c r="C3" s="85"/>
      <c r="D3" s="85"/>
      <c r="E3" s="85"/>
      <c r="F3" s="85"/>
    </row>
    <row r="4" spans="1:17" ht="15.75" customHeight="1" x14ac:dyDescent="0.3">
      <c r="A4" s="85" t="s">
        <v>313</v>
      </c>
      <c r="B4" s="85"/>
      <c r="C4" s="85"/>
      <c r="D4" s="85"/>
      <c r="E4" s="85"/>
      <c r="F4" s="85"/>
    </row>
    <row r="5" spans="1:17" ht="15.75" customHeight="1" x14ac:dyDescent="0.25">
      <c r="B5" s="87" t="s">
        <v>305</v>
      </c>
      <c r="C5" s="87"/>
      <c r="D5">
        <v>112</v>
      </c>
    </row>
    <row r="6" spans="1:17" ht="15.75" customHeight="1" x14ac:dyDescent="0.25">
      <c r="B6" s="87" t="s">
        <v>303</v>
      </c>
      <c r="C6" s="87"/>
      <c r="D6">
        <v>0</v>
      </c>
    </row>
    <row r="7" spans="1:17" ht="15.75" customHeight="1" x14ac:dyDescent="0.25">
      <c r="B7" s="87" t="s">
        <v>304</v>
      </c>
      <c r="C7" s="87"/>
      <c r="D7">
        <v>43</v>
      </c>
    </row>
    <row r="8" spans="1:17" ht="15.75" customHeight="1" x14ac:dyDescent="0.3">
      <c r="A8" s="1"/>
      <c r="B8" s="87" t="s">
        <v>306</v>
      </c>
      <c r="C8" s="87"/>
      <c r="D8">
        <f>SUM(D5:D7)</f>
        <v>155</v>
      </c>
      <c r="E8" s="16"/>
    </row>
    <row r="9" spans="1:17" ht="15.75" customHeight="1" x14ac:dyDescent="0.25">
      <c r="A9" s="8" t="s">
        <v>114</v>
      </c>
    </row>
    <row r="10" spans="1:17" ht="129.75" customHeight="1" x14ac:dyDescent="0.25">
      <c r="A10" s="18" t="s">
        <v>6</v>
      </c>
      <c r="B10" s="19" t="s">
        <v>289</v>
      </c>
      <c r="C10" s="18" t="s">
        <v>290</v>
      </c>
      <c r="D10" s="74" t="s">
        <v>117</v>
      </c>
      <c r="E10" s="75" t="s">
        <v>118</v>
      </c>
      <c r="F10" s="76" t="s">
        <v>119</v>
      </c>
      <c r="G10" s="19" t="s">
        <v>291</v>
      </c>
      <c r="H10" s="18" t="s">
        <v>292</v>
      </c>
      <c r="I10" s="74" t="s">
        <v>117</v>
      </c>
      <c r="J10" s="75" t="s">
        <v>118</v>
      </c>
      <c r="K10" s="76" t="s">
        <v>119</v>
      </c>
      <c r="L10" s="18" t="s">
        <v>140</v>
      </c>
      <c r="M10" s="18" t="s">
        <v>141</v>
      </c>
      <c r="N10" s="18" t="s">
        <v>101</v>
      </c>
      <c r="O10" s="72" t="s">
        <v>142</v>
      </c>
      <c r="Q10" s="30"/>
    </row>
    <row r="11" spans="1:17" ht="15.75" customHeight="1" x14ac:dyDescent="0.25">
      <c r="A11" s="8" t="s">
        <v>283</v>
      </c>
      <c r="B11" s="65">
        <f>SUM(C11:F11)</f>
        <v>8</v>
      </c>
      <c r="C11" s="65">
        <v>5</v>
      </c>
      <c r="D11" s="57">
        <v>0</v>
      </c>
      <c r="E11" s="57">
        <v>0</v>
      </c>
      <c r="F11" s="57">
        <v>3</v>
      </c>
      <c r="G11" s="65">
        <f>SUM(H11:K11)</f>
        <v>29</v>
      </c>
      <c r="H11" s="65">
        <v>25</v>
      </c>
      <c r="I11" s="57">
        <v>0</v>
      </c>
      <c r="J11" s="57">
        <v>0</v>
      </c>
      <c r="K11" s="57">
        <v>4</v>
      </c>
      <c r="L11" s="66">
        <v>0</v>
      </c>
      <c r="M11" s="57">
        <v>1</v>
      </c>
      <c r="N11" s="57">
        <v>0</v>
      </c>
      <c r="O11" s="65">
        <f>SUM(B11,G11,L11:N11)</f>
        <v>38</v>
      </c>
    </row>
    <row r="12" spans="1:17" ht="15.75" customHeight="1" x14ac:dyDescent="0.25">
      <c r="A12" s="53" t="s">
        <v>288</v>
      </c>
      <c r="B12" s="67">
        <f>SUM(C12:F12)</f>
        <v>37</v>
      </c>
      <c r="C12" s="67">
        <v>16</v>
      </c>
      <c r="D12" s="57">
        <v>0</v>
      </c>
      <c r="E12" s="57">
        <v>0</v>
      </c>
      <c r="F12" s="57">
        <v>21</v>
      </c>
      <c r="G12" s="67">
        <f>SUM(H12:K12)</f>
        <v>77</v>
      </c>
      <c r="H12" s="67">
        <v>63</v>
      </c>
      <c r="I12" s="57">
        <v>0</v>
      </c>
      <c r="J12" s="57">
        <v>0</v>
      </c>
      <c r="K12" s="57">
        <v>14</v>
      </c>
      <c r="L12" s="68">
        <v>1</v>
      </c>
      <c r="M12" s="57">
        <v>2</v>
      </c>
      <c r="N12" s="57">
        <v>0</v>
      </c>
      <c r="O12" s="67">
        <f>SUM(B12,G12,L12:N12)</f>
        <v>117</v>
      </c>
    </row>
    <row r="13" spans="1:17" ht="15.75" customHeight="1" x14ac:dyDescent="0.25">
      <c r="A13" s="34" t="s">
        <v>144</v>
      </c>
      <c r="B13" s="35">
        <f t="shared" ref="B13:O13" si="0">SUM(B11:B12)</f>
        <v>45</v>
      </c>
      <c r="C13" s="35">
        <f t="shared" si="0"/>
        <v>21</v>
      </c>
      <c r="D13" s="36">
        <f t="shared" si="0"/>
        <v>0</v>
      </c>
      <c r="E13" s="36">
        <f t="shared" si="0"/>
        <v>0</v>
      </c>
      <c r="F13" s="36">
        <f t="shared" si="0"/>
        <v>24</v>
      </c>
      <c r="G13" s="35">
        <f t="shared" si="0"/>
        <v>106</v>
      </c>
      <c r="H13" s="35">
        <f t="shared" si="0"/>
        <v>88</v>
      </c>
      <c r="I13" s="36">
        <f t="shared" si="0"/>
        <v>0</v>
      </c>
      <c r="J13" s="36">
        <f t="shared" si="0"/>
        <v>0</v>
      </c>
      <c r="K13" s="36">
        <f t="shared" si="0"/>
        <v>18</v>
      </c>
      <c r="L13" s="69">
        <f t="shared" si="0"/>
        <v>1</v>
      </c>
      <c r="M13" s="36">
        <f t="shared" si="0"/>
        <v>3</v>
      </c>
      <c r="N13" s="36">
        <f t="shared" si="0"/>
        <v>0</v>
      </c>
      <c r="O13" s="35">
        <f t="shared" si="0"/>
        <v>155</v>
      </c>
    </row>
    <row r="37" ht="1.5" customHeight="1" x14ac:dyDescent="0.25"/>
  </sheetData>
  <mergeCells count="7">
    <mergeCell ref="B8:C8"/>
    <mergeCell ref="B5:C5"/>
    <mergeCell ref="B6:C6"/>
    <mergeCell ref="B7:C7"/>
    <mergeCell ref="A2:D2"/>
    <mergeCell ref="A4:F4"/>
    <mergeCell ref="A3:F3"/>
  </mergeCells>
  <pageMargins left="0.7" right="0.25" top="2.1375000000000002" bottom="1.095" header="1.5" footer="0.55000000000000004"/>
  <pageSetup paperSize="5" scale="72" orientation="landscape" r:id="rId1"/>
  <headerFooter>
    <oddHeader>&amp;L&amp;"Calibri,Bold"State of New York
County of Montgomery&amp;C&amp;"Calibri,Bold"State Primary
Statment of Convass
June 23, 2020&amp;R&amp;"Calibri,Bold"111th Assembley District
 Member of Assembly
Official Results</oddHeader>
    <oddFooter>&amp;LCertified by
Commissioners of Election
July 13, 2020&amp;CTerry A. Bieniek                                                                                                   Terrance J. Smith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E12" sqref="E12"/>
    </sheetView>
  </sheetViews>
  <sheetFormatPr defaultColWidth="9" defaultRowHeight="15.75" customHeight="1" x14ac:dyDescent="0.25"/>
  <cols>
    <col min="13" max="13" width="38.375" customWidth="1"/>
  </cols>
  <sheetData>
    <row r="1" spans="1:6" ht="16.5" customHeight="1" thickBot="1" x14ac:dyDescent="0.3">
      <c r="A1" s="88" t="s">
        <v>293</v>
      </c>
      <c r="B1" s="89"/>
      <c r="C1" s="89"/>
      <c r="D1" s="89"/>
      <c r="E1" s="89"/>
      <c r="F1" s="70" t="s">
        <v>294</v>
      </c>
    </row>
    <row r="2" spans="1:6" ht="15.75" customHeight="1" x14ac:dyDescent="0.25">
      <c r="A2" s="90" t="s">
        <v>295</v>
      </c>
      <c r="B2" s="91"/>
      <c r="C2" s="91"/>
      <c r="D2" s="91"/>
      <c r="E2" s="91"/>
      <c r="F2" s="71">
        <v>1</v>
      </c>
    </row>
    <row r="3" spans="1:6" ht="16.5" customHeight="1" thickBot="1" x14ac:dyDescent="0.3">
      <c r="A3" s="90" t="s">
        <v>296</v>
      </c>
      <c r="B3" s="91"/>
      <c r="C3" s="91"/>
      <c r="D3" s="91"/>
      <c r="E3" s="91"/>
      <c r="F3" s="71">
        <v>1</v>
      </c>
    </row>
    <row r="4" spans="1:6" ht="16.5" customHeight="1" thickBot="1" x14ac:dyDescent="0.3">
      <c r="A4" s="88" t="s">
        <v>142</v>
      </c>
      <c r="B4" s="89"/>
      <c r="C4" s="89"/>
      <c r="D4" s="89"/>
      <c r="E4" s="89"/>
      <c r="F4" s="70">
        <f>SUM(F2:F3)</f>
        <v>2</v>
      </c>
    </row>
    <row r="6" spans="1:6" ht="16.5" customHeight="1" thickBot="1" x14ac:dyDescent="0.3"/>
    <row r="7" spans="1:6" ht="16.5" customHeight="1" thickBot="1" x14ac:dyDescent="0.3">
      <c r="A7" s="88" t="s">
        <v>297</v>
      </c>
      <c r="B7" s="89"/>
      <c r="C7" s="89"/>
      <c r="D7" s="89"/>
      <c r="E7" s="89"/>
      <c r="F7" s="70" t="s">
        <v>294</v>
      </c>
    </row>
    <row r="8" spans="1:6" ht="16.5" customHeight="1" thickBot="1" x14ac:dyDescent="0.3">
      <c r="A8" s="90" t="s">
        <v>298</v>
      </c>
      <c r="B8" s="91"/>
      <c r="C8" s="91"/>
      <c r="D8" s="91"/>
      <c r="E8" s="91"/>
      <c r="F8" s="71">
        <v>2</v>
      </c>
    </row>
    <row r="9" spans="1:6" ht="16.5" customHeight="1" thickBot="1" x14ac:dyDescent="0.3">
      <c r="A9" s="88" t="s">
        <v>142</v>
      </c>
      <c r="B9" s="89"/>
      <c r="C9" s="89"/>
      <c r="D9" s="89"/>
      <c r="E9" s="89"/>
      <c r="F9" s="70">
        <f>SUM(F8)</f>
        <v>2</v>
      </c>
    </row>
  </sheetData>
  <mergeCells count="7">
    <mergeCell ref="A9:E9"/>
    <mergeCell ref="A1:E1"/>
    <mergeCell ref="A2:E2"/>
    <mergeCell ref="A3:E3"/>
    <mergeCell ref="A4:E4"/>
    <mergeCell ref="A7:E7"/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 PE20</vt:lpstr>
      <vt:lpstr>PRESIDENT 19 DIST TOTAL</vt:lpstr>
      <vt:lpstr>DELEGATES 19 DIST TOTAL</vt:lpstr>
      <vt:lpstr>PRESIDENT 20 DIST  TOTAL</vt:lpstr>
      <vt:lpstr>DELEGATES 20 DIST  TOTAL</vt:lpstr>
      <vt:lpstr>Representative in Congress</vt:lpstr>
      <vt:lpstr>District Attorney</vt:lpstr>
      <vt:lpstr>111th Assembly Member</vt:lpstr>
      <vt:lpstr>Write-in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Violetta Capece</dc:creator>
  <cp:lastModifiedBy>Caroline Swartz</cp:lastModifiedBy>
  <cp:lastPrinted>2020-08-17T16:05:35Z</cp:lastPrinted>
  <dcterms:created xsi:type="dcterms:W3CDTF">2020-05-26T23:55:32Z</dcterms:created>
  <dcterms:modified xsi:type="dcterms:W3CDTF">2020-08-19T15:39:23Z</dcterms:modified>
</cp:coreProperties>
</file>