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eron\Google Drive\Funktion_Pi\FPI-SM6060\"/>
    </mc:Choice>
  </mc:AlternateContent>
  <xr:revisionPtr revIDLastSave="0" documentId="13_ncr:1_{44327BE1-685C-47BB-9F3F-628772D378F3}" xr6:coauthVersionLast="47" xr6:coauthVersionMax="47" xr10:uidLastSave="{00000000-0000-0000-0000-000000000000}"/>
  <bookViews>
    <workbookView xWindow="27375" yWindow="1155" windowWidth="22440" windowHeight="15435" xr2:uid="{85327A15-8F67-45A6-B4C2-777A15C9A4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H16" i="1"/>
  <c r="H17" i="1" s="1"/>
  <c r="C35" i="1" l="1"/>
  <c r="C36" i="1"/>
  <c r="C37" i="1"/>
  <c r="C38" i="1"/>
  <c r="K38" i="1" s="1"/>
  <c r="C39" i="1"/>
  <c r="C40" i="1"/>
  <c r="C41" i="1"/>
  <c r="C42" i="1"/>
  <c r="K42" i="1" s="1"/>
  <c r="B6" i="1"/>
  <c r="B5" i="1" s="1"/>
  <c r="D14" i="1"/>
  <c r="D19" i="1" s="1"/>
  <c r="D20" i="1" s="1"/>
</calcChain>
</file>

<file path=xl/sharedStrings.xml><?xml version="1.0" encoding="utf-8"?>
<sst xmlns="http://schemas.openxmlformats.org/spreadsheetml/2006/main" count="58" uniqueCount="52">
  <si>
    <t>kg</t>
  </si>
  <si>
    <t>woofer</t>
  </si>
  <si>
    <t>wood</t>
  </si>
  <si>
    <t>h back</t>
  </si>
  <si>
    <t>handles</t>
  </si>
  <si>
    <t>comp drv</t>
  </si>
  <si>
    <t>Area</t>
  </si>
  <si>
    <t>Density</t>
  </si>
  <si>
    <t>Mass</t>
  </si>
  <si>
    <t>Volume</t>
  </si>
  <si>
    <t>Bodies (14)</t>
  </si>
  <si>
    <t>lbs</t>
  </si>
  <si>
    <t>g</t>
  </si>
  <si>
    <t>g / mm^3</t>
  </si>
  <si>
    <t>mm^3</t>
  </si>
  <si>
    <t>mm^2</t>
  </si>
  <si>
    <t>vent length</t>
  </si>
  <si>
    <t>curve</t>
  </si>
  <si>
    <t>ply</t>
  </si>
  <si>
    <t>horizontal</t>
  </si>
  <si>
    <t>vertical</t>
  </si>
  <si>
    <t>cm</t>
  </si>
  <si>
    <t>mm</t>
  </si>
  <si>
    <t>Sd</t>
  </si>
  <si>
    <t>Xmax</t>
  </si>
  <si>
    <t>Woofer</t>
  </si>
  <si>
    <t>DSA270-PR</t>
  </si>
  <si>
    <t>https://solen.ca/products/speakers/home-speakers/passive-radiators/dayton-audio-dsa270-pr-10-designer-series-aluminum-cone-passive-radiator/</t>
  </si>
  <si>
    <t>DSA315-PR</t>
  </si>
  <si>
    <t>Size</t>
  </si>
  <si>
    <t>DSA135-PR</t>
  </si>
  <si>
    <t>https://solen.ca/products/speakers/home-speakers/passive-radiators/dayton-audio-dsa135-pr-5-designer-series-aluminum-cone-passive-radiator/</t>
  </si>
  <si>
    <t>https://solen.ca/products/speakers/home-speakers/passive-radiators/dayton-audio-dsa315-pr-12-designer-series-aluminum-cone-passive-radiator/</t>
  </si>
  <si>
    <t>SW26DAC-00</t>
  </si>
  <si>
    <t>https://solen.ca/products/speakers/home-speakers/passive-radiators/sb-acoustics-sw26dac-00-27cm-aluminum-cone-shallow-passive-radiator/</t>
  </si>
  <si>
    <t>Radiators</t>
  </si>
  <si>
    <t>RSS265-PR</t>
  </si>
  <si>
    <t>https://solen.ca/products/speakers/home-speakers/passive-radiators/dayton-audio-rss265-pr-10-aluminum-cone-passive-radiator/</t>
  </si>
  <si>
    <t>RSS315-PR</t>
  </si>
  <si>
    <t>ND140-PR</t>
  </si>
  <si>
    <t>https://solen.ca/products/speakers/home-speakers/passive-radiators/dayton-audio-nd140-pr-5-1-4-aluminum-cone-passive-radiator/</t>
  </si>
  <si>
    <t>https://solen.ca/products/speakers/home-speakers/passive-radiators/dayton-audio-rss315-pr-12-aluminum-cone-passive-radiator/</t>
  </si>
  <si>
    <t>Vd</t>
  </si>
  <si>
    <t>Fs</t>
  </si>
  <si>
    <t>Qms</t>
  </si>
  <si>
    <t>Vas</t>
  </si>
  <si>
    <t>Mms</t>
  </si>
  <si>
    <t>Price</t>
  </si>
  <si>
    <t>Url</t>
  </si>
  <si>
    <t>Extra</t>
  </si>
  <si>
    <t>flare</t>
  </si>
  <si>
    <t>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</si>
</sst>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/>
    <xf numFmtId="0" fontId="3" fillId="0" borderId="0" xfId="3"/>
    <xf numFmtId="44" fontId="0" fillId="0" borderId="0" xfId="1" applyFont="1"/>
    <xf numFmtId="164" fontId="0" fillId="0" borderId="0" xfId="0" applyNumberFormat="1" applyAlignment="1">
      <alignment vertical="center" wrapText="1"/>
    </xf>
    <xf numFmtId="164" fontId="0" fillId="0" borderId="0" xfId="0" applyNumberFormat="1"/>
    <xf numFmtId="0" fontId="2" fillId="0" borderId="1" xfId="2"/>
    <xf numFmtId="0" fontId="2" fillId="0" borderId="1" xfId="2" applyAlignment="1">
      <alignment horizontal="center"/>
    </xf>
    <xf numFmtId="0" fontId="0" fillId="2" borderId="0" xfId="0" applyFill="1"/>
    <xf numFmtId="164" fontId="0" fillId="2" borderId="0" xfId="0" applyNumberFormat="1" applyFill="1"/>
    <xf numFmtId="44" fontId="0" fillId="2" borderId="0" xfId="1" applyFont="1" applyFill="1"/>
    <xf numFmtId="0" fontId="0" fillId="0" borderId="0" xfId="1" applyNumberFormat="1" applyFont="1"/>
    <xf numFmtId="0" fontId="0" fillId="2" borderId="0" xfId="1" applyNumberFormat="1" applyFont="1" applyFill="1"/>
  </cellXfs>
  <cellStyles count="4">
    <cellStyle name="Currency" xfId="1" builtinId="4"/>
    <cellStyle name="Heading 1" xfId="2" builtinId="1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olen.ca/products/speakers/home-speakers/passive-radiators/dayton-audio-dsa315-pr-12-designer-series-aluminum-cone-passive-radiator/" TargetMode="External"/><Relationship Id="rId2" Type="http://schemas.openxmlformats.org/officeDocument/2006/relationships/hyperlink" Target="https://solen.ca/products/speakers/home-speakers/passive-radiators/dayton-audio-dsa270-pr-10-designer-series-aluminum-cone-passive-radiator/" TargetMode="External"/><Relationship Id="rId1" Type="http://schemas.openxmlformats.org/officeDocument/2006/relationships/hyperlink" Target="https://solen.ca/products/speakers/home-speakers/passive-radiators/dayton-audio-rss265-pr-10-aluminum-cone-passive-radiator/" TargetMode="External"/><Relationship Id="rId4" Type="http://schemas.openxmlformats.org/officeDocument/2006/relationships/hyperlink" Target="https://solen.ca/products/speakers/home-speakers/passive-radiators/dayton-audio-dsa135-pr-5-designer-series-aluminum-cone-passive-radiat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CEE0C-F926-4ABA-A187-E99589CC9F6A}">
  <dimension ref="A1:L42"/>
  <sheetViews>
    <sheetView tabSelected="1" workbookViewId="0">
      <selection activeCell="D15" sqref="D15"/>
    </sheetView>
  </sheetViews>
  <sheetFormatPr defaultRowHeight="15" x14ac:dyDescent="0.25"/>
  <cols>
    <col min="1" max="1" width="40.140625" customWidth="1"/>
    <col min="13" max="13" width="14.28515625" customWidth="1"/>
    <col min="14" max="14" width="10.42578125" customWidth="1"/>
  </cols>
  <sheetData>
    <row r="1" spans="1:8" x14ac:dyDescent="0.25">
      <c r="A1" t="s">
        <v>16</v>
      </c>
    </row>
    <row r="2" spans="1:8" x14ac:dyDescent="0.25">
      <c r="A2" t="s">
        <v>18</v>
      </c>
      <c r="B2">
        <v>15</v>
      </c>
      <c r="C2" t="s">
        <v>22</v>
      </c>
    </row>
    <row r="3" spans="1:8" x14ac:dyDescent="0.25">
      <c r="A3" t="s">
        <v>19</v>
      </c>
      <c r="B3">
        <f>45-B2</f>
        <v>30</v>
      </c>
      <c r="C3" t="s">
        <v>22</v>
      </c>
    </row>
    <row r="4" spans="1:8" x14ac:dyDescent="0.25">
      <c r="A4" t="s">
        <v>17</v>
      </c>
      <c r="B4">
        <v>109.956</v>
      </c>
      <c r="C4" t="s">
        <v>22</v>
      </c>
    </row>
    <row r="5" spans="1:8" x14ac:dyDescent="0.25">
      <c r="A5" t="s">
        <v>20</v>
      </c>
      <c r="B5">
        <f>(B8*10)-SUM(B4,B3,B2,B6)</f>
        <v>50.043999999999983</v>
      </c>
      <c r="C5" t="s">
        <v>22</v>
      </c>
    </row>
    <row r="6" spans="1:8" x14ac:dyDescent="0.25">
      <c r="A6" t="s">
        <v>18</v>
      </c>
      <c r="B6">
        <f>B2</f>
        <v>15</v>
      </c>
      <c r="C6" t="s">
        <v>22</v>
      </c>
    </row>
    <row r="7" spans="1:8" x14ac:dyDescent="0.25">
      <c r="A7" t="s">
        <v>50</v>
      </c>
    </row>
    <row r="8" spans="1:8" x14ac:dyDescent="0.25">
      <c r="B8">
        <v>22</v>
      </c>
      <c r="C8" t="s">
        <v>21</v>
      </c>
    </row>
    <row r="13" spans="1:8" x14ac:dyDescent="0.25">
      <c r="C13" t="s">
        <v>1</v>
      </c>
      <c r="D13" s="1">
        <v>11.8</v>
      </c>
      <c r="E13" s="1"/>
      <c r="F13" s="1" t="s">
        <v>0</v>
      </c>
    </row>
    <row r="14" spans="1:8" x14ac:dyDescent="0.25">
      <c r="C14" t="s">
        <v>2</v>
      </c>
      <c r="D14">
        <f>B27/1000</f>
        <v>10.570499999999999</v>
      </c>
    </row>
    <row r="15" spans="1:8" x14ac:dyDescent="0.25">
      <c r="C15" t="s">
        <v>51</v>
      </c>
      <c r="D15">
        <v>5.987419</v>
      </c>
    </row>
    <row r="16" spans="1:8" x14ac:dyDescent="0.25">
      <c r="C16" t="s">
        <v>5</v>
      </c>
      <c r="D16">
        <v>2.1</v>
      </c>
      <c r="H16">
        <f>D13/(D16+D13)</f>
        <v>0.84892086330935257</v>
      </c>
    </row>
    <row r="17" spans="1:8" x14ac:dyDescent="0.25">
      <c r="C17" t="s">
        <v>4</v>
      </c>
      <c r="D17">
        <v>1.2</v>
      </c>
      <c r="H17">
        <f>(1-H16)*275</f>
        <v>41.546762589928043</v>
      </c>
    </row>
    <row r="18" spans="1:8" x14ac:dyDescent="0.25">
      <c r="C18" t="s">
        <v>3</v>
      </c>
      <c r="D18">
        <v>1</v>
      </c>
    </row>
    <row r="19" spans="1:8" x14ac:dyDescent="0.25">
      <c r="D19">
        <f>SUM(D13:D18)</f>
        <v>32.657919</v>
      </c>
      <c r="F19" t="s">
        <v>0</v>
      </c>
    </row>
    <row r="20" spans="1:8" x14ac:dyDescent="0.25">
      <c r="D20">
        <f>D19*2.20462</f>
        <v>71.998301385779996</v>
      </c>
      <c r="F20" t="s">
        <v>11</v>
      </c>
    </row>
    <row r="24" spans="1:8" x14ac:dyDescent="0.25">
      <c r="A24" t="s">
        <v>10</v>
      </c>
    </row>
    <row r="25" spans="1:8" x14ac:dyDescent="0.25">
      <c r="A25" t="s">
        <v>6</v>
      </c>
      <c r="B25" s="2">
        <v>3025000</v>
      </c>
      <c r="C25" t="s">
        <v>15</v>
      </c>
    </row>
    <row r="26" spans="1:8" x14ac:dyDescent="0.25">
      <c r="A26" t="s">
        <v>7</v>
      </c>
      <c r="B26">
        <v>1E-3</v>
      </c>
      <c r="C26" t="s">
        <v>13</v>
      </c>
    </row>
    <row r="27" spans="1:8" x14ac:dyDescent="0.25">
      <c r="A27" t="s">
        <v>8</v>
      </c>
      <c r="B27">
        <v>10570.5</v>
      </c>
      <c r="C27" t="s">
        <v>12</v>
      </c>
      <c r="D27" s="2"/>
      <c r="E27" s="2"/>
    </row>
    <row r="28" spans="1:8" x14ac:dyDescent="0.25">
      <c r="A28" t="s">
        <v>9</v>
      </c>
      <c r="B28" s="2">
        <v>20650000</v>
      </c>
      <c r="C28" t="s">
        <v>14</v>
      </c>
    </row>
    <row r="34" spans="1:12" ht="20.25" thickBot="1" x14ac:dyDescent="0.35">
      <c r="A34" s="7" t="s">
        <v>35</v>
      </c>
      <c r="B34" s="8" t="s">
        <v>29</v>
      </c>
      <c r="C34" s="8" t="s">
        <v>42</v>
      </c>
      <c r="D34" s="8" t="s">
        <v>45</v>
      </c>
      <c r="E34" s="8" t="s">
        <v>23</v>
      </c>
      <c r="F34" s="8" t="s">
        <v>44</v>
      </c>
      <c r="G34" s="8" t="s">
        <v>46</v>
      </c>
      <c r="H34" s="8" t="s">
        <v>43</v>
      </c>
      <c r="I34" s="8" t="s">
        <v>24</v>
      </c>
      <c r="J34" s="8" t="s">
        <v>47</v>
      </c>
      <c r="K34" s="8" t="s">
        <v>49</v>
      </c>
      <c r="L34" s="8" t="s">
        <v>48</v>
      </c>
    </row>
    <row r="35" spans="1:12" ht="15.75" thickTop="1" x14ac:dyDescent="0.25">
      <c r="A35" t="s">
        <v>25</v>
      </c>
      <c r="B35">
        <v>15</v>
      </c>
      <c r="C35">
        <f t="shared" ref="C35:C42" si="0">E35*I35</f>
        <v>6840</v>
      </c>
      <c r="D35" s="5">
        <v>110</v>
      </c>
      <c r="E35">
        <v>855</v>
      </c>
      <c r="I35">
        <v>8</v>
      </c>
      <c r="J35" s="4"/>
      <c r="K35" s="12"/>
    </row>
    <row r="36" spans="1:12" x14ac:dyDescent="0.25">
      <c r="A36" s="9" t="s">
        <v>26</v>
      </c>
      <c r="B36" s="9">
        <v>27</v>
      </c>
      <c r="C36" s="9">
        <f t="shared" si="0"/>
        <v>3883</v>
      </c>
      <c r="D36" s="10">
        <v>105.905</v>
      </c>
      <c r="E36" s="9">
        <v>353</v>
      </c>
      <c r="F36" s="9">
        <v>5.26</v>
      </c>
      <c r="G36" s="9">
        <v>88.4</v>
      </c>
      <c r="H36" s="9">
        <v>21.9</v>
      </c>
      <c r="I36" s="9">
        <v>11</v>
      </c>
      <c r="J36" s="11">
        <v>41.2</v>
      </c>
      <c r="K36" s="13"/>
      <c r="L36" s="3" t="s">
        <v>27</v>
      </c>
    </row>
    <row r="37" spans="1:12" x14ac:dyDescent="0.25">
      <c r="A37" t="s">
        <v>28</v>
      </c>
      <c r="B37">
        <v>31</v>
      </c>
      <c r="C37">
        <f t="shared" si="0"/>
        <v>6240</v>
      </c>
      <c r="D37" s="6">
        <v>190.8</v>
      </c>
      <c r="E37">
        <v>480</v>
      </c>
      <c r="F37">
        <v>6.23</v>
      </c>
      <c r="G37">
        <v>142.6</v>
      </c>
      <c r="H37">
        <v>17.5</v>
      </c>
      <c r="I37">
        <v>13</v>
      </c>
      <c r="J37" s="4">
        <v>53.02</v>
      </c>
      <c r="K37" s="12"/>
      <c r="L37" s="3" t="s">
        <v>32</v>
      </c>
    </row>
    <row r="38" spans="1:12" x14ac:dyDescent="0.25">
      <c r="A38" t="s">
        <v>30</v>
      </c>
      <c r="B38">
        <v>14</v>
      </c>
      <c r="C38">
        <f t="shared" si="0"/>
        <v>603.20000000000005</v>
      </c>
      <c r="D38" s="6">
        <v>12.17624</v>
      </c>
      <c r="E38">
        <v>75.400000000000006</v>
      </c>
      <c r="F38">
        <v>3.7</v>
      </c>
      <c r="G38">
        <v>21.5</v>
      </c>
      <c r="H38">
        <v>27.9</v>
      </c>
      <c r="I38">
        <v>8</v>
      </c>
      <c r="J38" s="4">
        <v>19.12</v>
      </c>
      <c r="K38" s="12">
        <f>C38*2</f>
        <v>1206.4000000000001</v>
      </c>
      <c r="L38" s="3" t="s">
        <v>31</v>
      </c>
    </row>
    <row r="39" spans="1:12" x14ac:dyDescent="0.25">
      <c r="A39" t="s">
        <v>33</v>
      </c>
      <c r="B39">
        <v>27</v>
      </c>
      <c r="C39">
        <f t="shared" si="0"/>
        <v>5304</v>
      </c>
      <c r="D39" s="6">
        <v>54</v>
      </c>
      <c r="E39">
        <v>312</v>
      </c>
      <c r="F39">
        <v>8.8000000000000007</v>
      </c>
      <c r="G39">
        <v>400</v>
      </c>
      <c r="H39">
        <v>13</v>
      </c>
      <c r="I39">
        <v>17</v>
      </c>
      <c r="J39" s="4">
        <v>104.02</v>
      </c>
      <c r="K39" s="12"/>
      <c r="L39" t="s">
        <v>34</v>
      </c>
    </row>
    <row r="40" spans="1:12" x14ac:dyDescent="0.25">
      <c r="A40" s="9" t="s">
        <v>36</v>
      </c>
      <c r="B40" s="9">
        <v>27</v>
      </c>
      <c r="C40" s="9">
        <f t="shared" si="0"/>
        <v>8551.2000000000007</v>
      </c>
      <c r="D40" s="10">
        <v>59.7</v>
      </c>
      <c r="E40" s="9">
        <v>356.3</v>
      </c>
      <c r="F40" s="9">
        <v>4.92</v>
      </c>
      <c r="G40" s="9">
        <v>200</v>
      </c>
      <c r="H40" s="9">
        <v>19.600000000000001</v>
      </c>
      <c r="I40" s="9">
        <v>24</v>
      </c>
      <c r="J40" s="11">
        <v>104.18</v>
      </c>
      <c r="K40" s="13"/>
      <c r="L40" s="3" t="s">
        <v>37</v>
      </c>
    </row>
    <row r="41" spans="1:12" x14ac:dyDescent="0.25">
      <c r="A41" t="s">
        <v>38</v>
      </c>
      <c r="B41">
        <v>31</v>
      </c>
      <c r="C41">
        <f t="shared" si="0"/>
        <v>13174.199999999999</v>
      </c>
      <c r="D41" s="6">
        <v>78.900000000000006</v>
      </c>
      <c r="E41">
        <v>506.7</v>
      </c>
      <c r="F41">
        <v>4.79</v>
      </c>
      <c r="G41">
        <v>300</v>
      </c>
      <c r="H41">
        <v>21</v>
      </c>
      <c r="I41">
        <v>26</v>
      </c>
      <c r="J41" s="4">
        <v>120.32</v>
      </c>
      <c r="K41" s="12"/>
      <c r="L41" t="s">
        <v>41</v>
      </c>
    </row>
    <row r="42" spans="1:12" x14ac:dyDescent="0.25">
      <c r="A42" s="9" t="s">
        <v>39</v>
      </c>
      <c r="B42" s="9">
        <v>14</v>
      </c>
      <c r="C42" s="9">
        <f t="shared" si="0"/>
        <v>779.4</v>
      </c>
      <c r="D42" s="10">
        <v>8.4</v>
      </c>
      <c r="E42" s="9">
        <v>86.6</v>
      </c>
      <c r="F42" s="9">
        <v>4.0199999999999996</v>
      </c>
      <c r="G42" s="9">
        <v>16.399999999999999</v>
      </c>
      <c r="H42" s="9">
        <v>44.2</v>
      </c>
      <c r="I42" s="9">
        <v>9</v>
      </c>
      <c r="J42" s="11">
        <v>19.440000000000001</v>
      </c>
      <c r="K42" s="13">
        <f>C42*2</f>
        <v>1558.8</v>
      </c>
      <c r="L42" t="s">
        <v>40</v>
      </c>
    </row>
  </sheetData>
  <hyperlinks>
    <hyperlink ref="L40" r:id="rId1" xr:uid="{418F7DAA-0DDA-4848-A814-8FA9F873C74F}"/>
    <hyperlink ref="L36" r:id="rId2" xr:uid="{330532CC-5F22-4CED-8142-12FD9EBEBAC7}"/>
    <hyperlink ref="L37" r:id="rId3" xr:uid="{3B2776FA-2A01-4C1F-82BB-114417994CF3}"/>
    <hyperlink ref="L38" r:id="rId4" xr:uid="{E35EFF69-5BCB-4038-9E76-F493CFBAD68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draeron</dc:creator>
  <cp:lastModifiedBy>draeron</cp:lastModifiedBy>
  <dcterms:created xsi:type="dcterms:W3CDTF">2021-06-13T20:56:39Z</dcterms:created>
  <dcterms:modified xsi:type="dcterms:W3CDTF">2021-07-21T03:37:40Z</dcterms:modified>
</cp:coreProperties>
</file>