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R66" i="1" l="1"/>
  <c r="R65" i="1"/>
  <c r="R64" i="1"/>
  <c r="R63" i="1"/>
  <c r="R62" i="1"/>
  <c r="R61" i="1"/>
  <c r="R60" i="1"/>
  <c r="R59" i="1"/>
  <c r="R58" i="1"/>
  <c r="R55" i="1"/>
  <c r="R54" i="1"/>
  <c r="R53" i="1"/>
  <c r="R52" i="1"/>
  <c r="R51" i="1"/>
  <c r="R50" i="1"/>
  <c r="R49" i="1"/>
  <c r="R48" i="1"/>
  <c r="R47" i="1"/>
  <c r="R44" i="1"/>
  <c r="R43" i="1"/>
  <c r="R42" i="1"/>
  <c r="R41" i="1"/>
  <c r="R40" i="1"/>
  <c r="R39" i="1"/>
  <c r="R38" i="1"/>
  <c r="R37" i="1"/>
  <c r="R36" i="1"/>
  <c r="R33" i="1"/>
  <c r="R32" i="1"/>
  <c r="R31" i="1"/>
  <c r="R30" i="1"/>
  <c r="R29" i="1"/>
  <c r="R28" i="1"/>
  <c r="R27" i="1"/>
  <c r="R26" i="1"/>
  <c r="R25" i="1"/>
  <c r="R22" i="1"/>
  <c r="R21" i="1"/>
  <c r="R20" i="1"/>
  <c r="R19" i="1"/>
  <c r="R18" i="1"/>
  <c r="R17" i="1"/>
  <c r="R16" i="1"/>
  <c r="R15" i="1"/>
  <c r="R14" i="1"/>
  <c r="R11" i="1"/>
  <c r="R10" i="1"/>
  <c r="R9" i="1"/>
  <c r="R8" i="1"/>
  <c r="R7" i="1"/>
  <c r="R6" i="1"/>
  <c r="R5" i="1"/>
  <c r="R4" i="1"/>
  <c r="R3" i="1"/>
  <c r="N66" i="1" l="1"/>
  <c r="N65" i="1"/>
  <c r="N64" i="1"/>
  <c r="N63" i="1"/>
  <c r="N62" i="1"/>
  <c r="N61" i="1"/>
  <c r="N60" i="1"/>
  <c r="N59" i="1"/>
  <c r="N58" i="1"/>
  <c r="N55" i="1"/>
  <c r="N54" i="1"/>
  <c r="N53" i="1"/>
  <c r="N52" i="1"/>
  <c r="N51" i="1"/>
  <c r="N50" i="1"/>
  <c r="N49" i="1"/>
  <c r="N48" i="1"/>
  <c r="N47" i="1"/>
  <c r="N44" i="1"/>
  <c r="N43" i="1"/>
  <c r="N42" i="1"/>
  <c r="N41" i="1"/>
  <c r="N40" i="1"/>
  <c r="N39" i="1"/>
  <c r="N38" i="1"/>
  <c r="N37" i="1"/>
  <c r="N36" i="1"/>
  <c r="N33" i="1"/>
  <c r="N32" i="1"/>
  <c r="N31" i="1"/>
  <c r="N30" i="1"/>
  <c r="N29" i="1"/>
  <c r="N28" i="1"/>
  <c r="N27" i="1"/>
  <c r="N26" i="1"/>
  <c r="N25" i="1"/>
  <c r="N22" i="1"/>
  <c r="N21" i="1"/>
  <c r="N20" i="1"/>
  <c r="N19" i="1"/>
  <c r="N18" i="1"/>
  <c r="N17" i="1"/>
  <c r="N16" i="1"/>
  <c r="N15" i="1"/>
  <c r="N14" i="1"/>
  <c r="N11" i="1"/>
  <c r="N10" i="1"/>
  <c r="N9" i="1"/>
  <c r="N8" i="1"/>
  <c r="N7" i="1"/>
  <c r="N6" i="1"/>
  <c r="N5" i="1"/>
  <c r="N4" i="1"/>
  <c r="N3" i="1"/>
  <c r="L4" i="1"/>
  <c r="L3" i="1"/>
  <c r="I60" i="1"/>
  <c r="L60" i="1" s="1"/>
  <c r="I54" i="1"/>
  <c r="L54" i="1" s="1"/>
  <c r="I50" i="1"/>
  <c r="L50" i="1" s="1"/>
  <c r="I49" i="1"/>
  <c r="L49" i="1" s="1"/>
  <c r="I40" i="1"/>
  <c r="L40" i="1" s="1"/>
  <c r="I30" i="1"/>
  <c r="L30" i="1" s="1"/>
  <c r="I29" i="1"/>
  <c r="L29" i="1" s="1"/>
  <c r="I16" i="1"/>
  <c r="L16" i="1" s="1"/>
  <c r="I15" i="1"/>
  <c r="L15" i="1" s="1"/>
  <c r="I10" i="1"/>
  <c r="L10" i="1" s="1"/>
  <c r="I5" i="1"/>
  <c r="L5" i="1" s="1"/>
  <c r="H66" i="1"/>
  <c r="I66" i="1" s="1"/>
  <c r="L66" i="1" s="1"/>
  <c r="H65" i="1"/>
  <c r="I65" i="1" s="1"/>
  <c r="L65" i="1" s="1"/>
  <c r="H64" i="1"/>
  <c r="I64" i="1" s="1"/>
  <c r="L64" i="1" s="1"/>
  <c r="H63" i="1"/>
  <c r="I63" i="1" s="1"/>
  <c r="L63" i="1" s="1"/>
  <c r="H62" i="1"/>
  <c r="I62" i="1" s="1"/>
  <c r="L62" i="1" s="1"/>
  <c r="H61" i="1"/>
  <c r="I61" i="1" s="1"/>
  <c r="L61" i="1" s="1"/>
  <c r="H60" i="1"/>
  <c r="H59" i="1"/>
  <c r="I59" i="1" s="1"/>
  <c r="L59" i="1" s="1"/>
  <c r="H58" i="1"/>
  <c r="I58" i="1" s="1"/>
  <c r="L58" i="1" s="1"/>
  <c r="H55" i="1"/>
  <c r="I55" i="1" s="1"/>
  <c r="L55" i="1" s="1"/>
  <c r="H54" i="1"/>
  <c r="H53" i="1"/>
  <c r="I53" i="1" s="1"/>
  <c r="L53" i="1" s="1"/>
  <c r="H52" i="1"/>
  <c r="I52" i="1" s="1"/>
  <c r="L52" i="1" s="1"/>
  <c r="H51" i="1"/>
  <c r="I51" i="1" s="1"/>
  <c r="L51" i="1" s="1"/>
  <c r="H50" i="1"/>
  <c r="H49" i="1"/>
  <c r="H48" i="1"/>
  <c r="I48" i="1" s="1"/>
  <c r="L48" i="1" s="1"/>
  <c r="H47" i="1"/>
  <c r="I47" i="1" s="1"/>
  <c r="L47" i="1" s="1"/>
  <c r="H44" i="1"/>
  <c r="I44" i="1" s="1"/>
  <c r="L44" i="1" s="1"/>
  <c r="H43" i="1"/>
  <c r="I43" i="1" s="1"/>
  <c r="L43" i="1" s="1"/>
  <c r="H42" i="1"/>
  <c r="I42" i="1" s="1"/>
  <c r="L42" i="1" s="1"/>
  <c r="H41" i="1"/>
  <c r="I41" i="1" s="1"/>
  <c r="L41" i="1" s="1"/>
  <c r="H40" i="1"/>
  <c r="H39" i="1"/>
  <c r="I39" i="1" s="1"/>
  <c r="L39" i="1" s="1"/>
  <c r="H38" i="1"/>
  <c r="I38" i="1" s="1"/>
  <c r="L38" i="1" s="1"/>
  <c r="H37" i="1"/>
  <c r="I37" i="1" s="1"/>
  <c r="L37" i="1" s="1"/>
  <c r="H36" i="1"/>
  <c r="I36" i="1" s="1"/>
  <c r="L36" i="1" s="1"/>
  <c r="H33" i="1"/>
  <c r="I33" i="1" s="1"/>
  <c r="L33" i="1" s="1"/>
  <c r="H32" i="1"/>
  <c r="I32" i="1" s="1"/>
  <c r="L32" i="1" s="1"/>
  <c r="H31" i="1"/>
  <c r="I31" i="1" s="1"/>
  <c r="L31" i="1" s="1"/>
  <c r="H30" i="1"/>
  <c r="H29" i="1"/>
  <c r="H28" i="1"/>
  <c r="I28" i="1" s="1"/>
  <c r="L28" i="1" s="1"/>
  <c r="H27" i="1"/>
  <c r="I27" i="1" s="1"/>
  <c r="L27" i="1" s="1"/>
  <c r="H26" i="1"/>
  <c r="I26" i="1" s="1"/>
  <c r="L26" i="1" s="1"/>
  <c r="H25" i="1"/>
  <c r="I25" i="1" s="1"/>
  <c r="L25" i="1" s="1"/>
  <c r="H22" i="1"/>
  <c r="I22" i="1" s="1"/>
  <c r="L22" i="1" s="1"/>
  <c r="H21" i="1"/>
  <c r="I21" i="1" s="1"/>
  <c r="L21" i="1" s="1"/>
  <c r="H20" i="1"/>
  <c r="I20" i="1" s="1"/>
  <c r="L20" i="1" s="1"/>
  <c r="H19" i="1"/>
  <c r="I19" i="1" s="1"/>
  <c r="L19" i="1" s="1"/>
  <c r="H18" i="1"/>
  <c r="I18" i="1" s="1"/>
  <c r="L18" i="1" s="1"/>
  <c r="H17" i="1"/>
  <c r="I17" i="1" s="1"/>
  <c r="L17" i="1" s="1"/>
  <c r="H16" i="1"/>
  <c r="H15" i="1"/>
  <c r="H14" i="1"/>
  <c r="I14" i="1" s="1"/>
  <c r="L14" i="1" s="1"/>
  <c r="H11" i="1"/>
  <c r="I11" i="1" s="1"/>
  <c r="L11" i="1" s="1"/>
  <c r="H10" i="1"/>
  <c r="H9" i="1"/>
  <c r="I9" i="1" s="1"/>
  <c r="L9" i="1" s="1"/>
  <c r="H8" i="1"/>
  <c r="I8" i="1" s="1"/>
  <c r="L8" i="1" s="1"/>
  <c r="H6" i="1"/>
  <c r="I6" i="1" s="1"/>
  <c r="L6" i="1" s="1"/>
  <c r="H5" i="1"/>
  <c r="H4" i="1"/>
  <c r="I4" i="1" s="1"/>
  <c r="H3" i="1"/>
  <c r="I3" i="1" s="1"/>
  <c r="H7" i="1"/>
  <c r="I7" i="1" s="1"/>
  <c r="L7" i="1" s="1"/>
  <c r="G66" i="1"/>
  <c r="K66" i="1" s="1"/>
  <c r="G65" i="1"/>
  <c r="K65" i="1" s="1"/>
  <c r="G64" i="1"/>
  <c r="K64" i="1" s="1"/>
  <c r="G63" i="1"/>
  <c r="K63" i="1" s="1"/>
  <c r="G62" i="1"/>
  <c r="K62" i="1" s="1"/>
  <c r="G61" i="1"/>
  <c r="K61" i="1" s="1"/>
  <c r="G60" i="1"/>
  <c r="K60" i="1" s="1"/>
  <c r="G59" i="1"/>
  <c r="K59" i="1" s="1"/>
  <c r="G58" i="1"/>
  <c r="K58" i="1" s="1"/>
  <c r="G55" i="1"/>
  <c r="K55" i="1" s="1"/>
  <c r="G54" i="1"/>
  <c r="K54" i="1" s="1"/>
  <c r="G53" i="1"/>
  <c r="K53" i="1" s="1"/>
  <c r="G52" i="1"/>
  <c r="K52" i="1" s="1"/>
  <c r="G51" i="1"/>
  <c r="K51" i="1" s="1"/>
  <c r="G50" i="1"/>
  <c r="K50" i="1" s="1"/>
  <c r="G49" i="1"/>
  <c r="K49" i="1" s="1"/>
  <c r="G48" i="1"/>
  <c r="K48" i="1" s="1"/>
  <c r="G47" i="1"/>
  <c r="K47" i="1" s="1"/>
  <c r="G44" i="1"/>
  <c r="K44" i="1" s="1"/>
  <c r="G43" i="1"/>
  <c r="K43" i="1" s="1"/>
  <c r="G42" i="1"/>
  <c r="K42" i="1" s="1"/>
  <c r="G41" i="1"/>
  <c r="K41" i="1" s="1"/>
  <c r="G40" i="1"/>
  <c r="K40" i="1" s="1"/>
  <c r="G39" i="1"/>
  <c r="K39" i="1" s="1"/>
  <c r="G38" i="1"/>
  <c r="K38" i="1" s="1"/>
  <c r="G37" i="1"/>
  <c r="K37" i="1" s="1"/>
  <c r="G36" i="1"/>
  <c r="K36" i="1" s="1"/>
  <c r="G33" i="1"/>
  <c r="K33" i="1" s="1"/>
  <c r="G32" i="1"/>
  <c r="K32" i="1" s="1"/>
  <c r="G31" i="1"/>
  <c r="K31" i="1" s="1"/>
  <c r="G30" i="1"/>
  <c r="K30" i="1" s="1"/>
  <c r="G29" i="1"/>
  <c r="K29" i="1" s="1"/>
  <c r="G28" i="1"/>
  <c r="K28" i="1" s="1"/>
  <c r="G27" i="1"/>
  <c r="K27" i="1" s="1"/>
  <c r="G26" i="1"/>
  <c r="K26" i="1" s="1"/>
  <c r="G25" i="1"/>
  <c r="K25" i="1" s="1"/>
  <c r="G22" i="1"/>
  <c r="K22" i="1" s="1"/>
  <c r="G21" i="1"/>
  <c r="K21" i="1" s="1"/>
  <c r="G20" i="1"/>
  <c r="K20" i="1" s="1"/>
  <c r="G19" i="1"/>
  <c r="K19" i="1" s="1"/>
  <c r="G18" i="1"/>
  <c r="K18" i="1" s="1"/>
  <c r="G17" i="1"/>
  <c r="K17" i="1" s="1"/>
  <c r="G16" i="1"/>
  <c r="K16" i="1" s="1"/>
  <c r="G15" i="1"/>
  <c r="K15" i="1" s="1"/>
  <c r="G14" i="1"/>
  <c r="K14" i="1" s="1"/>
  <c r="G11" i="1"/>
  <c r="K11" i="1" s="1"/>
  <c r="G10" i="1"/>
  <c r="K10" i="1" s="1"/>
  <c r="G9" i="1"/>
  <c r="K9" i="1" s="1"/>
  <c r="G8" i="1"/>
  <c r="K8" i="1" s="1"/>
  <c r="G7" i="1"/>
  <c r="K7" i="1" s="1"/>
  <c r="G6" i="1"/>
  <c r="K6" i="1" s="1"/>
  <c r="G5" i="1"/>
  <c r="K5" i="1" s="1"/>
  <c r="G4" i="1"/>
  <c r="K4" i="1" s="1"/>
  <c r="G3" i="1"/>
  <c r="K3" i="1" s="1"/>
</calcChain>
</file>

<file path=xl/sharedStrings.xml><?xml version="1.0" encoding="utf-8"?>
<sst xmlns="http://schemas.openxmlformats.org/spreadsheetml/2006/main" count="38" uniqueCount="18">
  <si>
    <t>[e, alpha]</t>
  </si>
  <si>
    <t>#</t>
  </si>
  <si>
    <t>Det</t>
  </si>
  <si>
    <t>n</t>
  </si>
  <si>
    <t>[e, beta]</t>
  </si>
  <si>
    <t>[e, tau0]</t>
  </si>
  <si>
    <t>[alpha, beta]</t>
  </si>
  <si>
    <t>[alpha, tau0]</t>
  </si>
  <si>
    <t>[beta, tau0]</t>
  </si>
  <si>
    <t>n-2</t>
  </si>
  <si>
    <t>Alpha =</t>
  </si>
  <si>
    <t>Alpha/2</t>
  </si>
  <si>
    <t>alpha_t</t>
  </si>
  <si>
    <t>T_ST</t>
  </si>
  <si>
    <t>T_CR</t>
  </si>
  <si>
    <t>Result</t>
  </si>
  <si>
    <t>Ro</t>
  </si>
  <si>
    <t>Ro^2-r^2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</si>
</sst>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/>
    <xf numFmtId="0" fontId="1" fillId="0" borderId="0" xfId="0" applyFont="1" applyFill="1"/>
    <xf numFmtId="11" fontId="1" fillId="0" borderId="0" xfId="0" applyNumberFormat="1" applyFont="1" applyFill="1"/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workbookViewId="0">
      <selection activeCell="R39" sqref="R39"/>
    </sheetView>
  </sheetViews>
  <sheetFormatPr defaultRowHeight="15" x14ac:dyDescent="0.25"/>
  <cols>
    <col min="16" max="16" width="9.28515625" bestFit="1" customWidth="1"/>
    <col min="18" max="18" width="12.7109375" bestFit="1" customWidth="1"/>
  </cols>
  <sheetData>
    <row r="1" spans="1:18" x14ac:dyDescent="0.25">
      <c r="A1" s="5" t="s">
        <v>0</v>
      </c>
      <c r="C1" s="3" t="s">
        <v>10</v>
      </c>
      <c r="D1" s="3">
        <v>0.1</v>
      </c>
    </row>
    <row r="2" spans="1:18" x14ac:dyDescent="0.25">
      <c r="A2" s="1" t="s">
        <v>1</v>
      </c>
      <c r="B2" s="2"/>
      <c r="C2" s="2" t="s">
        <v>2</v>
      </c>
      <c r="D2" s="2"/>
      <c r="E2" s="2" t="s">
        <v>3</v>
      </c>
      <c r="G2" s="6" t="s">
        <v>9</v>
      </c>
      <c r="H2" s="6" t="s">
        <v>11</v>
      </c>
      <c r="I2" s="6" t="s">
        <v>12</v>
      </c>
      <c r="K2" s="7" t="s">
        <v>13</v>
      </c>
      <c r="L2" s="7" t="s">
        <v>14</v>
      </c>
      <c r="N2" s="8" t="s">
        <v>15</v>
      </c>
      <c r="P2" s="10" t="s">
        <v>16</v>
      </c>
      <c r="Q2" s="11"/>
      <c r="R2" s="11" t="s">
        <v>17</v>
      </c>
    </row>
    <row r="3" spans="1:18" x14ac:dyDescent="0.25">
      <c r="A3">
        <v>1</v>
      </c>
      <c r="C3">
        <v>-0.35067999999999999</v>
      </c>
      <c r="E3">
        <v>56</v>
      </c>
      <c r="G3">
        <f t="shared" ref="G3:G11" si="0">E3-2</f>
        <v>54</v>
      </c>
      <c r="H3">
        <f t="shared" ref="H3:H11" si="1">$D$1/2</f>
        <v>0.05</v>
      </c>
      <c r="I3">
        <f>1-0.5*H3</f>
        <v>0.97499999999999998</v>
      </c>
      <c r="K3">
        <f>ABS(C3)*(SQRT((G3)/(1-C3*C3)))</f>
        <v>2.7517074092929334</v>
      </c>
      <c r="L3">
        <f>_xlfn.T.INV(I3,G3)</f>
        <v>2.0048792881880577</v>
      </c>
      <c r="N3" t="str">
        <f>IF(K3&gt;L3,"r != 0","r = 0")</f>
        <v>r != 0</v>
      </c>
      <c r="P3" s="12">
        <v>0.51507599999999998</v>
      </c>
      <c r="Q3" s="11"/>
      <c r="R3" s="11">
        <f>P3*P3-C3*C3</f>
        <v>0.142326823376</v>
      </c>
    </row>
    <row r="4" spans="1:18" x14ac:dyDescent="0.25">
      <c r="A4">
        <v>2</v>
      </c>
      <c r="C4">
        <v>-4.9818899999999999E-2</v>
      </c>
      <c r="E4">
        <v>3283</v>
      </c>
      <c r="G4">
        <f t="shared" si="0"/>
        <v>3281</v>
      </c>
      <c r="H4">
        <f t="shared" si="1"/>
        <v>0.05</v>
      </c>
      <c r="I4">
        <f>1-0.5*H4</f>
        <v>0.97499999999999998</v>
      </c>
      <c r="K4">
        <f>ABS(C4)*(SQRT((G4)/(1-C4*C4)))</f>
        <v>2.8571751345837431</v>
      </c>
      <c r="L4">
        <f t="shared" ref="L4:L11" si="2">_xlfn.T.INV(I4,G4)</f>
        <v>1.9606872797924373</v>
      </c>
      <c r="N4" t="str">
        <f t="shared" ref="N4:N11" si="3">IF(K4&gt;L4,"r != 0","r = 0")</f>
        <v>r != 0</v>
      </c>
      <c r="P4" s="13">
        <v>5.0214200000000001E-2</v>
      </c>
      <c r="Q4" s="11"/>
      <c r="R4" s="11">
        <f t="shared" ref="R4:R11" si="4">P4*P4-C4*C4</f>
        <v>3.9543084430000274E-5</v>
      </c>
    </row>
    <row r="5" spans="1:18" x14ac:dyDescent="0.25">
      <c r="A5">
        <v>3</v>
      </c>
      <c r="C5" s="4">
        <v>3.9408E-14</v>
      </c>
      <c r="E5">
        <v>700</v>
      </c>
      <c r="G5">
        <f t="shared" si="0"/>
        <v>698</v>
      </c>
      <c r="H5">
        <f t="shared" si="1"/>
        <v>0.05</v>
      </c>
      <c r="I5">
        <f t="shared" ref="I5:I11" si="5">1-0.5*H5</f>
        <v>0.97499999999999998</v>
      </c>
      <c r="K5">
        <f t="shared" ref="K5:K11" si="6">ABS(C5)*(SQRT((G5)/(1-C5*C5)))</f>
        <v>1.041147128830503E-12</v>
      </c>
      <c r="L5">
        <f t="shared" si="2"/>
        <v>1.9633684547051311</v>
      </c>
      <c r="N5" t="str">
        <f t="shared" si="3"/>
        <v>r = 0</v>
      </c>
      <c r="P5" s="13">
        <v>5.2894099999999999E-16</v>
      </c>
      <c r="Q5" s="11"/>
      <c r="R5" s="11">
        <f t="shared" si="4"/>
        <v>-1.5527106854185189E-27</v>
      </c>
    </row>
    <row r="6" spans="1:18" x14ac:dyDescent="0.25">
      <c r="A6">
        <v>4</v>
      </c>
      <c r="C6">
        <v>-0.132803</v>
      </c>
      <c r="E6">
        <v>980</v>
      </c>
      <c r="G6">
        <f t="shared" si="0"/>
        <v>978</v>
      </c>
      <c r="H6">
        <f t="shared" si="1"/>
        <v>0.05</v>
      </c>
      <c r="I6">
        <f t="shared" si="5"/>
        <v>0.97499999999999998</v>
      </c>
      <c r="K6">
        <f t="shared" si="6"/>
        <v>4.1902625409567307</v>
      </c>
      <c r="L6">
        <f t="shared" si="2"/>
        <v>1.9623925733892982</v>
      </c>
      <c r="N6" t="str">
        <f t="shared" si="3"/>
        <v>r != 0</v>
      </c>
      <c r="P6" s="12">
        <v>0.13433200000000001</v>
      </c>
      <c r="Q6" s="11"/>
      <c r="R6" s="11">
        <f t="shared" si="4"/>
        <v>4.0844941500000134E-4</v>
      </c>
    </row>
    <row r="7" spans="1:18" x14ac:dyDescent="0.25">
      <c r="A7">
        <v>5</v>
      </c>
      <c r="C7">
        <v>-3.8215399999999997E-2</v>
      </c>
      <c r="E7">
        <v>94</v>
      </c>
      <c r="G7">
        <f t="shared" si="0"/>
        <v>92</v>
      </c>
      <c r="H7">
        <f t="shared" si="1"/>
        <v>0.05</v>
      </c>
      <c r="I7">
        <f t="shared" si="5"/>
        <v>0.97499999999999998</v>
      </c>
      <c r="K7">
        <f t="shared" si="6"/>
        <v>0.36681719085124104</v>
      </c>
      <c r="L7">
        <f t="shared" si="2"/>
        <v>1.9860863169511298</v>
      </c>
      <c r="N7" t="str">
        <f t="shared" si="3"/>
        <v>r = 0</v>
      </c>
      <c r="P7" s="12">
        <v>0.16384199999999999</v>
      </c>
      <c r="Q7" s="11"/>
      <c r="R7" s="11">
        <f t="shared" si="4"/>
        <v>2.5383784166839996E-2</v>
      </c>
    </row>
    <row r="8" spans="1:18" x14ac:dyDescent="0.25">
      <c r="A8">
        <v>6</v>
      </c>
      <c r="C8">
        <v>-0.24084</v>
      </c>
      <c r="E8">
        <v>315</v>
      </c>
      <c r="G8">
        <f t="shared" si="0"/>
        <v>313</v>
      </c>
      <c r="H8">
        <f t="shared" si="1"/>
        <v>0.05</v>
      </c>
      <c r="I8">
        <f t="shared" si="5"/>
        <v>0.97499999999999998</v>
      </c>
      <c r="K8">
        <f t="shared" si="6"/>
        <v>4.390118430804737</v>
      </c>
      <c r="L8">
        <f t="shared" si="2"/>
        <v>1.9675720194858124</v>
      </c>
      <c r="N8" t="str">
        <f t="shared" si="3"/>
        <v>r != 0</v>
      </c>
      <c r="P8" s="12">
        <v>0.28170400000000001</v>
      </c>
      <c r="Q8" s="11"/>
      <c r="R8" s="11">
        <f t="shared" si="4"/>
        <v>2.1353238016000003E-2</v>
      </c>
    </row>
    <row r="9" spans="1:18" x14ac:dyDescent="0.25">
      <c r="A9">
        <v>7</v>
      </c>
      <c r="C9">
        <v>-3.67097E-3</v>
      </c>
      <c r="E9">
        <v>314</v>
      </c>
      <c r="G9">
        <f t="shared" si="0"/>
        <v>312</v>
      </c>
      <c r="H9">
        <f t="shared" si="1"/>
        <v>0.05</v>
      </c>
      <c r="I9">
        <f t="shared" si="5"/>
        <v>0.97499999999999998</v>
      </c>
      <c r="K9">
        <f t="shared" si="6"/>
        <v>6.4842695287152322E-2</v>
      </c>
      <c r="L9">
        <f t="shared" si="2"/>
        <v>1.9675964973877667</v>
      </c>
      <c r="N9" t="str">
        <f t="shared" si="3"/>
        <v>r = 0</v>
      </c>
      <c r="P9" s="12">
        <v>4.4839499999999997E-2</v>
      </c>
      <c r="Q9" s="11"/>
      <c r="R9" s="11">
        <f t="shared" si="4"/>
        <v>1.9971047395090998E-3</v>
      </c>
    </row>
    <row r="10" spans="1:18" x14ac:dyDescent="0.25">
      <c r="A10">
        <v>8</v>
      </c>
      <c r="C10">
        <v>0</v>
      </c>
      <c r="E10">
        <v>21</v>
      </c>
      <c r="G10">
        <f t="shared" si="0"/>
        <v>19</v>
      </c>
      <c r="H10">
        <f t="shared" si="1"/>
        <v>0.05</v>
      </c>
      <c r="I10">
        <f t="shared" si="5"/>
        <v>0.97499999999999998</v>
      </c>
      <c r="K10">
        <f t="shared" si="6"/>
        <v>0</v>
      </c>
      <c r="L10">
        <f t="shared" si="2"/>
        <v>2.0930240544083087</v>
      </c>
      <c r="N10" t="str">
        <f t="shared" si="3"/>
        <v>r = 0</v>
      </c>
      <c r="P10" s="12">
        <v>0</v>
      </c>
      <c r="Q10" s="11"/>
      <c r="R10" s="11">
        <f t="shared" si="4"/>
        <v>0</v>
      </c>
    </row>
    <row r="11" spans="1:18" x14ac:dyDescent="0.25">
      <c r="A11">
        <v>9</v>
      </c>
      <c r="C11">
        <v>0.48927700000000002</v>
      </c>
      <c r="E11">
        <v>20</v>
      </c>
      <c r="G11">
        <f t="shared" si="0"/>
        <v>18</v>
      </c>
      <c r="H11">
        <f t="shared" si="1"/>
        <v>0.05</v>
      </c>
      <c r="I11">
        <f t="shared" si="5"/>
        <v>0.97499999999999998</v>
      </c>
      <c r="K11">
        <f t="shared" si="6"/>
        <v>2.3801843975434562</v>
      </c>
      <c r="L11">
        <f t="shared" si="2"/>
        <v>2.1009220402410378</v>
      </c>
      <c r="N11" t="str">
        <f t="shared" si="3"/>
        <v>r != 0</v>
      </c>
      <c r="P11" s="12">
        <v>0.48927700000000002</v>
      </c>
      <c r="Q11" s="11"/>
      <c r="R11" s="11">
        <f t="shared" si="4"/>
        <v>0</v>
      </c>
    </row>
    <row r="12" spans="1:18" x14ac:dyDescent="0.25">
      <c r="A12" s="5" t="s">
        <v>4</v>
      </c>
      <c r="P12" s="12"/>
      <c r="Q12" s="11"/>
      <c r="R12" s="11"/>
    </row>
    <row r="13" spans="1:18" x14ac:dyDescent="0.25">
      <c r="A13" s="2" t="s">
        <v>1</v>
      </c>
      <c r="B13" s="2"/>
      <c r="C13" s="2" t="s">
        <v>2</v>
      </c>
      <c r="D13" s="2"/>
      <c r="E13" s="2" t="s">
        <v>3</v>
      </c>
      <c r="P13" s="10" t="s">
        <v>16</v>
      </c>
      <c r="Q13" s="11"/>
      <c r="R13" s="11"/>
    </row>
    <row r="14" spans="1:18" x14ac:dyDescent="0.25">
      <c r="A14">
        <v>1</v>
      </c>
      <c r="C14">
        <v>-0.18198500000000001</v>
      </c>
      <c r="E14">
        <v>56</v>
      </c>
      <c r="G14">
        <f t="shared" ref="G14:G22" si="7">E14-2</f>
        <v>54</v>
      </c>
      <c r="H14">
        <f t="shared" ref="H14:H22" si="8">$D$1/2</f>
        <v>0.05</v>
      </c>
      <c r="I14">
        <f>1-0.5*H14</f>
        <v>0.97499999999999998</v>
      </c>
      <c r="K14">
        <f t="shared" ref="K14:K22" si="9">ABS(C14)*(SQRT((G14)/(1-C14*C14)))</f>
        <v>1.3600217587399077</v>
      </c>
      <c r="L14">
        <f t="shared" ref="L14:L22" si="10">_xlfn.T.INV(I14,G14)</f>
        <v>2.0048792881880577</v>
      </c>
      <c r="N14" t="str">
        <f t="shared" ref="N14:N22" si="11">IF(K14&gt;L14,"r != 0","r = 0")</f>
        <v>r = 0</v>
      </c>
      <c r="P14" s="12">
        <v>0.45399800000000001</v>
      </c>
      <c r="Q14" s="11"/>
      <c r="R14" s="11">
        <f t="shared" ref="R14:R22" si="12">P14*P14-C14*C14</f>
        <v>0.17299564377900001</v>
      </c>
    </row>
    <row r="15" spans="1:18" x14ac:dyDescent="0.25">
      <c r="A15">
        <v>2</v>
      </c>
      <c r="C15">
        <v>1.09278E-2</v>
      </c>
      <c r="E15">
        <v>3283</v>
      </c>
      <c r="G15">
        <f t="shared" si="7"/>
        <v>3281</v>
      </c>
      <c r="H15">
        <f t="shared" si="8"/>
        <v>0.05</v>
      </c>
      <c r="I15">
        <f>1-0.5*H15</f>
        <v>0.97499999999999998</v>
      </c>
      <c r="K15">
        <f t="shared" si="9"/>
        <v>0.62598191412133508</v>
      </c>
      <c r="L15">
        <f t="shared" si="10"/>
        <v>1.9606872797924373</v>
      </c>
      <c r="N15" t="str">
        <f t="shared" si="11"/>
        <v>r = 0</v>
      </c>
      <c r="P15" s="13">
        <v>1.4699E-2</v>
      </c>
      <c r="Q15" s="11"/>
      <c r="R15" s="11">
        <f t="shared" si="12"/>
        <v>9.6643788160000009E-5</v>
      </c>
    </row>
    <row r="16" spans="1:18" x14ac:dyDescent="0.25">
      <c r="A16">
        <v>3</v>
      </c>
      <c r="C16" s="4">
        <v>1.2506399999999999E-7</v>
      </c>
      <c r="E16">
        <v>700</v>
      </c>
      <c r="G16">
        <f t="shared" si="7"/>
        <v>698</v>
      </c>
      <c r="H16">
        <f t="shared" si="8"/>
        <v>0.05</v>
      </c>
      <c r="I16">
        <f t="shared" ref="I16:I22" si="13">1-0.5*H16</f>
        <v>0.97499999999999998</v>
      </c>
      <c r="K16">
        <f t="shared" si="9"/>
        <v>3.3041520635418956E-6</v>
      </c>
      <c r="L16">
        <f t="shared" si="10"/>
        <v>1.9633684547051311</v>
      </c>
      <c r="N16" t="str">
        <f t="shared" si="11"/>
        <v>r = 0</v>
      </c>
      <c r="P16" s="12">
        <v>0.5</v>
      </c>
      <c r="Q16" s="11"/>
      <c r="R16" s="11">
        <f t="shared" si="12"/>
        <v>0.24999999999998435</v>
      </c>
    </row>
    <row r="17" spans="1:18" x14ac:dyDescent="0.25">
      <c r="A17">
        <v>4</v>
      </c>
      <c r="C17">
        <v>1.7905600000000001E-2</v>
      </c>
      <c r="E17">
        <v>980</v>
      </c>
      <c r="G17">
        <f t="shared" si="7"/>
        <v>978</v>
      </c>
      <c r="H17">
        <f t="shared" si="8"/>
        <v>0.05</v>
      </c>
      <c r="I17">
        <f t="shared" si="13"/>
        <v>0.97499999999999998</v>
      </c>
      <c r="K17">
        <f t="shared" si="9"/>
        <v>0.56005146374872439</v>
      </c>
      <c r="L17">
        <f t="shared" si="10"/>
        <v>1.9623925733892982</v>
      </c>
      <c r="N17" t="str">
        <f t="shared" si="11"/>
        <v>r = 0</v>
      </c>
      <c r="P17" s="12">
        <v>1.9559E-2</v>
      </c>
      <c r="Q17" s="11"/>
      <c r="R17" s="11">
        <f t="shared" si="12"/>
        <v>6.1943969639999979E-5</v>
      </c>
    </row>
    <row r="18" spans="1:18" x14ac:dyDescent="0.25">
      <c r="A18">
        <v>5</v>
      </c>
      <c r="C18">
        <v>7.66405E-2</v>
      </c>
      <c r="E18">
        <v>94</v>
      </c>
      <c r="G18">
        <f t="shared" si="7"/>
        <v>92</v>
      </c>
      <c r="H18">
        <f t="shared" si="8"/>
        <v>0.05</v>
      </c>
      <c r="I18">
        <f t="shared" si="13"/>
        <v>0.97499999999999998</v>
      </c>
      <c r="K18">
        <f t="shared" si="9"/>
        <v>0.73727834102905732</v>
      </c>
      <c r="L18">
        <f t="shared" si="10"/>
        <v>1.9860863169511298</v>
      </c>
      <c r="N18" t="str">
        <f t="shared" si="11"/>
        <v>r = 0</v>
      </c>
      <c r="P18" s="12">
        <v>0.17413200000000001</v>
      </c>
      <c r="Q18" s="11"/>
      <c r="R18" s="11">
        <f t="shared" si="12"/>
        <v>2.4448187183750004E-2</v>
      </c>
    </row>
    <row r="19" spans="1:18" x14ac:dyDescent="0.25">
      <c r="A19">
        <v>6</v>
      </c>
      <c r="C19">
        <v>-4.4968800000000003E-2</v>
      </c>
      <c r="E19">
        <v>315</v>
      </c>
      <c r="G19">
        <f t="shared" si="7"/>
        <v>313</v>
      </c>
      <c r="H19">
        <f t="shared" si="8"/>
        <v>0.05</v>
      </c>
      <c r="I19">
        <f t="shared" si="13"/>
        <v>0.97499999999999998</v>
      </c>
      <c r="K19">
        <f t="shared" si="9"/>
        <v>0.79638491571636894</v>
      </c>
      <c r="L19">
        <f t="shared" si="10"/>
        <v>1.9675720194858124</v>
      </c>
      <c r="N19" t="str">
        <f t="shared" si="11"/>
        <v>r = 0</v>
      </c>
      <c r="P19" s="12">
        <v>0.129028</v>
      </c>
      <c r="Q19" s="11"/>
      <c r="R19" s="11">
        <f t="shared" si="12"/>
        <v>1.4626031810559999E-2</v>
      </c>
    </row>
    <row r="20" spans="1:18" x14ac:dyDescent="0.25">
      <c r="A20">
        <v>7</v>
      </c>
      <c r="C20">
        <v>6.1017399999999999E-2</v>
      </c>
      <c r="E20">
        <v>314</v>
      </c>
      <c r="G20">
        <f t="shared" si="7"/>
        <v>312</v>
      </c>
      <c r="H20">
        <f t="shared" si="8"/>
        <v>0.05</v>
      </c>
      <c r="I20">
        <f t="shared" si="13"/>
        <v>0.97499999999999998</v>
      </c>
      <c r="K20">
        <f t="shared" si="9"/>
        <v>1.0797941486972902</v>
      </c>
      <c r="L20">
        <f t="shared" si="10"/>
        <v>1.9675964973877667</v>
      </c>
      <c r="N20" t="str">
        <f t="shared" si="11"/>
        <v>r = 0</v>
      </c>
      <c r="P20" s="12">
        <v>7.3757299999999998E-2</v>
      </c>
      <c r="Q20" s="11"/>
      <c r="R20" s="11">
        <f t="shared" si="12"/>
        <v>1.7170162005300002E-3</v>
      </c>
    </row>
    <row r="21" spans="1:18" x14ac:dyDescent="0.25">
      <c r="A21">
        <v>8</v>
      </c>
      <c r="C21">
        <v>0</v>
      </c>
      <c r="E21">
        <v>21</v>
      </c>
      <c r="G21">
        <f t="shared" si="7"/>
        <v>19</v>
      </c>
      <c r="H21">
        <f t="shared" si="8"/>
        <v>0.05</v>
      </c>
      <c r="I21">
        <f t="shared" si="13"/>
        <v>0.97499999999999998</v>
      </c>
      <c r="K21">
        <f t="shared" si="9"/>
        <v>0</v>
      </c>
      <c r="L21">
        <f t="shared" si="10"/>
        <v>2.0930240544083087</v>
      </c>
      <c r="N21" t="str">
        <f t="shared" si="11"/>
        <v>r = 0</v>
      </c>
      <c r="P21" s="12">
        <v>0</v>
      </c>
      <c r="Q21" s="11"/>
      <c r="R21" s="11">
        <f t="shared" si="12"/>
        <v>0</v>
      </c>
    </row>
    <row r="22" spans="1:18" x14ac:dyDescent="0.25">
      <c r="A22">
        <v>9</v>
      </c>
      <c r="C22">
        <v>0.49212</v>
      </c>
      <c r="E22">
        <v>20</v>
      </c>
      <c r="G22">
        <f t="shared" si="7"/>
        <v>18</v>
      </c>
      <c r="H22">
        <f t="shared" si="8"/>
        <v>0.05</v>
      </c>
      <c r="I22">
        <f t="shared" si="13"/>
        <v>0.97499999999999998</v>
      </c>
      <c r="K22">
        <f t="shared" si="9"/>
        <v>2.3984177888335472</v>
      </c>
      <c r="L22">
        <f t="shared" si="10"/>
        <v>2.1009220402410378</v>
      </c>
      <c r="N22" t="str">
        <f t="shared" si="11"/>
        <v>r != 0</v>
      </c>
      <c r="P22" s="12">
        <v>0.49212</v>
      </c>
      <c r="Q22" s="11"/>
      <c r="R22" s="11">
        <f t="shared" si="12"/>
        <v>0</v>
      </c>
    </row>
    <row r="23" spans="1:18" x14ac:dyDescent="0.25">
      <c r="A23" s="5" t="s">
        <v>5</v>
      </c>
      <c r="P23" s="12"/>
      <c r="Q23" s="11"/>
      <c r="R23" s="11"/>
    </row>
    <row r="24" spans="1:18" x14ac:dyDescent="0.25">
      <c r="A24" s="2" t="s">
        <v>1</v>
      </c>
      <c r="B24" s="2"/>
      <c r="C24" s="2" t="s">
        <v>2</v>
      </c>
      <c r="D24" s="2"/>
      <c r="E24" s="2" t="s">
        <v>3</v>
      </c>
      <c r="P24" s="10" t="s">
        <v>16</v>
      </c>
      <c r="Q24" s="11"/>
      <c r="R24" s="11"/>
    </row>
    <row r="25" spans="1:18" x14ac:dyDescent="0.25">
      <c r="A25">
        <v>1</v>
      </c>
      <c r="C25">
        <v>-0.13467999999999999</v>
      </c>
      <c r="E25">
        <v>56</v>
      </c>
      <c r="G25">
        <f t="shared" ref="G25:G33" si="14">E25-2</f>
        <v>54</v>
      </c>
      <c r="H25">
        <f t="shared" ref="H25:H33" si="15">$D$1/2</f>
        <v>0.05</v>
      </c>
      <c r="I25">
        <f>1-0.5*H25</f>
        <v>0.97499999999999998</v>
      </c>
      <c r="K25">
        <f t="shared" ref="K25:K33" si="16">ABS(C25)*(SQRT((G25)/(1-C25*C25)))</f>
        <v>0.99879168190286827</v>
      </c>
      <c r="L25">
        <f t="shared" ref="L25:L33" si="17">_xlfn.T.INV(I25,G25)</f>
        <v>2.0048792881880577</v>
      </c>
      <c r="N25" t="str">
        <f t="shared" ref="N25:N33" si="18">IF(K25&gt;L25,"r != 0","r = 0")</f>
        <v>r = 0</v>
      </c>
      <c r="P25" s="12">
        <v>0.156608</v>
      </c>
      <c r="Q25" s="11"/>
      <c r="R25" s="11">
        <f t="shared" ref="R25:R33" si="19">P25*P25-C25*C25</f>
        <v>6.3873632640000025E-3</v>
      </c>
    </row>
    <row r="26" spans="1:18" x14ac:dyDescent="0.25">
      <c r="A26">
        <v>2</v>
      </c>
      <c r="C26">
        <v>6.75553E-3</v>
      </c>
      <c r="E26">
        <v>3283</v>
      </c>
      <c r="G26">
        <f t="shared" si="14"/>
        <v>3281</v>
      </c>
      <c r="H26">
        <f t="shared" si="15"/>
        <v>0.05</v>
      </c>
      <c r="I26">
        <f>1-0.5*H26</f>
        <v>0.97499999999999998</v>
      </c>
      <c r="K26">
        <f t="shared" si="16"/>
        <v>0.38696568286405381</v>
      </c>
      <c r="L26">
        <f t="shared" si="17"/>
        <v>1.9606872797924373</v>
      </c>
      <c r="N26" t="str">
        <f t="shared" si="18"/>
        <v>r = 0</v>
      </c>
      <c r="P26" s="13">
        <v>1.22738E-2</v>
      </c>
      <c r="Q26" s="11"/>
      <c r="R26" s="11">
        <f t="shared" si="19"/>
        <v>1.0500898085909999E-4</v>
      </c>
    </row>
    <row r="27" spans="1:18" x14ac:dyDescent="0.25">
      <c r="A27">
        <v>3</v>
      </c>
      <c r="C27" s="4">
        <v>2.31584E-14</v>
      </c>
      <c r="E27">
        <v>700</v>
      </c>
      <c r="G27">
        <f t="shared" si="14"/>
        <v>698</v>
      </c>
      <c r="H27">
        <f t="shared" si="15"/>
        <v>0.05</v>
      </c>
      <c r="I27">
        <f t="shared" ref="I27:I33" si="20">1-0.5*H27</f>
        <v>0.97499999999999998</v>
      </c>
      <c r="K27">
        <f t="shared" si="16"/>
        <v>6.1183774026360947E-13</v>
      </c>
      <c r="L27">
        <f t="shared" si="17"/>
        <v>1.9633684547051311</v>
      </c>
      <c r="N27" t="str">
        <f t="shared" si="18"/>
        <v>r = 0</v>
      </c>
      <c r="P27" s="12">
        <v>0</v>
      </c>
      <c r="Q27" s="11"/>
      <c r="R27" s="11">
        <f t="shared" si="19"/>
        <v>-5.3631149056000002E-28</v>
      </c>
    </row>
    <row r="28" spans="1:18" x14ac:dyDescent="0.25">
      <c r="A28">
        <v>4</v>
      </c>
      <c r="C28">
        <v>-5.0170699999999999E-2</v>
      </c>
      <c r="E28">
        <v>980</v>
      </c>
      <c r="G28">
        <f t="shared" si="14"/>
        <v>978</v>
      </c>
      <c r="H28">
        <f t="shared" si="15"/>
        <v>0.05</v>
      </c>
      <c r="I28">
        <f t="shared" si="20"/>
        <v>0.97499999999999998</v>
      </c>
      <c r="K28">
        <f t="shared" si="16"/>
        <v>1.5709662614110158</v>
      </c>
      <c r="L28">
        <f t="shared" si="17"/>
        <v>1.9623925733892982</v>
      </c>
      <c r="N28" t="str">
        <f t="shared" si="18"/>
        <v>r = 0</v>
      </c>
      <c r="P28" s="12">
        <v>5.1580899999999999E-2</v>
      </c>
      <c r="Q28" s="11"/>
      <c r="R28" s="11">
        <f t="shared" si="19"/>
        <v>1.4349010632000014E-4</v>
      </c>
    </row>
    <row r="29" spans="1:18" x14ac:dyDescent="0.25">
      <c r="A29">
        <v>5</v>
      </c>
      <c r="C29">
        <v>-0.269316</v>
      </c>
      <c r="E29">
        <v>94</v>
      </c>
      <c r="G29">
        <f t="shared" si="14"/>
        <v>92</v>
      </c>
      <c r="H29">
        <f t="shared" si="15"/>
        <v>0.05</v>
      </c>
      <c r="I29">
        <f t="shared" si="20"/>
        <v>0.97499999999999998</v>
      </c>
      <c r="K29">
        <f t="shared" si="16"/>
        <v>2.6822940928488652</v>
      </c>
      <c r="L29">
        <f t="shared" si="17"/>
        <v>1.9860863169511298</v>
      </c>
      <c r="N29" t="str">
        <f t="shared" si="18"/>
        <v>r != 0</v>
      </c>
      <c r="P29" s="12">
        <v>0.70276700000000003</v>
      </c>
      <c r="Q29" s="11"/>
      <c r="R29" s="11">
        <f t="shared" si="19"/>
        <v>0.42135034843300001</v>
      </c>
    </row>
    <row r="30" spans="1:18" x14ac:dyDescent="0.25">
      <c r="A30">
        <v>6</v>
      </c>
      <c r="C30">
        <v>-0.50225200000000003</v>
      </c>
      <c r="E30">
        <v>315</v>
      </c>
      <c r="G30">
        <f t="shared" si="14"/>
        <v>313</v>
      </c>
      <c r="H30">
        <f t="shared" si="15"/>
        <v>0.05</v>
      </c>
      <c r="I30">
        <f t="shared" si="20"/>
        <v>0.97499999999999998</v>
      </c>
      <c r="K30">
        <f t="shared" si="16"/>
        <v>10.27584834881551</v>
      </c>
      <c r="L30">
        <f t="shared" si="17"/>
        <v>1.9675720194858124</v>
      </c>
      <c r="N30" t="str">
        <f t="shared" si="18"/>
        <v>r != 0</v>
      </c>
      <c r="P30" s="12">
        <v>0.58567800000000003</v>
      </c>
      <c r="Q30" s="11"/>
      <c r="R30" s="11">
        <f t="shared" si="19"/>
        <v>9.0761648180000043E-2</v>
      </c>
    </row>
    <row r="31" spans="1:18" x14ac:dyDescent="0.25">
      <c r="A31">
        <v>7</v>
      </c>
      <c r="C31">
        <v>0.243779</v>
      </c>
      <c r="E31">
        <v>314</v>
      </c>
      <c r="G31">
        <f t="shared" si="14"/>
        <v>312</v>
      </c>
      <c r="H31">
        <f t="shared" si="15"/>
        <v>0.05</v>
      </c>
      <c r="I31">
        <f t="shared" si="20"/>
        <v>0.97499999999999998</v>
      </c>
      <c r="K31">
        <f t="shared" si="16"/>
        <v>4.439945217298221</v>
      </c>
      <c r="L31">
        <f t="shared" si="17"/>
        <v>1.9675964973877667</v>
      </c>
      <c r="N31" t="str">
        <f t="shared" si="18"/>
        <v>r != 0</v>
      </c>
      <c r="P31" s="13">
        <v>0.27771200000000001</v>
      </c>
      <c r="Q31" s="11"/>
      <c r="R31" s="11">
        <f t="shared" si="19"/>
        <v>1.7695754103000012E-2</v>
      </c>
    </row>
    <row r="32" spans="1:18" x14ac:dyDescent="0.25">
      <c r="A32">
        <v>8</v>
      </c>
      <c r="C32" s="4">
        <v>6.8534900000000001E-9</v>
      </c>
      <c r="E32">
        <v>21</v>
      </c>
      <c r="G32">
        <f t="shared" si="14"/>
        <v>19</v>
      </c>
      <c r="H32">
        <f t="shared" si="15"/>
        <v>0.05</v>
      </c>
      <c r="I32">
        <f t="shared" si="20"/>
        <v>0.97499999999999998</v>
      </c>
      <c r="K32">
        <f t="shared" si="16"/>
        <v>2.9873670320566575E-8</v>
      </c>
      <c r="L32">
        <f t="shared" si="17"/>
        <v>2.0930240544083087</v>
      </c>
      <c r="N32" t="str">
        <f t="shared" si="18"/>
        <v>r = 0</v>
      </c>
      <c r="P32" s="12">
        <v>0</v>
      </c>
      <c r="Q32" s="11"/>
      <c r="R32" s="11">
        <f t="shared" si="19"/>
        <v>-4.69703251801E-17</v>
      </c>
    </row>
    <row r="33" spans="1:18" x14ac:dyDescent="0.25">
      <c r="A33">
        <v>9</v>
      </c>
      <c r="C33">
        <v>0.100707</v>
      </c>
      <c r="E33">
        <v>20</v>
      </c>
      <c r="G33">
        <f t="shared" si="14"/>
        <v>18</v>
      </c>
      <c r="H33">
        <f t="shared" si="15"/>
        <v>0.05</v>
      </c>
      <c r="I33">
        <f t="shared" si="20"/>
        <v>0.97499999999999998</v>
      </c>
      <c r="K33">
        <f t="shared" si="16"/>
        <v>0.42944686893626571</v>
      </c>
      <c r="L33">
        <f t="shared" si="17"/>
        <v>2.1009220402410378</v>
      </c>
      <c r="N33" t="str">
        <f t="shared" si="18"/>
        <v>r = 0</v>
      </c>
      <c r="P33" s="12">
        <v>0.100707</v>
      </c>
      <c r="Q33" s="11"/>
      <c r="R33" s="11">
        <f t="shared" si="19"/>
        <v>0</v>
      </c>
    </row>
    <row r="34" spans="1:18" x14ac:dyDescent="0.25">
      <c r="A34" s="5" t="s">
        <v>6</v>
      </c>
      <c r="B34" s="5"/>
      <c r="P34" s="12"/>
      <c r="Q34" s="11"/>
      <c r="R34" s="11"/>
    </row>
    <row r="35" spans="1:18" x14ac:dyDescent="0.25">
      <c r="A35" s="2" t="s">
        <v>1</v>
      </c>
      <c r="B35" s="2"/>
      <c r="C35" s="2" t="s">
        <v>2</v>
      </c>
      <c r="D35" s="2"/>
      <c r="E35" s="2" t="s">
        <v>3</v>
      </c>
      <c r="P35" s="10" t="s">
        <v>16</v>
      </c>
      <c r="Q35" s="11"/>
      <c r="R35" s="11"/>
    </row>
    <row r="36" spans="1:18" x14ac:dyDescent="0.25">
      <c r="A36">
        <v>1</v>
      </c>
      <c r="C36">
        <v>0.96918899999999997</v>
      </c>
      <c r="E36">
        <v>56</v>
      </c>
      <c r="G36">
        <f t="shared" ref="G36:G44" si="21">E36-2</f>
        <v>54</v>
      </c>
      <c r="H36">
        <f t="shared" ref="H36:H44" si="22">$D$1/2</f>
        <v>0.05</v>
      </c>
      <c r="I36">
        <f>1-0.5*H36</f>
        <v>0.97499999999999998</v>
      </c>
      <c r="K36">
        <f t="shared" ref="K36:K44" si="23">ABS(C36)*(SQRT((G36)/(1-C36*C36)))</f>
        <v>28.914038751933369</v>
      </c>
      <c r="L36">
        <f t="shared" ref="L36:L44" si="24">_xlfn.T.INV(I36,G36)</f>
        <v>2.0048792881880577</v>
      </c>
      <c r="N36" t="str">
        <f t="shared" ref="N36:N44" si="25">IF(K36&gt;L36,"r != 0","r = 0")</f>
        <v>r != 0</v>
      </c>
      <c r="P36" s="12">
        <v>1</v>
      </c>
      <c r="Q36" s="11"/>
      <c r="R36" s="11">
        <f t="shared" ref="R36:R44" si="26">P36*P36-C36*C36</f>
        <v>6.0672682279000023E-2</v>
      </c>
    </row>
    <row r="37" spans="1:18" x14ac:dyDescent="0.25">
      <c r="A37">
        <v>2</v>
      </c>
      <c r="C37">
        <v>0.84178799999999998</v>
      </c>
      <c r="E37">
        <v>3283</v>
      </c>
      <c r="G37">
        <f t="shared" si="21"/>
        <v>3281</v>
      </c>
      <c r="H37">
        <f t="shared" si="22"/>
        <v>0.05</v>
      </c>
      <c r="I37">
        <f>1-0.5*H37</f>
        <v>0.97499999999999998</v>
      </c>
      <c r="K37">
        <f t="shared" si="23"/>
        <v>89.323620098819063</v>
      </c>
      <c r="L37">
        <f t="shared" si="24"/>
        <v>1.9606872797924373</v>
      </c>
      <c r="N37" t="str">
        <f t="shared" si="25"/>
        <v>r != 0</v>
      </c>
      <c r="P37" s="13">
        <v>0.88524499999999995</v>
      </c>
      <c r="Q37" s="11"/>
      <c r="R37" s="11">
        <f t="shared" si="26"/>
        <v>7.5051673080999914E-2</v>
      </c>
    </row>
    <row r="38" spans="1:18" x14ac:dyDescent="0.25">
      <c r="A38">
        <v>3</v>
      </c>
      <c r="C38" s="4">
        <v>1.9649599999999999E-7</v>
      </c>
      <c r="E38">
        <v>700</v>
      </c>
      <c r="G38">
        <f t="shared" si="21"/>
        <v>698</v>
      </c>
      <c r="H38">
        <f t="shared" si="22"/>
        <v>0.05</v>
      </c>
      <c r="I38">
        <f t="shared" ref="I38:I44" si="27">1-0.5*H38</f>
        <v>0.97499999999999998</v>
      </c>
      <c r="K38">
        <f t="shared" si="23"/>
        <v>5.1913633329953937E-6</v>
      </c>
      <c r="L38">
        <f t="shared" si="24"/>
        <v>1.9633684547051311</v>
      </c>
      <c r="N38" t="str">
        <f t="shared" si="25"/>
        <v>r = 0</v>
      </c>
      <c r="P38" s="12">
        <v>0</v>
      </c>
      <c r="Q38" s="11"/>
      <c r="R38" s="11">
        <f t="shared" si="26"/>
        <v>-3.8610678015999996E-14</v>
      </c>
    </row>
    <row r="39" spans="1:18" x14ac:dyDescent="0.25">
      <c r="A39">
        <v>4</v>
      </c>
      <c r="C39">
        <v>0.65550399999999998</v>
      </c>
      <c r="E39">
        <v>980</v>
      </c>
      <c r="G39">
        <f t="shared" si="21"/>
        <v>978</v>
      </c>
      <c r="H39">
        <f t="shared" si="22"/>
        <v>0.05</v>
      </c>
      <c r="I39">
        <f t="shared" si="27"/>
        <v>0.97499999999999998</v>
      </c>
      <c r="K39">
        <f t="shared" si="23"/>
        <v>27.144857402066382</v>
      </c>
      <c r="L39">
        <f t="shared" si="24"/>
        <v>1.9623925733892982</v>
      </c>
      <c r="N39" t="str">
        <f t="shared" si="25"/>
        <v>r != 0</v>
      </c>
      <c r="P39" s="12">
        <v>0.78112499999999996</v>
      </c>
      <c r="Q39" s="11"/>
      <c r="R39" s="11">
        <f t="shared" si="26"/>
        <v>0.18047077160899994</v>
      </c>
    </row>
    <row r="40" spans="1:18" x14ac:dyDescent="0.25">
      <c r="A40">
        <v>5</v>
      </c>
      <c r="C40">
        <v>0.98873999999999995</v>
      </c>
      <c r="E40">
        <v>94</v>
      </c>
      <c r="G40">
        <f t="shared" si="21"/>
        <v>92</v>
      </c>
      <c r="H40">
        <f t="shared" si="22"/>
        <v>0.05</v>
      </c>
      <c r="I40">
        <f t="shared" si="27"/>
        <v>0.97499999999999998</v>
      </c>
      <c r="K40">
        <f t="shared" si="23"/>
        <v>63.374977491134587</v>
      </c>
      <c r="L40">
        <f t="shared" si="24"/>
        <v>1.9860863169511298</v>
      </c>
      <c r="N40" t="str">
        <f t="shared" si="25"/>
        <v>r != 0</v>
      </c>
      <c r="P40" s="12">
        <v>1</v>
      </c>
      <c r="Q40" s="11"/>
      <c r="R40" s="11">
        <f t="shared" si="26"/>
        <v>2.239321240000014E-2</v>
      </c>
    </row>
    <row r="41" spans="1:18" x14ac:dyDescent="0.25">
      <c r="A41">
        <v>6</v>
      </c>
      <c r="C41">
        <v>0.94769499999999995</v>
      </c>
      <c r="E41">
        <v>315</v>
      </c>
      <c r="G41">
        <f t="shared" si="21"/>
        <v>313</v>
      </c>
      <c r="H41">
        <f t="shared" si="22"/>
        <v>0.05</v>
      </c>
      <c r="I41">
        <f t="shared" si="27"/>
        <v>0.97499999999999998</v>
      </c>
      <c r="K41">
        <f t="shared" si="23"/>
        <v>52.530154747636573</v>
      </c>
      <c r="L41">
        <f t="shared" si="24"/>
        <v>1.9675720194858124</v>
      </c>
      <c r="N41" t="str">
        <f t="shared" si="25"/>
        <v>r != 0</v>
      </c>
      <c r="P41" s="12">
        <v>0.97075100000000003</v>
      </c>
      <c r="Q41" s="11"/>
      <c r="R41" s="11">
        <f t="shared" si="26"/>
        <v>4.4231690976000104E-2</v>
      </c>
    </row>
    <row r="42" spans="1:18" x14ac:dyDescent="0.25">
      <c r="A42">
        <v>7</v>
      </c>
      <c r="C42">
        <v>0.94641600000000004</v>
      </c>
      <c r="E42">
        <v>314</v>
      </c>
      <c r="G42">
        <f t="shared" si="21"/>
        <v>312</v>
      </c>
      <c r="H42">
        <f t="shared" si="22"/>
        <v>0.05</v>
      </c>
      <c r="I42">
        <f t="shared" si="27"/>
        <v>0.97499999999999998</v>
      </c>
      <c r="K42">
        <f t="shared" si="23"/>
        <v>51.763540427871057</v>
      </c>
      <c r="L42">
        <f t="shared" si="24"/>
        <v>1.9675964973877667</v>
      </c>
      <c r="N42" t="str">
        <f t="shared" si="25"/>
        <v>r != 0</v>
      </c>
      <c r="P42" s="12">
        <v>0.96648299999999998</v>
      </c>
      <c r="Q42" s="11"/>
      <c r="R42" s="11">
        <f t="shared" si="26"/>
        <v>3.8386144232999908E-2</v>
      </c>
    </row>
    <row r="43" spans="1:18" x14ac:dyDescent="0.25">
      <c r="A43">
        <v>8</v>
      </c>
      <c r="C43">
        <v>0.97312399999999999</v>
      </c>
      <c r="E43">
        <v>21</v>
      </c>
      <c r="G43">
        <f t="shared" si="21"/>
        <v>19</v>
      </c>
      <c r="H43">
        <f t="shared" si="22"/>
        <v>0.05</v>
      </c>
      <c r="I43">
        <f t="shared" si="27"/>
        <v>0.97499999999999998</v>
      </c>
      <c r="K43">
        <f t="shared" si="23"/>
        <v>18.419824088858142</v>
      </c>
      <c r="L43">
        <f t="shared" si="24"/>
        <v>2.0930240544083087</v>
      </c>
      <c r="N43" t="str">
        <f t="shared" si="25"/>
        <v>r != 0</v>
      </c>
      <c r="P43" s="12">
        <v>1</v>
      </c>
      <c r="Q43" s="11"/>
      <c r="R43" s="11">
        <f t="shared" si="26"/>
        <v>5.3029680624000042E-2</v>
      </c>
    </row>
    <row r="44" spans="1:18" x14ac:dyDescent="0.25">
      <c r="A44">
        <v>9</v>
      </c>
      <c r="C44">
        <v>0.99955899999999998</v>
      </c>
      <c r="E44">
        <v>20</v>
      </c>
      <c r="G44">
        <f t="shared" si="21"/>
        <v>18</v>
      </c>
      <c r="H44">
        <f t="shared" si="22"/>
        <v>0.05</v>
      </c>
      <c r="I44">
        <f t="shared" si="27"/>
        <v>0.97499999999999998</v>
      </c>
      <c r="K44">
        <f t="shared" si="23"/>
        <v>142.80988851537259</v>
      </c>
      <c r="L44">
        <f t="shared" si="24"/>
        <v>2.1009220402410378</v>
      </c>
      <c r="N44" t="str">
        <f t="shared" si="25"/>
        <v>r != 0</v>
      </c>
      <c r="P44" s="12">
        <v>1</v>
      </c>
      <c r="Q44" s="11"/>
      <c r="R44" s="11">
        <f t="shared" si="26"/>
        <v>8.8180551900007842E-4</v>
      </c>
    </row>
    <row r="45" spans="1:18" x14ac:dyDescent="0.25">
      <c r="A45" s="5" t="s">
        <v>7</v>
      </c>
      <c r="B45" s="5"/>
      <c r="P45" s="12"/>
      <c r="Q45" s="11"/>
      <c r="R45" s="11"/>
    </row>
    <row r="46" spans="1:18" x14ac:dyDescent="0.25">
      <c r="A46" s="2" t="s">
        <v>1</v>
      </c>
      <c r="B46" s="2"/>
      <c r="C46" s="2" t="s">
        <v>2</v>
      </c>
      <c r="D46" s="2"/>
      <c r="E46" s="2" t="s">
        <v>3</v>
      </c>
      <c r="P46" s="10" t="s">
        <v>16</v>
      </c>
      <c r="Q46" s="11"/>
      <c r="R46" s="11"/>
    </row>
    <row r="47" spans="1:18" x14ac:dyDescent="0.25">
      <c r="A47">
        <v>1</v>
      </c>
      <c r="C47">
        <v>0.25601800000000002</v>
      </c>
      <c r="E47">
        <v>56</v>
      </c>
      <c r="G47">
        <f t="shared" ref="G47:G55" si="28">E47-2</f>
        <v>54</v>
      </c>
      <c r="H47">
        <f t="shared" ref="H47:H55" si="29">$D$1/2</f>
        <v>0.05</v>
      </c>
      <c r="I47">
        <f>1-0.5*H47</f>
        <v>0.97499999999999998</v>
      </c>
      <c r="K47">
        <f t="shared" ref="K47:K55" si="30">ABS(C47)*(SQRT((G47)/(1-C47*C47)))</f>
        <v>1.9462034346962986</v>
      </c>
      <c r="L47">
        <f t="shared" ref="L47:L55" si="31">_xlfn.T.INV(I47,G47)</f>
        <v>2.0048792881880577</v>
      </c>
      <c r="N47" t="str">
        <f t="shared" ref="N47:N55" si="32">IF(K47&gt;L47,"r != 0","r = 0")</f>
        <v>r = 0</v>
      </c>
      <c r="P47" s="12">
        <v>0.30508000000000002</v>
      </c>
      <c r="Q47" s="11"/>
      <c r="R47" s="11">
        <f t="shared" ref="R47:R55" si="33">P47*P47-C47*C47</f>
        <v>2.7528590076000004E-2</v>
      </c>
    </row>
    <row r="48" spans="1:18" x14ac:dyDescent="0.25">
      <c r="A48">
        <v>2</v>
      </c>
      <c r="C48">
        <v>6.5021700000000002E-2</v>
      </c>
      <c r="E48">
        <v>3283</v>
      </c>
      <c r="G48">
        <f t="shared" si="28"/>
        <v>3281</v>
      </c>
      <c r="H48">
        <f t="shared" si="29"/>
        <v>0.05</v>
      </c>
      <c r="I48">
        <f>1-0.5*H48</f>
        <v>0.97499999999999998</v>
      </c>
      <c r="K48">
        <f t="shared" si="30"/>
        <v>3.7323420789950021</v>
      </c>
      <c r="L48">
        <f t="shared" si="31"/>
        <v>1.9606872797924373</v>
      </c>
      <c r="N48" t="str">
        <f t="shared" si="32"/>
        <v>r != 0</v>
      </c>
      <c r="P48" s="13">
        <v>7.3077500000000004E-2</v>
      </c>
      <c r="Q48" s="11"/>
      <c r="R48" s="11">
        <f t="shared" si="33"/>
        <v>1.1124995353600006E-3</v>
      </c>
    </row>
    <row r="49" spans="1:18" x14ac:dyDescent="0.25">
      <c r="A49">
        <v>3</v>
      </c>
      <c r="C49" s="4">
        <v>2.1420600000000001E-14</v>
      </c>
      <c r="E49">
        <v>700</v>
      </c>
      <c r="G49">
        <f t="shared" si="28"/>
        <v>698</v>
      </c>
      <c r="H49">
        <f t="shared" si="29"/>
        <v>0.05</v>
      </c>
      <c r="I49">
        <f t="shared" ref="I49:I55" si="34">1-0.5*H49</f>
        <v>0.97499999999999998</v>
      </c>
      <c r="K49">
        <f t="shared" si="30"/>
        <v>5.6592560362938164E-13</v>
      </c>
      <c r="L49">
        <f t="shared" si="31"/>
        <v>1.9633684547051311</v>
      </c>
      <c r="N49" t="str">
        <f t="shared" si="32"/>
        <v>r = 0</v>
      </c>
      <c r="P49" s="13">
        <v>2.3024999999999999E-16</v>
      </c>
      <c r="Q49" s="11"/>
      <c r="R49" s="11">
        <f t="shared" si="33"/>
        <v>-4.5878908929750007E-28</v>
      </c>
    </row>
    <row r="50" spans="1:18" x14ac:dyDescent="0.25">
      <c r="A50">
        <v>4</v>
      </c>
      <c r="C50">
        <v>0.200492</v>
      </c>
      <c r="E50">
        <v>980</v>
      </c>
      <c r="G50">
        <f t="shared" si="28"/>
        <v>978</v>
      </c>
      <c r="H50">
        <f t="shared" si="29"/>
        <v>0.05</v>
      </c>
      <c r="I50">
        <f t="shared" si="34"/>
        <v>0.97499999999999998</v>
      </c>
      <c r="K50">
        <f t="shared" si="30"/>
        <v>6.3999330898828015</v>
      </c>
      <c r="L50">
        <f t="shared" si="31"/>
        <v>1.9623925733892982</v>
      </c>
      <c r="N50" t="str">
        <f t="shared" si="32"/>
        <v>r != 0</v>
      </c>
      <c r="P50" s="12">
        <v>0.23896999999999999</v>
      </c>
      <c r="Q50" s="11"/>
      <c r="R50" s="11">
        <f t="shared" si="33"/>
        <v>1.6909618835999993E-2</v>
      </c>
    </row>
    <row r="51" spans="1:18" x14ac:dyDescent="0.25">
      <c r="A51">
        <v>5</v>
      </c>
      <c r="C51">
        <v>9.1778899999999997E-2</v>
      </c>
      <c r="E51">
        <v>94</v>
      </c>
      <c r="G51">
        <f t="shared" si="28"/>
        <v>92</v>
      </c>
      <c r="H51">
        <f t="shared" si="29"/>
        <v>0.05</v>
      </c>
      <c r="I51">
        <f t="shared" si="34"/>
        <v>0.97499999999999998</v>
      </c>
      <c r="K51">
        <f t="shared" si="30"/>
        <v>0.88404346855301597</v>
      </c>
      <c r="L51">
        <f t="shared" si="31"/>
        <v>1.9860863169511298</v>
      </c>
      <c r="N51" t="str">
        <f t="shared" si="32"/>
        <v>r = 0</v>
      </c>
      <c r="P51" s="12">
        <v>0.56175900000000001</v>
      </c>
      <c r="Q51" s="11"/>
      <c r="R51" s="11">
        <f t="shared" si="33"/>
        <v>0.30714980759579003</v>
      </c>
    </row>
    <row r="52" spans="1:18" x14ac:dyDescent="0.25">
      <c r="A52">
        <v>6</v>
      </c>
      <c r="C52">
        <v>0.20724000000000001</v>
      </c>
      <c r="E52">
        <v>315</v>
      </c>
      <c r="G52">
        <f t="shared" si="28"/>
        <v>313</v>
      </c>
      <c r="H52">
        <f t="shared" si="29"/>
        <v>0.05</v>
      </c>
      <c r="I52">
        <f t="shared" si="34"/>
        <v>0.97499999999999998</v>
      </c>
      <c r="K52">
        <f t="shared" si="30"/>
        <v>3.7478144347309277</v>
      </c>
      <c r="L52">
        <f t="shared" si="31"/>
        <v>1.9675720194858124</v>
      </c>
      <c r="N52" t="str">
        <f t="shared" si="32"/>
        <v>r != 0</v>
      </c>
      <c r="P52" s="12">
        <v>0.35167399999999999</v>
      </c>
      <c r="Q52" s="11"/>
      <c r="R52" s="11">
        <f t="shared" si="33"/>
        <v>8.0726184675999985E-2</v>
      </c>
    </row>
    <row r="53" spans="1:18" x14ac:dyDescent="0.25">
      <c r="A53">
        <v>7</v>
      </c>
      <c r="C53">
        <v>7.4355000000000004E-2</v>
      </c>
      <c r="E53">
        <v>314</v>
      </c>
      <c r="G53">
        <f t="shared" si="28"/>
        <v>312</v>
      </c>
      <c r="H53">
        <f t="shared" si="29"/>
        <v>0.05</v>
      </c>
      <c r="I53">
        <f t="shared" si="34"/>
        <v>0.97499999999999998</v>
      </c>
      <c r="K53">
        <f t="shared" si="30"/>
        <v>1.3170168776395172</v>
      </c>
      <c r="L53">
        <f t="shared" si="31"/>
        <v>1.9675964973877667</v>
      </c>
      <c r="N53" t="str">
        <f t="shared" si="32"/>
        <v>r = 0</v>
      </c>
      <c r="P53" s="12">
        <v>0.36355300000000002</v>
      </c>
      <c r="Q53" s="11"/>
      <c r="R53" s="11">
        <f t="shared" si="33"/>
        <v>0.12664211778400003</v>
      </c>
    </row>
    <row r="54" spans="1:18" x14ac:dyDescent="0.25">
      <c r="A54">
        <v>8</v>
      </c>
      <c r="C54">
        <v>9.4008700000000001E-2</v>
      </c>
      <c r="E54">
        <v>21</v>
      </c>
      <c r="G54">
        <f t="shared" si="28"/>
        <v>19</v>
      </c>
      <c r="H54">
        <f t="shared" si="29"/>
        <v>0.05</v>
      </c>
      <c r="I54">
        <f t="shared" si="34"/>
        <v>0.97499999999999998</v>
      </c>
      <c r="K54">
        <f t="shared" si="30"/>
        <v>0.41159723257598951</v>
      </c>
      <c r="L54">
        <f t="shared" si="31"/>
        <v>2.0930240544083087</v>
      </c>
      <c r="N54" t="str">
        <f t="shared" si="32"/>
        <v>r = 0</v>
      </c>
      <c r="P54" s="12">
        <v>0.56998199999999999</v>
      </c>
      <c r="Q54" s="11"/>
      <c r="R54" s="11">
        <f t="shared" si="33"/>
        <v>0.31604184464830998</v>
      </c>
    </row>
    <row r="55" spans="1:18" x14ac:dyDescent="0.25">
      <c r="A55">
        <v>9</v>
      </c>
      <c r="C55">
        <v>-4.0570200000000001E-2</v>
      </c>
      <c r="E55">
        <v>20</v>
      </c>
      <c r="G55">
        <f t="shared" si="28"/>
        <v>18</v>
      </c>
      <c r="H55">
        <f t="shared" si="29"/>
        <v>0.05</v>
      </c>
      <c r="I55">
        <f t="shared" si="34"/>
        <v>0.97499999999999998</v>
      </c>
      <c r="K55">
        <f t="shared" si="30"/>
        <v>0.17226660993818013</v>
      </c>
      <c r="L55">
        <f t="shared" si="31"/>
        <v>2.1009220402410378</v>
      </c>
      <c r="N55" t="str">
        <f t="shared" si="32"/>
        <v>r = 0</v>
      </c>
      <c r="P55" s="11">
        <v>0.289385</v>
      </c>
      <c r="Q55" s="11"/>
      <c r="R55" s="11">
        <f t="shared" si="33"/>
        <v>8.2097737096960013E-2</v>
      </c>
    </row>
    <row r="56" spans="1:18" x14ac:dyDescent="0.25">
      <c r="A56" s="5" t="s">
        <v>8</v>
      </c>
      <c r="B56" s="5"/>
      <c r="P56" s="12"/>
      <c r="Q56" s="11"/>
      <c r="R56" s="11"/>
    </row>
    <row r="57" spans="1:18" x14ac:dyDescent="0.25">
      <c r="A57" s="2" t="s">
        <v>1</v>
      </c>
      <c r="B57" s="2"/>
      <c r="C57" s="2" t="s">
        <v>2</v>
      </c>
      <c r="D57" s="2"/>
      <c r="E57" s="2" t="s">
        <v>3</v>
      </c>
      <c r="P57" s="14" t="s">
        <v>16</v>
      </c>
      <c r="Q57" s="11"/>
      <c r="R57" s="11"/>
    </row>
    <row r="58" spans="1:18" x14ac:dyDescent="0.25">
      <c r="A58">
        <v>1</v>
      </c>
      <c r="C58">
        <v>0.207261</v>
      </c>
      <c r="E58">
        <v>56</v>
      </c>
      <c r="G58">
        <f t="shared" ref="G58:G66" si="35">E58-2</f>
        <v>54</v>
      </c>
      <c r="H58">
        <f t="shared" ref="H58:H66" si="36">$D$1/2</f>
        <v>0.05</v>
      </c>
      <c r="I58">
        <f>1-0.5*H58</f>
        <v>0.97499999999999998</v>
      </c>
      <c r="K58">
        <f t="shared" ref="K58:K66" si="37">ABS(C58)*(SQRT((G58)/(1-C58*C58)))</f>
        <v>1.5568571706117176</v>
      </c>
      <c r="L58">
        <f t="shared" ref="L58:L66" si="38">_xlfn.T.INV(I58,G58)</f>
        <v>2.0048792881880577</v>
      </c>
      <c r="N58" t="str">
        <f t="shared" ref="N58:N66" si="39">IF(K58&gt;L58,"r != 0","r = 0")</f>
        <v>r = 0</v>
      </c>
      <c r="P58" s="11">
        <v>0.207261</v>
      </c>
      <c r="Q58" s="11"/>
      <c r="R58" s="11">
        <f t="shared" ref="R58:R66" si="40">P58*P58-C58*C58</f>
        <v>0</v>
      </c>
    </row>
    <row r="59" spans="1:18" x14ac:dyDescent="0.25">
      <c r="A59">
        <v>2</v>
      </c>
      <c r="C59">
        <v>-1.16918E-2</v>
      </c>
      <c r="E59">
        <v>3283</v>
      </c>
      <c r="G59">
        <f t="shared" si="35"/>
        <v>3281</v>
      </c>
      <c r="H59">
        <f t="shared" si="36"/>
        <v>0.05</v>
      </c>
      <c r="I59">
        <f>1-0.5*H59</f>
        <v>0.97499999999999998</v>
      </c>
      <c r="K59">
        <f t="shared" si="37"/>
        <v>0.66975224581674153</v>
      </c>
      <c r="L59">
        <f t="shared" si="38"/>
        <v>1.9606872797924373</v>
      </c>
      <c r="N59" t="str">
        <f t="shared" si="39"/>
        <v>r = 0</v>
      </c>
      <c r="P59" s="11">
        <v>3.6442700000000001E-2</v>
      </c>
      <c r="Q59" s="11"/>
      <c r="R59" s="11">
        <f t="shared" si="40"/>
        <v>1.1913721960500002E-3</v>
      </c>
    </row>
    <row r="60" spans="1:18" x14ac:dyDescent="0.25">
      <c r="A60">
        <v>3</v>
      </c>
      <c r="C60" s="4">
        <v>1.42559E-7</v>
      </c>
      <c r="E60">
        <v>700</v>
      </c>
      <c r="G60">
        <f t="shared" si="35"/>
        <v>698</v>
      </c>
      <c r="H60">
        <f t="shared" si="36"/>
        <v>0.05</v>
      </c>
      <c r="I60">
        <f t="shared" ref="I60:I66" si="41">1-0.5*H60</f>
        <v>0.97499999999999998</v>
      </c>
      <c r="K60">
        <f t="shared" si="37"/>
        <v>3.7663645335705741E-6</v>
      </c>
      <c r="L60">
        <f t="shared" si="38"/>
        <v>1.9633684547051311</v>
      </c>
      <c r="N60" t="str">
        <f t="shared" si="39"/>
        <v>r = 0</v>
      </c>
      <c r="P60" s="11">
        <v>0</v>
      </c>
      <c r="Q60" s="11"/>
      <c r="R60" s="11">
        <f t="shared" si="40"/>
        <v>-2.0323068481E-14</v>
      </c>
    </row>
    <row r="61" spans="1:18" x14ac:dyDescent="0.25">
      <c r="A61">
        <v>4</v>
      </c>
      <c r="C61">
        <v>-2.06439E-2</v>
      </c>
      <c r="E61">
        <v>980</v>
      </c>
      <c r="G61">
        <f t="shared" si="35"/>
        <v>978</v>
      </c>
      <c r="H61">
        <f t="shared" si="36"/>
        <v>0.05</v>
      </c>
      <c r="I61">
        <f t="shared" si="41"/>
        <v>0.97499999999999998</v>
      </c>
      <c r="K61">
        <f t="shared" si="37"/>
        <v>0.64573412121279561</v>
      </c>
      <c r="L61">
        <f t="shared" si="38"/>
        <v>1.9623925733892982</v>
      </c>
      <c r="N61" t="str">
        <f t="shared" si="39"/>
        <v>r = 0</v>
      </c>
      <c r="P61" s="11">
        <v>0.179087</v>
      </c>
      <c r="Q61" s="11"/>
      <c r="R61" s="11">
        <f t="shared" si="40"/>
        <v>3.1645982961789998E-2</v>
      </c>
    </row>
    <row r="62" spans="1:18" x14ac:dyDescent="0.25">
      <c r="A62">
        <v>5</v>
      </c>
      <c r="C62">
        <v>2.8945700000000001E-2</v>
      </c>
      <c r="E62">
        <v>94</v>
      </c>
      <c r="G62">
        <f t="shared" si="35"/>
        <v>92</v>
      </c>
      <c r="H62">
        <f t="shared" si="36"/>
        <v>0.05</v>
      </c>
      <c r="I62">
        <f t="shared" si="41"/>
        <v>0.97499999999999998</v>
      </c>
      <c r="K62">
        <f t="shared" si="37"/>
        <v>0.27775378392850214</v>
      </c>
      <c r="L62">
        <f t="shared" si="38"/>
        <v>1.9860863169511298</v>
      </c>
      <c r="N62" t="str">
        <f t="shared" si="39"/>
        <v>r = 0</v>
      </c>
      <c r="P62" s="11">
        <v>0.49143999999999999</v>
      </c>
      <c r="Q62" s="11"/>
      <c r="R62" s="11">
        <f t="shared" si="40"/>
        <v>0.24067542005150999</v>
      </c>
    </row>
    <row r="63" spans="1:18" x14ac:dyDescent="0.25">
      <c r="A63">
        <v>6</v>
      </c>
      <c r="C63">
        <v>4.9186800000000003E-2</v>
      </c>
      <c r="E63">
        <v>315</v>
      </c>
      <c r="G63">
        <f t="shared" si="35"/>
        <v>313</v>
      </c>
      <c r="H63">
        <f t="shared" si="36"/>
        <v>0.05</v>
      </c>
      <c r="I63">
        <f t="shared" si="41"/>
        <v>0.97499999999999998</v>
      </c>
      <c r="K63">
        <f t="shared" si="37"/>
        <v>0.87125789733190739</v>
      </c>
      <c r="L63">
        <f t="shared" si="38"/>
        <v>1.9675720194858124</v>
      </c>
      <c r="N63" t="str">
        <f t="shared" si="39"/>
        <v>r = 0</v>
      </c>
      <c r="P63" s="11">
        <v>0.32592399999999999</v>
      </c>
      <c r="Q63" s="11"/>
      <c r="R63" s="11">
        <f t="shared" si="40"/>
        <v>0.10380711248176</v>
      </c>
    </row>
    <row r="64" spans="1:18" x14ac:dyDescent="0.25">
      <c r="A64">
        <v>7</v>
      </c>
      <c r="C64">
        <v>-0.105646</v>
      </c>
      <c r="E64">
        <v>314</v>
      </c>
      <c r="G64">
        <f t="shared" si="35"/>
        <v>312</v>
      </c>
      <c r="H64">
        <f t="shared" si="36"/>
        <v>0.05</v>
      </c>
      <c r="I64">
        <f t="shared" si="41"/>
        <v>0.97499999999999998</v>
      </c>
      <c r="K64">
        <f t="shared" si="37"/>
        <v>1.8765821410112069</v>
      </c>
      <c r="L64">
        <f t="shared" si="38"/>
        <v>1.9675964973877667</v>
      </c>
      <c r="N64" t="str">
        <f t="shared" si="39"/>
        <v>r = 0</v>
      </c>
      <c r="P64" s="11">
        <v>0.30227599999999999</v>
      </c>
      <c r="Q64" s="11"/>
      <c r="R64" s="11">
        <f t="shared" si="40"/>
        <v>8.0209702859999996E-2</v>
      </c>
    </row>
    <row r="65" spans="1:18" x14ac:dyDescent="0.25">
      <c r="A65">
        <v>8</v>
      </c>
      <c r="C65">
        <v>-3.7977400000000001E-2</v>
      </c>
      <c r="E65">
        <v>21</v>
      </c>
      <c r="G65">
        <f t="shared" si="35"/>
        <v>19</v>
      </c>
      <c r="H65">
        <f t="shared" si="36"/>
        <v>0.05</v>
      </c>
      <c r="I65">
        <f t="shared" si="41"/>
        <v>0.97499999999999998</v>
      </c>
      <c r="K65">
        <f t="shared" si="37"/>
        <v>0.16565915552913582</v>
      </c>
      <c r="L65">
        <f t="shared" si="38"/>
        <v>2.0930240544083087</v>
      </c>
      <c r="N65" t="str">
        <f t="shared" si="39"/>
        <v>r = 0</v>
      </c>
      <c r="P65" s="11">
        <v>3.7977400000000001E-2</v>
      </c>
      <c r="Q65" s="11"/>
      <c r="R65" s="11">
        <f t="shared" si="40"/>
        <v>0</v>
      </c>
    </row>
    <row r="66" spans="1:18" x14ac:dyDescent="0.25">
      <c r="A66">
        <v>9</v>
      </c>
      <c r="C66">
        <v>-4.7600099999999999E-2</v>
      </c>
      <c r="E66">
        <v>20</v>
      </c>
      <c r="G66">
        <f t="shared" si="35"/>
        <v>18</v>
      </c>
      <c r="H66">
        <f t="shared" si="36"/>
        <v>0.05</v>
      </c>
      <c r="I66">
        <f t="shared" si="41"/>
        <v>0.97499999999999998</v>
      </c>
      <c r="K66">
        <f t="shared" si="37"/>
        <v>0.2021792967034339</v>
      </c>
      <c r="L66">
        <f t="shared" si="38"/>
        <v>2.1009220402410378</v>
      </c>
      <c r="N66" t="str">
        <f t="shared" si="39"/>
        <v>r = 0</v>
      </c>
      <c r="P66" s="11">
        <v>0.289385</v>
      </c>
      <c r="Q66" s="11"/>
      <c r="R66" s="11">
        <f t="shared" si="40"/>
        <v>8.1477908704990012E-2</v>
      </c>
    </row>
    <row r="68" spans="1:18" x14ac:dyDescent="0.25">
      <c r="P68" s="9"/>
    </row>
    <row r="79" spans="1:18" x14ac:dyDescent="0.25">
      <c r="P79" s="9"/>
    </row>
    <row r="90" spans="16:16" x14ac:dyDescent="0.25">
      <c r="P90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2015-05-24T17:57:11Z</dcterms:modified>
</cp:coreProperties>
</file>