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C:\repos\Personal\MultiFamilyPortal\src\theme\MultiFamilyPortal.AdminTheme\Documents\"/>
    </mc:Choice>
  </mc:AlternateContent>
  <xr:revisionPtr revIDLastSave="0" documentId="13_ncr:1_{6138EEE4-7B30-49EE-9BB4-6619AB26A16B}" xr6:coauthVersionLast="47" xr6:coauthVersionMax="47" xr10:uidLastSave="{00000000-0000-0000-0000-000000000000}"/>
  <bookViews>
    <workbookView xWindow="-98" yWindow="-98" windowWidth="28996" windowHeight="15675" tabRatio="693" firstSheet="1" activeTab="1" xr2:uid="{00000000-000D-0000-FFFF-FFFF00000000}"/>
  </bookViews>
  <sheets>
    <sheet name="Disclaimer" sheetId="6" r:id="rId1"/>
    <sheet name="Coaching Form" sheetId="12" r:id="rId2"/>
    <sheet name="Acqusition-NF" sheetId="1" r:id="rId3"/>
    <sheet name="Year 1 Projection - NF" sheetId="8" r:id="rId4"/>
    <sheet name="Assumption" sheetId="9" r:id="rId5"/>
    <sheet name="Year 1 Project - Assume" sheetId="11" r:id="rId6"/>
    <sheet name="Underwriting Notes" sheetId="14" r:id="rId7"/>
    <sheet name="Files" sheetId="15" r:id="rId8"/>
  </sheets>
  <definedNames>
    <definedName name="_xlnm.Print_Area" localSheetId="1">'Coaching Form'!$A$1:$K$40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 l="1"/>
  <c r="D8" i="1"/>
  <c r="I8" i="1"/>
  <c r="M8" i="1"/>
  <c r="I9" i="1"/>
  <c r="D10" i="1"/>
  <c r="E13" i="1"/>
  <c r="G13" i="1"/>
  <c r="I13" i="1"/>
  <c r="M13" i="1"/>
  <c r="D14" i="1"/>
  <c r="D14" i="8" s="1"/>
  <c r="E14" i="8" s="1"/>
  <c r="G14" i="1"/>
  <c r="E15" i="1"/>
  <c r="G15" i="1"/>
  <c r="I15" i="1"/>
  <c r="M15" i="1"/>
  <c r="F16" i="1"/>
  <c r="G16" i="1"/>
  <c r="M16" i="1"/>
  <c r="M24" i="1" s="1"/>
  <c r="M24" i="8" s="1"/>
  <c r="E17" i="1"/>
  <c r="G17" i="1"/>
  <c r="I17" i="1"/>
  <c r="E18" i="1"/>
  <c r="G18" i="1"/>
  <c r="I18" i="1"/>
  <c r="F19" i="1"/>
  <c r="F32" i="1" s="1"/>
  <c r="G19" i="1"/>
  <c r="S19" i="1"/>
  <c r="E22" i="1"/>
  <c r="R13" i="1" s="1"/>
  <c r="G22" i="1"/>
  <c r="S13" i="1" s="1"/>
  <c r="I22" i="1"/>
  <c r="M22" i="1"/>
  <c r="M27" i="1" s="1"/>
  <c r="M29" i="1" s="1"/>
  <c r="S22" i="1"/>
  <c r="E23" i="1"/>
  <c r="R14" i="1" s="1"/>
  <c r="G23" i="1"/>
  <c r="S14" i="1" s="1"/>
  <c r="I23" i="1"/>
  <c r="R23" i="1"/>
  <c r="E24" i="1"/>
  <c r="R15" i="1" s="1"/>
  <c r="G24" i="1"/>
  <c r="S15" i="1" s="1"/>
  <c r="I24" i="1"/>
  <c r="E25" i="1"/>
  <c r="R16" i="1" s="1"/>
  <c r="G25" i="1"/>
  <c r="S16" i="1" s="1"/>
  <c r="I25" i="1"/>
  <c r="M25" i="1"/>
  <c r="G26" i="1"/>
  <c r="S17" i="1" s="1"/>
  <c r="E27" i="1"/>
  <c r="R18" i="1" s="1"/>
  <c r="G27" i="1"/>
  <c r="S18" i="1" s="1"/>
  <c r="I27" i="1"/>
  <c r="E28" i="1"/>
  <c r="R19" i="1" s="1"/>
  <c r="G28" i="1"/>
  <c r="I28" i="1"/>
  <c r="E29" i="1"/>
  <c r="R21" i="1" s="1"/>
  <c r="G29" i="1"/>
  <c r="S21" i="1" s="1"/>
  <c r="I29" i="1"/>
  <c r="E30" i="1"/>
  <c r="R22" i="1" s="1"/>
  <c r="G30" i="1"/>
  <c r="I30" i="1"/>
  <c r="F31" i="1"/>
  <c r="G31" i="1" s="1"/>
  <c r="D34" i="1"/>
  <c r="F34" i="1"/>
  <c r="S23" i="1" s="1"/>
  <c r="M35" i="1"/>
  <c r="D37" i="1" s="1"/>
  <c r="D37" i="8" s="1"/>
  <c r="C5" i="8"/>
  <c r="D6" i="8"/>
  <c r="G27" i="8" s="1"/>
  <c r="D7" i="8"/>
  <c r="M13" i="8" s="1"/>
  <c r="D8" i="8"/>
  <c r="D9" i="8"/>
  <c r="D10" i="8"/>
  <c r="D13" i="8"/>
  <c r="E13" i="8" s="1"/>
  <c r="G13" i="8"/>
  <c r="I13" i="8"/>
  <c r="F14" i="8"/>
  <c r="G14" i="8" s="1"/>
  <c r="M14" i="8"/>
  <c r="D15" i="8"/>
  <c r="E15" i="8" s="1"/>
  <c r="G15" i="8"/>
  <c r="I15" i="8"/>
  <c r="D17" i="8"/>
  <c r="E17" i="8" s="1"/>
  <c r="I17" i="8"/>
  <c r="M17" i="8"/>
  <c r="D18" i="8"/>
  <c r="E18" i="8"/>
  <c r="G18" i="8"/>
  <c r="I18" i="8"/>
  <c r="M18" i="8"/>
  <c r="D22" i="8"/>
  <c r="E22" i="8" s="1"/>
  <c r="I22" i="8"/>
  <c r="M22" i="8"/>
  <c r="D23" i="8"/>
  <c r="E23" i="8"/>
  <c r="G23" i="8"/>
  <c r="I23" i="8"/>
  <c r="M23" i="8"/>
  <c r="D24" i="8"/>
  <c r="E24" i="8" s="1"/>
  <c r="G24" i="8"/>
  <c r="I24" i="8"/>
  <c r="D25" i="8"/>
  <c r="G25" i="8"/>
  <c r="M25" i="8"/>
  <c r="C26" i="8"/>
  <c r="M26" i="8"/>
  <c r="D27" i="8"/>
  <c r="E27" i="8" s="1"/>
  <c r="I27" i="8"/>
  <c r="D28" i="8"/>
  <c r="E28" i="8"/>
  <c r="I28" i="8"/>
  <c r="D29" i="8"/>
  <c r="E29" i="8" s="1"/>
  <c r="G29" i="8"/>
  <c r="I29" i="8"/>
  <c r="D30" i="8"/>
  <c r="E30" i="8"/>
  <c r="I30" i="8"/>
  <c r="M32" i="8"/>
  <c r="M33" i="8"/>
  <c r="M35" i="8" s="1"/>
  <c r="F37" i="8" s="1"/>
  <c r="D34" i="8"/>
  <c r="F34" i="8"/>
  <c r="M34" i="8"/>
  <c r="E42" i="8"/>
  <c r="M7" i="9"/>
  <c r="M8" i="9" s="1"/>
  <c r="D8" i="9"/>
  <c r="I8" i="9"/>
  <c r="I9" i="9"/>
  <c r="D10" i="9"/>
  <c r="E13" i="9"/>
  <c r="G13" i="9"/>
  <c r="I13" i="9"/>
  <c r="M13" i="9"/>
  <c r="M15" i="9" s="1"/>
  <c r="R13" i="9"/>
  <c r="S13" i="9"/>
  <c r="D14" i="9"/>
  <c r="I14" i="9" s="1"/>
  <c r="E14" i="9"/>
  <c r="G14" i="9"/>
  <c r="E15" i="9"/>
  <c r="G15" i="9"/>
  <c r="I15" i="9"/>
  <c r="R15" i="9"/>
  <c r="S15" i="9"/>
  <c r="D16" i="9"/>
  <c r="I16" i="9" s="1"/>
  <c r="E16" i="9"/>
  <c r="F16" i="9"/>
  <c r="G16" i="9"/>
  <c r="E17" i="9"/>
  <c r="G17" i="9"/>
  <c r="I17" i="9"/>
  <c r="E18" i="9"/>
  <c r="G18" i="9"/>
  <c r="I18" i="9"/>
  <c r="D19" i="9"/>
  <c r="D26" i="9" s="1"/>
  <c r="E19" i="9"/>
  <c r="F19" i="9"/>
  <c r="F32" i="9" s="1"/>
  <c r="M19" i="9"/>
  <c r="R19" i="9"/>
  <c r="S19" i="9"/>
  <c r="E22" i="9"/>
  <c r="G22" i="9"/>
  <c r="I22" i="9"/>
  <c r="R22" i="9"/>
  <c r="S22" i="9"/>
  <c r="E23" i="9"/>
  <c r="R14" i="9" s="1"/>
  <c r="G23" i="9"/>
  <c r="S14" i="9" s="1"/>
  <c r="I23" i="9"/>
  <c r="R23" i="9"/>
  <c r="E24" i="9"/>
  <c r="G24" i="9"/>
  <c r="I24" i="9"/>
  <c r="M24" i="9"/>
  <c r="M24" i="11" s="1"/>
  <c r="E25" i="9"/>
  <c r="R16" i="9" s="1"/>
  <c r="G25" i="9"/>
  <c r="S16" i="9" s="1"/>
  <c r="I25" i="9"/>
  <c r="G26" i="9"/>
  <c r="S17" i="9" s="1"/>
  <c r="E27" i="9"/>
  <c r="R18" i="9" s="1"/>
  <c r="G27" i="9"/>
  <c r="S18" i="9" s="1"/>
  <c r="I27" i="9"/>
  <c r="E28" i="9"/>
  <c r="G28" i="9"/>
  <c r="I28" i="9"/>
  <c r="E29" i="9"/>
  <c r="R21" i="9" s="1"/>
  <c r="G29" i="9"/>
  <c r="S21" i="9" s="1"/>
  <c r="I29" i="9"/>
  <c r="E30" i="9"/>
  <c r="G30" i="9"/>
  <c r="I30" i="9"/>
  <c r="F31" i="9"/>
  <c r="G31" i="9"/>
  <c r="D34" i="9"/>
  <c r="F34" i="9"/>
  <c r="S23" i="9" s="1"/>
  <c r="M35" i="9"/>
  <c r="D37" i="9" s="1"/>
  <c r="D37" i="11" s="1"/>
  <c r="D36" i="9"/>
  <c r="D36" i="11" s="1"/>
  <c r="F36" i="9"/>
  <c r="C5" i="11"/>
  <c r="D6" i="11"/>
  <c r="G13" i="11" s="1"/>
  <c r="D7" i="11"/>
  <c r="M13" i="11" s="1"/>
  <c r="M15" i="11" s="1"/>
  <c r="D8" i="11"/>
  <c r="D9" i="11"/>
  <c r="D10" i="11"/>
  <c r="D13" i="11"/>
  <c r="I13" i="11"/>
  <c r="D14" i="11"/>
  <c r="E14" i="11"/>
  <c r="F14" i="11"/>
  <c r="F16" i="11" s="1"/>
  <c r="M14" i="11"/>
  <c r="D15" i="11"/>
  <c r="G15" i="11"/>
  <c r="I15" i="11"/>
  <c r="D17" i="11"/>
  <c r="E17" i="11"/>
  <c r="G17" i="11"/>
  <c r="I17" i="11"/>
  <c r="M17" i="11"/>
  <c r="M19" i="11" s="1"/>
  <c r="F36" i="11" s="1"/>
  <c r="D18" i="11"/>
  <c r="I18" i="11"/>
  <c r="D19" i="11"/>
  <c r="E19" i="11" s="1"/>
  <c r="D22" i="11"/>
  <c r="G22" i="11"/>
  <c r="I22" i="11"/>
  <c r="D23" i="11"/>
  <c r="I23" i="11"/>
  <c r="M23" i="11"/>
  <c r="D24" i="11"/>
  <c r="E24" i="11" s="1"/>
  <c r="I24" i="11"/>
  <c r="D25" i="11"/>
  <c r="I25" i="11"/>
  <c r="C26" i="11"/>
  <c r="M26" i="11"/>
  <c r="D27" i="11"/>
  <c r="E27" i="11" s="1"/>
  <c r="I27" i="11"/>
  <c r="D28" i="11"/>
  <c r="G28" i="11"/>
  <c r="I28" i="11"/>
  <c r="D29" i="11"/>
  <c r="E29" i="11" s="1"/>
  <c r="I29" i="11"/>
  <c r="D30" i="11"/>
  <c r="E30" i="11"/>
  <c r="G30" i="11"/>
  <c r="I30" i="11"/>
  <c r="M32" i="11"/>
  <c r="M33" i="11"/>
  <c r="D34" i="11"/>
  <c r="F34" i="11"/>
  <c r="M34" i="11"/>
  <c r="E42" i="11"/>
  <c r="I25" i="8" l="1"/>
  <c r="M27" i="8"/>
  <c r="E25" i="8"/>
  <c r="M15" i="8"/>
  <c r="M16" i="8" s="1"/>
  <c r="M19" i="8" s="1"/>
  <c r="F36" i="8" s="1"/>
  <c r="F41" i="9"/>
  <c r="F35" i="9"/>
  <c r="G16" i="11"/>
  <c r="I16" i="11"/>
  <c r="F19" i="11"/>
  <c r="F41" i="1"/>
  <c r="F35" i="1"/>
  <c r="M29" i="8"/>
  <c r="D31" i="9"/>
  <c r="D26" i="11"/>
  <c r="E26" i="11" s="1"/>
  <c r="I26" i="9"/>
  <c r="E26" i="9"/>
  <c r="R17" i="9" s="1"/>
  <c r="G27" i="11"/>
  <c r="I19" i="9"/>
  <c r="M19" i="1"/>
  <c r="I14" i="1"/>
  <c r="E13" i="11"/>
  <c r="F16" i="8"/>
  <c r="G24" i="11"/>
  <c r="D16" i="11"/>
  <c r="E16" i="11" s="1"/>
  <c r="G19" i="9"/>
  <c r="G30" i="8"/>
  <c r="E14" i="1"/>
  <c r="M35" i="11"/>
  <c r="F37" i="11" s="1"/>
  <c r="G18" i="11"/>
  <c r="E15" i="11"/>
  <c r="G23" i="11"/>
  <c r="F37" i="9"/>
  <c r="E23" i="11"/>
  <c r="M22" i="9"/>
  <c r="F37" i="1"/>
  <c r="D16" i="1"/>
  <c r="G29" i="11"/>
  <c r="I14" i="11"/>
  <c r="M25" i="9"/>
  <c r="M25" i="11" s="1"/>
  <c r="E18" i="11"/>
  <c r="G14" i="11"/>
  <c r="I14" i="8"/>
  <c r="G28" i="8"/>
  <c r="G22" i="8"/>
  <c r="G17" i="8"/>
  <c r="E28" i="11"/>
  <c r="G25" i="11"/>
  <c r="E22" i="11"/>
  <c r="E25" i="11"/>
  <c r="G16" i="8" l="1"/>
  <c r="I16" i="8"/>
  <c r="F19" i="8"/>
  <c r="D36" i="1"/>
  <c r="D36" i="8" s="1"/>
  <c r="F36" i="1"/>
  <c r="F38" i="1"/>
  <c r="F40" i="1"/>
  <c r="F38" i="9"/>
  <c r="F40" i="9"/>
  <c r="I16" i="1"/>
  <c r="D16" i="8"/>
  <c r="E16" i="8" s="1"/>
  <c r="E16" i="1"/>
  <c r="D19" i="1"/>
  <c r="D31" i="11"/>
  <c r="E31" i="11" s="1"/>
  <c r="M22" i="11"/>
  <c r="M27" i="9"/>
  <c r="E31" i="9"/>
  <c r="I31" i="9"/>
  <c r="I19" i="11"/>
  <c r="F26" i="11"/>
  <c r="G19" i="11"/>
  <c r="D32" i="9"/>
  <c r="M27" i="11" l="1"/>
  <c r="M29" i="9"/>
  <c r="M29" i="11" s="1"/>
  <c r="D26" i="1"/>
  <c r="D19" i="8"/>
  <c r="E19" i="8" s="1"/>
  <c r="E19" i="1"/>
  <c r="I19" i="1"/>
  <c r="F42" i="1"/>
  <c r="F39" i="1"/>
  <c r="F43" i="1"/>
  <c r="F44" i="1" s="1"/>
  <c r="G19" i="8"/>
  <c r="I19" i="8"/>
  <c r="F26" i="8"/>
  <c r="F42" i="9"/>
  <c r="F43" i="9" s="1"/>
  <c r="F44" i="9" s="1"/>
  <c r="F39" i="9"/>
  <c r="D41" i="9"/>
  <c r="D41" i="11" s="1"/>
  <c r="D35" i="9"/>
  <c r="D32" i="11"/>
  <c r="F31" i="11"/>
  <c r="G26" i="11"/>
  <c r="I26" i="11"/>
  <c r="F31" i="8" l="1"/>
  <c r="I26" i="8"/>
  <c r="G26" i="8"/>
  <c r="E26" i="1"/>
  <c r="R17" i="1" s="1"/>
  <c r="D26" i="8"/>
  <c r="E26" i="8" s="1"/>
  <c r="D31" i="1"/>
  <c r="I26" i="1"/>
  <c r="G31" i="11"/>
  <c r="I31" i="11"/>
  <c r="F32" i="11"/>
  <c r="D35" i="11"/>
  <c r="D38" i="9"/>
  <c r="D40" i="9"/>
  <c r="D40" i="11" s="1"/>
  <c r="D42" i="9" l="1"/>
  <c r="D42" i="11" s="1"/>
  <c r="D38" i="11"/>
  <c r="D39" i="9"/>
  <c r="D39" i="11" s="1"/>
  <c r="D43" i="9"/>
  <c r="F41" i="11"/>
  <c r="F35" i="11"/>
  <c r="D31" i="8"/>
  <c r="E31" i="8" s="1"/>
  <c r="I31" i="1"/>
  <c r="E31" i="1"/>
  <c r="D32" i="1"/>
  <c r="G31" i="8"/>
  <c r="I31" i="8"/>
  <c r="F32" i="8"/>
  <c r="D43" i="11" l="1"/>
  <c r="D44" i="9"/>
  <c r="D44" i="11" s="1"/>
  <c r="F41" i="8"/>
  <c r="F35" i="8"/>
  <c r="D35" i="1"/>
  <c r="D32" i="8"/>
  <c r="D41" i="1"/>
  <c r="D41" i="8" s="1"/>
  <c r="F38" i="11"/>
  <c r="F40" i="11"/>
  <c r="F42" i="11" l="1"/>
  <c r="F43" i="11" s="1"/>
  <c r="F44" i="11" s="1"/>
  <c r="F39" i="11"/>
  <c r="D38" i="1"/>
  <c r="D35" i="8"/>
  <c r="D40" i="1"/>
  <c r="D40" i="8" s="1"/>
  <c r="F40" i="8"/>
  <c r="F38" i="8"/>
  <c r="F42" i="8" l="1"/>
  <c r="F43" i="8" s="1"/>
  <c r="F44" i="8" s="1"/>
  <c r="F39" i="8"/>
  <c r="D42" i="1"/>
  <c r="D42" i="8" s="1"/>
  <c r="D38" i="8"/>
  <c r="D43" i="1"/>
  <c r="D39" i="1"/>
  <c r="D39" i="8" s="1"/>
  <c r="D44" i="1" l="1"/>
  <c r="D44" i="8" s="1"/>
  <c r="D4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2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2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K18" authorId="0" shapeId="0" xr:uid="{00000000-0006-0000-0200-000003000000}">
      <text>
        <r>
          <rPr>
            <b/>
            <sz val="9"/>
            <color indexed="81"/>
            <rFont val="Tahoma"/>
            <family val="2"/>
          </rPr>
          <t>Don Goff:</t>
        </r>
        <r>
          <rPr>
            <sz val="9"/>
            <color indexed="81"/>
            <rFont val="Tahoma"/>
            <family val="2"/>
          </rPr>
          <t xml:space="preserve">
30 Years is ROT for conventional Financing. You need to plug in 250 yrs for amortization if you want to calculate annual debt serviced assuming an interest only loan.</t>
        </r>
      </text>
    </comment>
    <comment ref="E23" authorId="1" shapeId="0" xr:uid="{00000000-0006-0000-02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2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2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2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2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2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200-00000A000000}">
      <text>
        <r>
          <rPr>
            <b/>
            <sz val="9"/>
            <color indexed="81"/>
            <rFont val="Tahoma"/>
            <family val="2"/>
          </rPr>
          <t>Don:</t>
        </r>
        <r>
          <rPr>
            <sz val="9"/>
            <color indexed="81"/>
            <rFont val="Tahoma"/>
            <family val="2"/>
          </rPr>
          <t xml:space="preserve">
Rule of Thumb 1 - 5%</t>
        </r>
      </text>
    </comment>
    <comment ref="E26" authorId="1" shapeId="0" xr:uid="{00000000-0006-0000-02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2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2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2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2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2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2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2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2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2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200-000015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200-000016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200-000017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200-000018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200-000019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200-00001A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3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3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K18" authorId="0" shapeId="0" xr:uid="{00000000-0006-0000-0300-000003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E23" authorId="1" shapeId="0" xr:uid="{00000000-0006-0000-03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3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3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3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3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3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3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300-00000B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3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3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3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3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3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3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3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3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3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300-000015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300-000016000000}">
      <text>
        <r>
          <rPr>
            <b/>
            <sz val="9"/>
            <color indexed="81"/>
            <rFont val="Tahoma"/>
            <family val="2"/>
          </rPr>
          <t>Don Goff:</t>
        </r>
        <r>
          <rPr>
            <sz val="9"/>
            <color indexed="81"/>
            <rFont val="Tahoma"/>
            <family val="2"/>
          </rPr>
          <t xml:space="preserve">
Cell only fills in if you have a 2nd Mortgage.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4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4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E23" authorId="1" shapeId="0" xr:uid="{00000000-0006-0000-04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4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4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4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4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4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400-000009000000}">
      <text>
        <r>
          <rPr>
            <b/>
            <sz val="9"/>
            <color indexed="81"/>
            <rFont val="Tahoma"/>
            <family val="2"/>
          </rPr>
          <t>Don:</t>
        </r>
        <r>
          <rPr>
            <sz val="9"/>
            <color indexed="81"/>
            <rFont val="Tahoma"/>
            <family val="2"/>
          </rPr>
          <t xml:space="preserve">
Rule of Thumb 1 - 5%</t>
        </r>
      </text>
    </comment>
    <comment ref="E26" authorId="1" shapeId="0" xr:uid="{00000000-0006-0000-04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4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4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4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4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4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4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4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4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4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400-000014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400-000015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400-000016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400-000017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400-000018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400-000019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5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5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E23" authorId="1" shapeId="0" xr:uid="{00000000-0006-0000-05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5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5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5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5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5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500-000009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500-00000A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5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5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5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5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5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5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5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5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5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500-000014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500-000015000000}">
      <text>
        <r>
          <rPr>
            <b/>
            <sz val="9"/>
            <color indexed="81"/>
            <rFont val="Tahoma"/>
            <family val="2"/>
          </rPr>
          <t>Don Goff:</t>
        </r>
        <r>
          <rPr>
            <sz val="9"/>
            <color indexed="81"/>
            <rFont val="Tahoma"/>
            <family val="2"/>
          </rPr>
          <t xml:space="preserve">
Cell only fills in if you have a 2nd Mortgage.</t>
        </r>
      </text>
    </comment>
  </commentList>
</comments>
</file>

<file path=xl/sharedStrings.xml><?xml version="1.0" encoding="utf-8"?>
<sst xmlns="http://schemas.openxmlformats.org/spreadsheetml/2006/main" count="438" uniqueCount="149">
  <si>
    <t>2. Fill in orange colored Cells</t>
  </si>
  <si>
    <t>2.  Fill in highlighted cells</t>
  </si>
  <si>
    <t>NOI After Capital</t>
  </si>
  <si>
    <t>Physical Vacancy %</t>
  </si>
  <si>
    <t>Acquistion Analysis - UT  Rev 12-1</t>
  </si>
  <si>
    <t>Year 1 Projection - UT  Rev 12-1</t>
  </si>
  <si>
    <t>Assumption Analysis - UT  Rev 12-1</t>
  </si>
  <si>
    <t>Assumption Year 1 Projection - UT  Rev 12-1</t>
  </si>
  <si>
    <t>$300/Door</t>
  </si>
  <si>
    <t xml:space="preserve">This template was developed by RE MENTOR.  The business form template streamlines calculations that can otherwise be achieved through the use of a financial calculator with 'paper' forms.
This RE MENTOR Business Forms template is provided for the use of the members of RE MENTOR.  They may be used in the course of doing business, including giving copies of reports generated by the template to clients, their agents and consultants, etc., but the templates themselves may not be sold, rented or in any way become in and of themselves a source of income. 
This RE MENTOR Business Forms template is presented on an 'as-is' basis.  RE MENTOR does not accept any liability that may arise as a result of reliance on any conclusion indicated by the Template or any report generated by the template, even if the Template is defective.  No warranty is given concerning the suitability of the Template for any application.                                                                             
Please direct all comments and questions regarding calculations and operation of the template to:
RE MENTOR
100 Weymouth Street,
Building D
Rockland, MA 02379
781-878-71143
www.rementor.com
</t>
  </si>
  <si>
    <t>1. Please Read Disclaimer Tab Before Using Template</t>
  </si>
  <si>
    <t>Offer Price</t>
  </si>
  <si>
    <t>Strike Price</t>
  </si>
  <si>
    <t>% of List Price</t>
  </si>
  <si>
    <t>Asking Price</t>
  </si>
  <si>
    <t>Price Information</t>
  </si>
  <si>
    <t>N/A</t>
  </si>
  <si>
    <t xml:space="preserve">Closing Costs </t>
  </si>
  <si>
    <t>Expense Color Key</t>
  </si>
  <si>
    <t>Expense is Below ROT</t>
  </si>
  <si>
    <t>Call Local Tax Assessor</t>
  </si>
  <si>
    <t>Ours</t>
  </si>
  <si>
    <t>Notes</t>
  </si>
  <si>
    <t>Acquisition Fee</t>
  </si>
  <si>
    <t>Property Notes</t>
  </si>
  <si>
    <t>3. Red Triangle in a cell means the cell has a comment</t>
  </si>
  <si>
    <t>4. Place mouse over the cell to see the comment</t>
  </si>
  <si>
    <t>Template Instructions</t>
  </si>
  <si>
    <r>
      <t xml:space="preserve">Rules of Thumb (ROT) </t>
    </r>
    <r>
      <rPr>
        <sz val="10"/>
        <rFont val="Arial"/>
        <family val="2"/>
      </rPr>
      <t/>
    </r>
  </si>
  <si>
    <t>Ours Per Unit</t>
  </si>
  <si>
    <t xml:space="preserve">Annual Amortization </t>
  </si>
  <si>
    <t>Expense is Above ROT</t>
  </si>
  <si>
    <t>Rules of Thumb Comparison</t>
  </si>
  <si>
    <t>Expense is Within ROT</t>
  </si>
  <si>
    <t>Our Equity % of CF</t>
  </si>
  <si>
    <t>Year 1</t>
  </si>
  <si>
    <t>Acquistion</t>
  </si>
  <si>
    <t xml:space="preserve"> Y1 % GSR</t>
  </si>
  <si>
    <t>2. Fill in Highlighted Cells</t>
  </si>
  <si>
    <t>2.  Fill in Highlighted Cells</t>
  </si>
  <si>
    <t xml:space="preserve">Pro's </t>
  </si>
  <si>
    <t>Con's</t>
  </si>
  <si>
    <t>Mortgage Amount</t>
  </si>
  <si>
    <t>Other Income</t>
  </si>
  <si>
    <t>Utility Reimbursement</t>
  </si>
  <si>
    <t>Taxes</t>
  </si>
  <si>
    <t>Insurance</t>
  </si>
  <si>
    <t>Repairs and Maintenance</t>
  </si>
  <si>
    <t>General/ Admin</t>
  </si>
  <si>
    <t>Marketing</t>
  </si>
  <si>
    <t>Utility</t>
  </si>
  <si>
    <t>Contract Services</t>
  </si>
  <si>
    <t>Payroll</t>
  </si>
  <si>
    <t>Capital Expenditures</t>
  </si>
  <si>
    <t>Total Expenses</t>
  </si>
  <si>
    <t>Net Operating Income</t>
  </si>
  <si>
    <t>Cap Rate</t>
  </si>
  <si>
    <t>Number of Units</t>
  </si>
  <si>
    <t>Purchase Price</t>
  </si>
  <si>
    <t>Property Name</t>
  </si>
  <si>
    <t>Down Payment</t>
  </si>
  <si>
    <t>Per Unit</t>
  </si>
  <si>
    <t>Rentable Sq Ft</t>
  </si>
  <si>
    <t>Effective Gross Income</t>
  </si>
  <si>
    <t>Income:</t>
  </si>
  <si>
    <t>Expenses:</t>
  </si>
  <si>
    <t xml:space="preserve">Cash on Cash Return </t>
  </si>
  <si>
    <t xml:space="preserve">Debt Coverage Ratio </t>
  </si>
  <si>
    <t>Price Per Sq Ft</t>
  </si>
  <si>
    <t>Cash Flow Before Taxes</t>
  </si>
  <si>
    <t>Secondary Debt Service</t>
  </si>
  <si>
    <t>Annual Debt Service</t>
  </si>
  <si>
    <t xml:space="preserve">Management </t>
  </si>
  <si>
    <t>% Down</t>
  </si>
  <si>
    <t>Mortgage amount</t>
  </si>
  <si>
    <t xml:space="preserve">Loan Points </t>
  </si>
  <si>
    <t>Loan Point Cost</t>
  </si>
  <si>
    <t>Total Closing Costs</t>
  </si>
  <si>
    <t>Closing Costs - Other</t>
  </si>
  <si>
    <t>Total Acquisition Costs</t>
  </si>
  <si>
    <t>Management %</t>
  </si>
  <si>
    <t>Price Per Unit</t>
  </si>
  <si>
    <t>Total Rental Income</t>
  </si>
  <si>
    <t>Primary Debt Service</t>
  </si>
  <si>
    <t>$250/Door</t>
  </si>
  <si>
    <t>$100-$250/Door</t>
  </si>
  <si>
    <t>$300-600/Door</t>
  </si>
  <si>
    <t>% Of Total collected income Typ. 4% for larger properties</t>
  </si>
  <si>
    <t>$100/Door</t>
  </si>
  <si>
    <t>Take Historical from last year &amp; annualize this years &amp; take the highest value</t>
  </si>
  <si>
    <t>$200-$400/Door</t>
  </si>
  <si>
    <t>$700-$1000 average is usually  $900/Door</t>
  </si>
  <si>
    <t>Property Information</t>
  </si>
  <si>
    <t>Gross Potential (Market)</t>
  </si>
  <si>
    <t>Market Rent Upside</t>
  </si>
  <si>
    <t>Loss to Lease (Upside)</t>
  </si>
  <si>
    <t>Gross Scheduled (Actual)</t>
  </si>
  <si>
    <t>Sellers</t>
  </si>
  <si>
    <t>Equity Partners Cash Flow</t>
  </si>
  <si>
    <t>COC Return Equity Partners</t>
  </si>
  <si>
    <t xml:space="preserve">Interest Rate </t>
  </si>
  <si>
    <t>Mortgage Info</t>
  </si>
  <si>
    <t>Closing/Acquisition Costs</t>
  </si>
  <si>
    <t>%of GSR</t>
  </si>
  <si>
    <t>% of GSR</t>
  </si>
  <si>
    <t>Gross Scheduled Rents @100%</t>
  </si>
  <si>
    <t>AM.Term (250yr if int. only)</t>
  </si>
  <si>
    <t xml:space="preserve">Expenses </t>
  </si>
  <si>
    <t>Sellers Per Unit</t>
  </si>
  <si>
    <t>Physical Vacancy</t>
  </si>
  <si>
    <t>2nd Mortgage Info</t>
  </si>
  <si>
    <t>Date</t>
  </si>
  <si>
    <t>Concessions / Non Payment</t>
  </si>
  <si>
    <t xml:space="preserve">RE Mentor Underwriting Template© </t>
  </si>
  <si>
    <t>Current Monthly Payment</t>
  </si>
  <si>
    <t xml:space="preserve">LICENSE:    </t>
  </si>
  <si>
    <t>Underwriter</t>
  </si>
  <si>
    <t>Underwriting Notes</t>
  </si>
  <si>
    <t>DEAL ANALYSIS - Coaching Review Form</t>
  </si>
  <si>
    <t>Summary (what makes this a good deal):</t>
  </si>
  <si>
    <t>Value play(s):</t>
  </si>
  <si>
    <t>Year Built:</t>
  </si>
  <si>
    <t>Construction Type (Siding, Roof, Heating System, etc):</t>
  </si>
  <si>
    <t>Utilities (All Bills Paid, Rub System, or Bill Back):</t>
  </si>
  <si>
    <t>Deferred Maintenance:</t>
  </si>
  <si>
    <t>Class of Property:</t>
  </si>
  <si>
    <t>Class of Neighborhood:</t>
  </si>
  <si>
    <t>Unit Mix (# of 1, 2, 3 beds):</t>
  </si>
  <si>
    <t>Current Occupancy:</t>
  </si>
  <si>
    <t>Price/Unit:</t>
  </si>
  <si>
    <t>CAP Rate:</t>
  </si>
  <si>
    <t>COC Return:</t>
  </si>
  <si>
    <t>Asking Price:</t>
  </si>
  <si>
    <t>Offer Price:</t>
  </si>
  <si>
    <t>Strike Price:</t>
  </si>
  <si>
    <t>Market Occupancy:</t>
  </si>
  <si>
    <t>Market Selling Price/Unit:</t>
  </si>
  <si>
    <t>Market Selling Cap Rate:</t>
  </si>
  <si>
    <t>Competition Rents (3 Closest Competitors): You can ask broker for nearest Competition</t>
  </si>
  <si>
    <t>Where did you get the numbers that you used in the Underwriting Template?</t>
  </si>
  <si>
    <t>(P&amp;L last 12 months trailing, 201X YTD, 201X annualized, 201X Actual, or Proforma??)</t>
  </si>
  <si>
    <t>Description</t>
  </si>
  <si>
    <t>Beds</t>
  </si>
  <si>
    <t>Baths</t>
  </si>
  <si>
    <t>Sqft</t>
  </si>
  <si>
    <t>Rent</t>
  </si>
  <si>
    <t>Underwriting Files</t>
  </si>
  <si>
    <t>Type</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</si>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</sst>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7" formatCode="&quot;$&quot;#,##0.00_);\(&quot;$&quot;#,##0.00\)"/>
    <numFmt numFmtId="44" formatCode="_(&quot;$&quot;* #,##0.00_);_(&quot;$&quot;* \(#,##0.00\);_(&quot;$&quot;* &quot;-&quot;??_);_(@_)"/>
    <numFmt numFmtId="43" formatCode="_(* #,##0.00_);_(* \(#,##0.00\);_(* &quot;-&quot;??_);_(@_)"/>
    <numFmt numFmtId="164" formatCode="&quot;$&quot;#,##0"/>
    <numFmt numFmtId="165" formatCode="&quot;$&quot;#,##0.00"/>
    <numFmt numFmtId="166" formatCode="0.0%"/>
    <numFmt numFmtId="167" formatCode="0.00_);[Red]\(0.00\)"/>
    <numFmt numFmtId="168" formatCode="_(* #,##0_);_(* \(#,##0\);_(* &quot;-&quot;??_);_(@_)"/>
    <numFmt numFmtId="169" formatCode="[$-409]mmmm\ d\,\ yyyy;@"/>
  </numFmts>
  <fonts count="29" x14ac:knownFonts="1">
    <font>
      <sz val="10"/>
      <name val="Arial"/>
      <family val="2"/>
    </font>
    <font>
      <b/>
      <sz val="10"/>
      <name val="Arial"/>
      <family val="2"/>
    </font>
    <font>
      <sz val="10"/>
      <name val="Arial"/>
      <family val="2"/>
    </font>
    <font>
      <sz val="9"/>
      <color indexed="81"/>
      <name val="Tahoma"/>
      <family val="2"/>
    </font>
    <font>
      <b/>
      <sz val="9"/>
      <color indexed="81"/>
      <name val="Tahoma"/>
      <family val="2"/>
    </font>
    <font>
      <sz val="11"/>
      <color indexed="81"/>
      <name val="Tahoma"/>
      <family val="2"/>
    </font>
    <font>
      <b/>
      <sz val="11"/>
      <color indexed="81"/>
      <name val="Tahoma"/>
      <family val="2"/>
    </font>
    <font>
      <sz val="11"/>
      <color indexed="81"/>
      <name val="Comic Sans MS"/>
      <family val="4"/>
    </font>
    <font>
      <b/>
      <sz val="18"/>
      <name val="Arial"/>
      <family val="2"/>
    </font>
    <font>
      <b/>
      <sz val="20"/>
      <name val="Arial"/>
      <family val="2"/>
    </font>
    <font>
      <sz val="8"/>
      <name val="Arial"/>
      <family val="2"/>
    </font>
    <font>
      <b/>
      <sz val="16"/>
      <name val="Tahoma"/>
      <family val="2"/>
    </font>
    <font>
      <b/>
      <sz val="10"/>
      <name val="Tahoma"/>
      <family val="2"/>
    </font>
    <font>
      <b/>
      <sz val="11"/>
      <name val="Tahoma"/>
      <family val="2"/>
    </font>
    <font>
      <b/>
      <u/>
      <sz val="11"/>
      <name val="Tahoma"/>
      <family val="2"/>
    </font>
    <font>
      <sz val="10"/>
      <name val="Tahoma"/>
      <family val="2"/>
    </font>
    <font>
      <sz val="11"/>
      <name val="Tahoma"/>
      <family val="2"/>
    </font>
    <font>
      <b/>
      <sz val="12"/>
      <name val="Tahoma"/>
      <family val="2"/>
    </font>
    <font>
      <b/>
      <sz val="14"/>
      <name val="Tahoma"/>
      <family val="2"/>
    </font>
    <font>
      <sz val="12"/>
      <name val="Tahoma"/>
      <family val="2"/>
    </font>
    <font>
      <b/>
      <sz val="16"/>
      <color indexed="8"/>
      <name val="Tahoma"/>
      <family val="2"/>
    </font>
    <font>
      <sz val="8"/>
      <name val="Verdana"/>
    </font>
    <font>
      <sz val="10"/>
      <color theme="1"/>
      <name val="Arial"/>
      <family val="2"/>
    </font>
    <font>
      <b/>
      <sz val="10"/>
      <color theme="1"/>
      <name val="Arial"/>
      <family val="2"/>
    </font>
    <font>
      <b/>
      <sz val="16"/>
      <color theme="1"/>
      <name val="Arial"/>
      <family val="2"/>
    </font>
    <font>
      <b/>
      <sz val="24"/>
      <name val="Arial"/>
      <family val="2"/>
    </font>
    <font>
      <sz val="12"/>
      <name val="Arial"/>
      <family val="2"/>
    </font>
    <font>
      <b/>
      <sz val="12"/>
      <name val="Arial"/>
      <family val="2"/>
    </font>
    <font>
      <b/>
      <sz val="15"/>
      <color theme="3"/>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indexed="45"/>
        <bgColor indexed="64"/>
      </patternFill>
    </fill>
    <fill>
      <patternFill patternType="solid">
        <fgColor indexed="44"/>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s>
  <borders count="85">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medium">
        <color indexed="64"/>
      </top>
      <bottom/>
      <diagonal/>
    </border>
    <border>
      <left style="medium">
        <color indexed="64"/>
      </left>
      <right style="medium">
        <color indexed="64"/>
      </right>
      <top/>
      <bottom style="double">
        <color indexed="64"/>
      </bottom>
      <diagonal/>
    </border>
    <border>
      <left/>
      <right style="medium">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double">
        <color indexed="64"/>
      </bottom>
      <diagonal/>
    </border>
    <border>
      <left/>
      <right style="medium">
        <color indexed="64"/>
      </right>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thin">
        <color indexed="64"/>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top/>
      <bottom style="thick">
        <color theme="4"/>
      </bottom>
      <diagonal/>
    </border>
  </borders>
  <cellStyleXfs count="8">
    <xf numFmtId="0" fontId="0"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2" fillId="0" borderId="0"/>
    <xf numFmtId="0" fontId="28" fillId="0" borderId="84" applyNumberFormat="0" applyFill="0" applyAlignment="0" applyProtection="0"/>
  </cellStyleXfs>
  <cellXfs count="492">
    <xf numFmtId="0" fontId="0" fillId="0" borderId="0" xfId="0"/>
    <xf numFmtId="0" fontId="1" fillId="0" borderId="0" xfId="0" applyFont="1"/>
    <xf numFmtId="0" fontId="0" fillId="0" borderId="0" xfId="0" applyBorder="1"/>
    <xf numFmtId="164" fontId="0" fillId="0" borderId="1" xfId="0" applyNumberFormat="1" applyBorder="1" applyAlignment="1">
      <alignment horizontal="center"/>
    </xf>
    <xf numFmtId="0" fontId="0" fillId="0" borderId="2" xfId="0" applyBorder="1"/>
    <xf numFmtId="0" fontId="0" fillId="0" borderId="2" xfId="0" applyBorder="1" applyAlignment="1">
      <alignment horizontal="left"/>
    </xf>
    <xf numFmtId="0" fontId="1" fillId="0" borderId="0" xfId="0" applyFont="1" applyFill="1" applyBorder="1" applyAlignment="1"/>
    <xf numFmtId="0" fontId="1" fillId="0" borderId="3" xfId="0" applyFont="1" applyFill="1" applyBorder="1" applyAlignment="1"/>
    <xf numFmtId="164" fontId="0" fillId="0" borderId="4" xfId="0" applyNumberFormat="1" applyBorder="1" applyAlignment="1">
      <alignment horizontal="center"/>
    </xf>
    <xf numFmtId="0" fontId="2" fillId="0" borderId="0" xfId="0" applyFont="1"/>
    <xf numFmtId="5" fontId="2" fillId="0" borderId="0" xfId="2" applyNumberFormat="1" applyBorder="1"/>
    <xf numFmtId="5" fontId="0" fillId="0" borderId="1" xfId="0" applyNumberFormat="1" applyBorder="1" applyAlignment="1">
      <alignment horizontal="center"/>
    </xf>
    <xf numFmtId="5" fontId="0" fillId="0" borderId="4" xfId="0" applyNumberFormat="1" applyBorder="1" applyAlignment="1">
      <alignment horizontal="center"/>
    </xf>
    <xf numFmtId="5" fontId="0" fillId="0" borderId="5" xfId="0" applyNumberFormat="1" applyBorder="1" applyAlignment="1">
      <alignment horizontal="center"/>
    </xf>
    <xf numFmtId="6" fontId="0" fillId="0" borderId="5" xfId="0" applyNumberFormat="1" applyBorder="1" applyAlignment="1">
      <alignment horizontal="center"/>
    </xf>
    <xf numFmtId="0" fontId="2" fillId="0" borderId="0" xfId="1"/>
    <xf numFmtId="0" fontId="2" fillId="2" borderId="0" xfId="1" applyFill="1"/>
    <xf numFmtId="0" fontId="2" fillId="2" borderId="0" xfId="1" applyFill="1" applyAlignment="1">
      <alignment wrapText="1"/>
    </xf>
    <xf numFmtId="0" fontId="2" fillId="2" borderId="0" xfId="1" applyFont="1" applyFill="1" applyAlignment="1">
      <alignment wrapText="1"/>
    </xf>
    <xf numFmtId="0" fontId="9" fillId="2" borderId="0" xfId="1" applyFont="1" applyFill="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2" fillId="0" borderId="9" xfId="0" applyFont="1" applyBorder="1"/>
    <xf numFmtId="0" fontId="11" fillId="0" borderId="0" xfId="0" applyFont="1" applyFill="1" applyBorder="1" applyAlignment="1"/>
    <xf numFmtId="0" fontId="1" fillId="3" borderId="10" xfId="0" applyFont="1" applyFill="1" applyBorder="1" applyAlignment="1"/>
    <xf numFmtId="0" fontId="1" fillId="3" borderId="11" xfId="0" applyFont="1" applyFill="1" applyBorder="1" applyAlignment="1"/>
    <xf numFmtId="0" fontId="1" fillId="3" borderId="12" xfId="0" applyFont="1" applyFill="1" applyBorder="1" applyAlignment="1"/>
    <xf numFmtId="0" fontId="1" fillId="0" borderId="0" xfId="0" applyFont="1" applyBorder="1" applyAlignment="1">
      <alignment horizontal="left"/>
    </xf>
    <xf numFmtId="0" fontId="13" fillId="4" borderId="13" xfId="0" applyFont="1" applyFill="1" applyBorder="1" applyAlignment="1">
      <alignment horizontal="center"/>
    </xf>
    <xf numFmtId="0" fontId="13" fillId="5" borderId="14" xfId="0" applyFont="1" applyFill="1" applyBorder="1" applyAlignment="1">
      <alignment horizontal="center"/>
    </xf>
    <xf numFmtId="0" fontId="13" fillId="6" borderId="15" xfId="0" applyFont="1" applyFill="1" applyBorder="1" applyAlignment="1">
      <alignment horizontal="center"/>
    </xf>
    <xf numFmtId="0" fontId="15" fillId="4" borderId="4" xfId="0" applyFont="1" applyFill="1" applyBorder="1" applyAlignment="1" applyProtection="1">
      <alignment horizontal="center"/>
      <protection locked="0"/>
    </xf>
    <xf numFmtId="164" fontId="15" fillId="4" borderId="9" xfId="0" applyNumberFormat="1" applyFont="1" applyFill="1" applyBorder="1" applyAlignment="1" applyProtection="1">
      <alignment horizontal="center"/>
      <protection locked="0"/>
    </xf>
    <xf numFmtId="164" fontId="15" fillId="4" borderId="5" xfId="0" applyNumberFormat="1" applyFont="1" applyFill="1" applyBorder="1" applyAlignment="1" applyProtection="1">
      <alignment horizontal="center"/>
      <protection locked="0"/>
    </xf>
    <xf numFmtId="3" fontId="15" fillId="4" borderId="5" xfId="0" applyNumberFormat="1" applyFont="1" applyFill="1" applyBorder="1" applyAlignment="1" applyProtection="1">
      <alignment horizontal="center"/>
      <protection locked="0"/>
    </xf>
    <xf numFmtId="164" fontId="15" fillId="4" borderId="16" xfId="0" applyNumberFormat="1" applyFont="1" applyFill="1" applyBorder="1" applyAlignment="1" applyProtection="1">
      <alignment horizontal="center"/>
      <protection locked="0"/>
    </xf>
    <xf numFmtId="164" fontId="15" fillId="4" borderId="17" xfId="0" applyNumberFormat="1" applyFont="1" applyFill="1" applyBorder="1" applyAlignment="1" applyProtection="1">
      <alignment horizontal="center"/>
      <protection locked="0"/>
    </xf>
    <xf numFmtId="164" fontId="15" fillId="5" borderId="17" xfId="0" applyNumberFormat="1" applyFont="1" applyFill="1" applyBorder="1" applyAlignment="1" applyProtection="1">
      <alignment horizontal="center"/>
      <protection locked="0"/>
    </xf>
    <xf numFmtId="164" fontId="15" fillId="5" borderId="16" xfId="0" applyNumberFormat="1" applyFont="1" applyFill="1" applyBorder="1" applyAlignment="1" applyProtection="1">
      <alignment horizontal="center"/>
      <protection locked="0"/>
    </xf>
    <xf numFmtId="9" fontId="15" fillId="4" borderId="18" xfId="0" applyNumberFormat="1" applyFont="1" applyFill="1" applyBorder="1" applyAlignment="1" applyProtection="1">
      <alignment horizontal="center"/>
      <protection locked="0"/>
    </xf>
    <xf numFmtId="164" fontId="15" fillId="4" borderId="19" xfId="0" applyNumberFormat="1" applyFont="1" applyFill="1" applyBorder="1" applyAlignment="1" applyProtection="1">
      <alignment horizontal="center"/>
      <protection locked="0"/>
    </xf>
    <xf numFmtId="164" fontId="15" fillId="5" borderId="19" xfId="0" applyNumberFormat="1" applyFont="1" applyFill="1" applyBorder="1" applyAlignment="1" applyProtection="1">
      <alignment horizontal="center"/>
      <protection locked="0"/>
    </xf>
    <xf numFmtId="10" fontId="15" fillId="4" borderId="18" xfId="0" applyNumberFormat="1" applyFont="1" applyFill="1" applyBorder="1" applyAlignment="1" applyProtection="1">
      <alignment horizontal="center"/>
      <protection locked="0"/>
    </xf>
    <xf numFmtId="1" fontId="15" fillId="4" borderId="18" xfId="0" applyNumberFormat="1" applyFont="1" applyFill="1" applyBorder="1" applyAlignment="1" applyProtection="1">
      <alignment horizontal="center"/>
      <protection locked="0"/>
    </xf>
    <xf numFmtId="166" fontId="12" fillId="4" borderId="15" xfId="0" applyNumberFormat="1" applyFont="1" applyFill="1" applyBorder="1" applyAlignment="1" applyProtection="1">
      <alignment horizontal="center"/>
      <protection locked="0"/>
    </xf>
    <xf numFmtId="166" fontId="15" fillId="4" borderId="18" xfId="0" applyNumberFormat="1" applyFont="1" applyFill="1" applyBorder="1" applyAlignment="1" applyProtection="1">
      <alignment horizontal="center"/>
      <protection locked="0"/>
    </xf>
    <xf numFmtId="164" fontId="15" fillId="4" borderId="20" xfId="0" applyNumberFormat="1" applyFont="1" applyFill="1" applyBorder="1" applyAlignment="1" applyProtection="1">
      <alignment horizontal="center"/>
      <protection locked="0"/>
    </xf>
    <xf numFmtId="164" fontId="15" fillId="4" borderId="18" xfId="0" applyNumberFormat="1" applyFont="1" applyFill="1" applyBorder="1" applyAlignment="1" applyProtection="1">
      <alignment horizontal="center"/>
      <protection locked="0"/>
    </xf>
    <xf numFmtId="164" fontId="15" fillId="4" borderId="15" xfId="0" applyNumberFormat="1" applyFont="1" applyFill="1" applyBorder="1" applyAlignment="1" applyProtection="1">
      <alignment horizontal="center"/>
      <protection locked="0"/>
    </xf>
    <xf numFmtId="9" fontId="15" fillId="4" borderId="21" xfId="0" applyNumberFormat="1" applyFont="1" applyFill="1" applyBorder="1" applyAlignment="1" applyProtection="1">
      <alignment horizontal="center"/>
      <protection locked="0"/>
    </xf>
    <xf numFmtId="0" fontId="15" fillId="7" borderId="22" xfId="0" applyFont="1" applyFill="1" applyBorder="1"/>
    <xf numFmtId="0" fontId="15" fillId="8" borderId="15" xfId="0" applyFont="1" applyFill="1" applyBorder="1"/>
    <xf numFmtId="0" fontId="15" fillId="9" borderId="15" xfId="0" applyFont="1" applyFill="1" applyBorder="1"/>
    <xf numFmtId="164" fontId="15" fillId="10" borderId="17" xfId="0" applyNumberFormat="1" applyFont="1" applyFill="1" applyBorder="1" applyAlignment="1" applyProtection="1">
      <alignment horizontal="center"/>
      <protection locked="0"/>
    </xf>
    <xf numFmtId="164" fontId="15" fillId="10" borderId="16" xfId="0" applyNumberFormat="1" applyFont="1" applyFill="1" applyBorder="1" applyAlignment="1" applyProtection="1">
      <alignment horizontal="center"/>
      <protection locked="0"/>
    </xf>
    <xf numFmtId="164" fontId="15" fillId="10" borderId="19" xfId="0" applyNumberFormat="1" applyFont="1" applyFill="1" applyBorder="1" applyAlignment="1" applyProtection="1">
      <alignment horizontal="center"/>
      <protection locked="0"/>
    </xf>
    <xf numFmtId="0" fontId="15" fillId="0" borderId="23" xfId="0" applyFont="1" applyFill="1" applyBorder="1" applyAlignment="1" applyProtection="1">
      <alignment horizontal="center"/>
    </xf>
    <xf numFmtId="164" fontId="15" fillId="0" borderId="23" xfId="0" applyNumberFormat="1" applyFont="1" applyFill="1" applyBorder="1" applyAlignment="1" applyProtection="1">
      <alignment horizontal="center"/>
    </xf>
    <xf numFmtId="3" fontId="15" fillId="0" borderId="23" xfId="0" applyNumberFormat="1" applyFont="1" applyFill="1" applyBorder="1" applyAlignment="1" applyProtection="1">
      <alignment horizontal="center"/>
    </xf>
    <xf numFmtId="7" fontId="15" fillId="0" borderId="23" xfId="0" applyNumberFormat="1" applyFont="1" applyFill="1" applyBorder="1" applyAlignment="1" applyProtection="1">
      <alignment horizontal="center"/>
    </xf>
    <xf numFmtId="9" fontId="15" fillId="0" borderId="18" xfId="0" applyNumberFormat="1" applyFont="1" applyFill="1" applyBorder="1" applyAlignment="1" applyProtection="1">
      <alignment horizontal="center"/>
    </xf>
    <xf numFmtId="164" fontId="15" fillId="0" borderId="18" xfId="0" applyNumberFormat="1" applyFont="1" applyFill="1" applyBorder="1" applyAlignment="1" applyProtection="1">
      <alignment horizontal="center"/>
    </xf>
    <xf numFmtId="10" fontId="15" fillId="0" borderId="18" xfId="0" applyNumberFormat="1" applyFont="1" applyFill="1" applyBorder="1" applyAlignment="1" applyProtection="1">
      <alignment horizontal="center"/>
    </xf>
    <xf numFmtId="1" fontId="15" fillId="0" borderId="18" xfId="0" applyNumberFormat="1" applyFont="1" applyFill="1" applyBorder="1" applyAlignment="1" applyProtection="1">
      <alignment horizontal="center"/>
    </xf>
    <xf numFmtId="9" fontId="15" fillId="0" borderId="24" xfId="0" applyNumberFormat="1" applyFont="1" applyBorder="1" applyAlignment="1" applyProtection="1">
      <alignment horizontal="center"/>
    </xf>
    <xf numFmtId="9" fontId="15" fillId="0" borderId="18" xfId="0" applyNumberFormat="1" applyFont="1" applyBorder="1" applyAlignment="1" applyProtection="1">
      <alignment horizontal="center"/>
    </xf>
    <xf numFmtId="165" fontId="15" fillId="0" borderId="23" xfId="0" applyNumberFormat="1" applyFont="1" applyFill="1" applyBorder="1" applyAlignment="1" applyProtection="1">
      <alignment horizontal="center"/>
    </xf>
    <xf numFmtId="164" fontId="15" fillId="0" borderId="25" xfId="0" applyNumberFormat="1" applyFont="1" applyFill="1" applyBorder="1" applyAlignment="1" applyProtection="1">
      <alignment horizontal="center"/>
    </xf>
    <xf numFmtId="38" fontId="15" fillId="0" borderId="4" xfId="0" applyNumberFormat="1" applyFont="1" applyBorder="1" applyAlignment="1" applyProtection="1">
      <alignment horizontal="center"/>
    </xf>
    <xf numFmtId="164" fontId="15" fillId="0" borderId="26" xfId="0" applyNumberFormat="1" applyFont="1" applyFill="1" applyBorder="1" applyAlignment="1" applyProtection="1">
      <alignment horizontal="center"/>
    </xf>
    <xf numFmtId="164" fontId="15" fillId="0" borderId="27" xfId="0" applyNumberFormat="1" applyFont="1" applyFill="1" applyBorder="1" applyAlignment="1" applyProtection="1">
      <alignment horizontal="center"/>
    </xf>
    <xf numFmtId="164" fontId="15" fillId="10" borderId="28" xfId="0" applyNumberFormat="1" applyFont="1" applyFill="1" applyBorder="1" applyAlignment="1" applyProtection="1">
      <alignment horizontal="center"/>
      <protection locked="0"/>
    </xf>
    <xf numFmtId="9" fontId="15" fillId="0" borderId="21" xfId="0" applyNumberFormat="1" applyFont="1" applyFill="1" applyBorder="1" applyAlignment="1" applyProtection="1">
      <alignment horizontal="center"/>
    </xf>
    <xf numFmtId="9" fontId="15" fillId="0" borderId="29" xfId="0" applyNumberFormat="1" applyFont="1" applyFill="1" applyBorder="1" applyAlignment="1" applyProtection="1">
      <alignment horizontal="center"/>
    </xf>
    <xf numFmtId="164" fontId="15" fillId="0" borderId="11" xfId="0" applyNumberFormat="1" applyFont="1" applyFill="1" applyBorder="1" applyAlignment="1" applyProtection="1">
      <alignment horizontal="center"/>
    </xf>
    <xf numFmtId="164" fontId="15" fillId="0" borderId="16" xfId="0" applyNumberFormat="1" applyFont="1" applyFill="1" applyBorder="1" applyAlignment="1" applyProtection="1">
      <alignment horizontal="center"/>
    </xf>
    <xf numFmtId="0" fontId="2" fillId="0" borderId="0" xfId="0" applyFont="1" applyAlignment="1">
      <alignment horizontal="left"/>
    </xf>
    <xf numFmtId="0" fontId="1" fillId="3" borderId="30" xfId="0" applyFont="1" applyFill="1" applyBorder="1" applyAlignment="1"/>
    <xf numFmtId="0" fontId="1" fillId="3" borderId="21" xfId="0" applyFont="1" applyFill="1" applyBorder="1" applyAlignment="1"/>
    <xf numFmtId="0" fontId="1" fillId="3" borderId="31" xfId="0" applyFont="1" applyFill="1" applyBorder="1" applyAlignment="1"/>
    <xf numFmtId="0" fontId="8" fillId="2" borderId="32" xfId="0" applyFont="1" applyFill="1" applyBorder="1" applyAlignment="1" applyProtection="1">
      <alignment horizontal="center" vertical="center"/>
    </xf>
    <xf numFmtId="0" fontId="8" fillId="2" borderId="0" xfId="0" applyFont="1" applyFill="1" applyBorder="1" applyAlignment="1" applyProtection="1">
      <alignment horizontal="center" vertical="center"/>
    </xf>
    <xf numFmtId="0" fontId="8" fillId="2" borderId="3" xfId="0" applyFont="1" applyFill="1" applyBorder="1" applyAlignment="1" applyProtection="1">
      <alignment horizontal="center" vertical="center"/>
    </xf>
    <xf numFmtId="0" fontId="12" fillId="0" borderId="33" xfId="0" applyFont="1" applyFill="1" applyBorder="1" applyAlignment="1" applyProtection="1"/>
    <xf numFmtId="0" fontId="12" fillId="0" borderId="32" xfId="0" applyFont="1" applyFill="1" applyBorder="1" applyProtection="1"/>
    <xf numFmtId="0" fontId="12" fillId="0" borderId="0" xfId="0" applyFont="1" applyFill="1" applyBorder="1" applyProtection="1"/>
    <xf numFmtId="0" fontId="15" fillId="0" borderId="0" xfId="0" applyFont="1" applyFill="1" applyBorder="1" applyProtection="1"/>
    <xf numFmtId="164" fontId="15" fillId="0" borderId="0" xfId="0" applyNumberFormat="1" applyFont="1" applyBorder="1" applyProtection="1"/>
    <xf numFmtId="0" fontId="15" fillId="0" borderId="0" xfId="0" applyFont="1" applyBorder="1" applyProtection="1"/>
    <xf numFmtId="0" fontId="15" fillId="0" borderId="3" xfId="0" applyFont="1" applyBorder="1" applyProtection="1"/>
    <xf numFmtId="0" fontId="14" fillId="6" borderId="30" xfId="0" applyFont="1" applyFill="1" applyBorder="1" applyAlignment="1" applyProtection="1"/>
    <xf numFmtId="0" fontId="14" fillId="6" borderId="21" xfId="0" applyFont="1" applyFill="1" applyBorder="1" applyAlignment="1" applyProtection="1"/>
    <xf numFmtId="49" fontId="14" fillId="6" borderId="30" xfId="0" applyNumberFormat="1" applyFont="1" applyFill="1" applyBorder="1" applyAlignment="1" applyProtection="1">
      <alignment horizontal="center"/>
    </xf>
    <xf numFmtId="0" fontId="13" fillId="6" borderId="31" xfId="0" applyFont="1" applyFill="1" applyBorder="1" applyAlignment="1" applyProtection="1">
      <alignment horizontal="center"/>
    </xf>
    <xf numFmtId="0" fontId="14" fillId="6" borderId="30" xfId="0" applyFont="1" applyFill="1" applyBorder="1" applyAlignment="1" applyProtection="1">
      <alignment horizontal="center"/>
    </xf>
    <xf numFmtId="0" fontId="13" fillId="6" borderId="31" xfId="0" applyFont="1" applyFill="1" applyBorder="1" applyAlignment="1" applyProtection="1"/>
    <xf numFmtId="0" fontId="12" fillId="0" borderId="0" xfId="0" applyFont="1" applyFill="1" applyBorder="1" applyAlignment="1" applyProtection="1">
      <alignment horizontal="center"/>
    </xf>
    <xf numFmtId="5" fontId="15" fillId="0" borderId="1" xfId="0" applyNumberFormat="1" applyFont="1" applyBorder="1" applyAlignment="1" applyProtection="1">
      <alignment horizontal="center"/>
    </xf>
    <xf numFmtId="166" fontId="15" fillId="0" borderId="9" xfId="0" applyNumberFormat="1" applyFont="1" applyBorder="1" applyAlignment="1" applyProtection="1">
      <alignment horizontal="center"/>
    </xf>
    <xf numFmtId="166" fontId="15" fillId="0" borderId="0" xfId="0" applyNumberFormat="1" applyFont="1" applyBorder="1" applyProtection="1"/>
    <xf numFmtId="0" fontId="12" fillId="0" borderId="33" xfId="0" applyFont="1" applyBorder="1" applyAlignment="1" applyProtection="1">
      <alignment horizontal="left"/>
    </xf>
    <xf numFmtId="0" fontId="12" fillId="0" borderId="9" xfId="0" applyFont="1" applyBorder="1" applyAlignment="1" applyProtection="1">
      <alignment horizontal="left"/>
    </xf>
    <xf numFmtId="164" fontId="15" fillId="0" borderId="24" xfId="0" applyNumberFormat="1" applyFont="1" applyBorder="1" applyAlignment="1" applyProtection="1">
      <alignment horizontal="center"/>
    </xf>
    <xf numFmtId="0" fontId="15" fillId="0" borderId="34" xfId="0" applyFont="1" applyFill="1" applyBorder="1" applyAlignment="1" applyProtection="1">
      <alignment horizontal="left"/>
    </xf>
    <xf numFmtId="5" fontId="15" fillId="0" borderId="5" xfId="0" applyNumberFormat="1" applyFont="1" applyBorder="1" applyAlignment="1" applyProtection="1">
      <alignment horizontal="center"/>
    </xf>
    <xf numFmtId="166" fontId="15" fillId="0" borderId="2"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35" xfId="0" applyFont="1" applyBorder="1" applyAlignment="1" applyProtection="1">
      <alignment horizontal="left"/>
    </xf>
    <xf numFmtId="5" fontId="15" fillId="0" borderId="3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166" fontId="15" fillId="0" borderId="37" xfId="0" applyNumberFormat="1" applyFont="1" applyBorder="1" applyAlignment="1" applyProtection="1">
      <alignment horizontal="center"/>
    </xf>
    <xf numFmtId="166" fontId="15" fillId="0" borderId="12" xfId="0" applyNumberFormat="1" applyFont="1" applyBorder="1" applyAlignment="1" applyProtection="1">
      <alignment horizontal="center"/>
    </xf>
    <xf numFmtId="0" fontId="15" fillId="0" borderId="34" xfId="0" applyFont="1" applyBorder="1" applyAlignment="1" applyProtection="1">
      <alignment horizontal="left"/>
    </xf>
    <xf numFmtId="0" fontId="15" fillId="0" borderId="34" xfId="0" applyFont="1" applyFill="1" applyBorder="1" applyProtection="1"/>
    <xf numFmtId="0" fontId="15" fillId="0" borderId="38" xfId="0" applyFont="1" applyFill="1" applyBorder="1" applyProtection="1"/>
    <xf numFmtId="0" fontId="12" fillId="0" borderId="2" xfId="0" applyFont="1" applyBorder="1" applyAlignment="1" applyProtection="1">
      <alignment horizontal="left"/>
    </xf>
    <xf numFmtId="0" fontId="12" fillId="0" borderId="39" xfId="0" applyFont="1" applyFill="1" applyBorder="1" applyProtection="1"/>
    <xf numFmtId="0" fontId="15" fillId="0" borderId="29" xfId="0" applyFont="1" applyFill="1" applyBorder="1" applyProtection="1"/>
    <xf numFmtId="38" fontId="15" fillId="0" borderId="40" xfId="0" applyNumberFormat="1" applyFont="1" applyBorder="1" applyAlignment="1" applyProtection="1">
      <alignment horizontal="center"/>
    </xf>
    <xf numFmtId="166" fontId="15" fillId="0" borderId="40" xfId="0" applyNumberFormat="1" applyFont="1" applyBorder="1" applyAlignment="1" applyProtection="1">
      <alignment horizontal="center"/>
    </xf>
    <xf numFmtId="0" fontId="12" fillId="0" borderId="41" xfId="0" applyFont="1" applyBorder="1" applyProtection="1"/>
    <xf numFmtId="0" fontId="15" fillId="0" borderId="42" xfId="0" applyFont="1" applyBorder="1" applyProtection="1"/>
    <xf numFmtId="164" fontId="15" fillId="0" borderId="43" xfId="0" applyNumberFormat="1" applyFont="1" applyBorder="1" applyAlignment="1" applyProtection="1">
      <alignment horizontal="center"/>
    </xf>
    <xf numFmtId="0" fontId="15" fillId="0" borderId="32" xfId="0" applyFont="1" applyFill="1" applyBorder="1" applyProtection="1"/>
    <xf numFmtId="164" fontId="15" fillId="0" borderId="32" xfId="0" applyNumberFormat="1" applyFont="1" applyFill="1" applyBorder="1" applyProtection="1"/>
    <xf numFmtId="5" fontId="15" fillId="0" borderId="3" xfId="0" applyNumberFormat="1" applyFont="1" applyBorder="1" applyAlignment="1" applyProtection="1">
      <alignment horizontal="center"/>
    </xf>
    <xf numFmtId="164" fontId="15" fillId="0" borderId="32" xfId="0" applyNumberFormat="1" applyFont="1" applyBorder="1" applyAlignment="1" applyProtection="1">
      <alignment horizontal="center"/>
    </xf>
    <xf numFmtId="0" fontId="14" fillId="6" borderId="30" xfId="0" applyFont="1" applyFill="1" applyBorder="1" applyProtection="1"/>
    <xf numFmtId="0" fontId="16" fillId="6" borderId="21" xfId="0" applyFont="1" applyFill="1" applyBorder="1" applyProtection="1"/>
    <xf numFmtId="5" fontId="15" fillId="0" borderId="4" xfId="0" applyNumberFormat="1" applyFont="1" applyBorder="1" applyAlignment="1" applyProtection="1">
      <alignment horizontal="center"/>
    </xf>
    <xf numFmtId="166" fontId="15" fillId="0" borderId="0" xfId="0" applyNumberFormat="1" applyFont="1" applyFill="1" applyBorder="1" applyProtection="1"/>
    <xf numFmtId="0" fontId="15" fillId="0" borderId="16" xfId="0" applyFont="1" applyFill="1" applyBorder="1" applyProtection="1"/>
    <xf numFmtId="164" fontId="15" fillId="0" borderId="5" xfId="0" applyNumberFormat="1" applyFont="1" applyBorder="1" applyAlignment="1" applyProtection="1">
      <alignment horizontal="center"/>
    </xf>
    <xf numFmtId="164" fontId="15" fillId="0" borderId="18" xfId="0" applyNumberFormat="1" applyFont="1" applyBorder="1" applyAlignment="1" applyProtection="1">
      <alignment horizontal="center"/>
    </xf>
    <xf numFmtId="0" fontId="15" fillId="0" borderId="34" xfId="0" applyFont="1" applyFill="1" applyBorder="1" applyAlignment="1" applyProtection="1"/>
    <xf numFmtId="0" fontId="12" fillId="0" borderId="39" xfId="0" applyFont="1" applyBorder="1" applyAlignment="1" applyProtection="1"/>
    <xf numFmtId="0" fontId="12" fillId="0" borderId="15" xfId="0" applyFont="1" applyBorder="1" applyAlignment="1" applyProtection="1"/>
    <xf numFmtId="164" fontId="15" fillId="0" borderId="31" xfId="0" applyNumberFormat="1" applyFont="1" applyBorder="1" applyAlignment="1" applyProtection="1">
      <alignment horizontal="center"/>
    </xf>
    <xf numFmtId="0" fontId="12" fillId="0" borderId="40" xfId="0" applyFont="1" applyBorder="1" applyAlignment="1" applyProtection="1"/>
    <xf numFmtId="164" fontId="12" fillId="0" borderId="22" xfId="0" applyNumberFormat="1" applyFont="1" applyBorder="1" applyAlignment="1" applyProtection="1">
      <alignment horizontal="center"/>
    </xf>
    <xf numFmtId="164" fontId="12" fillId="0" borderId="43" xfId="0" applyNumberFormat="1" applyFont="1" applyBorder="1" applyAlignment="1" applyProtection="1">
      <alignment horizontal="center"/>
    </xf>
    <xf numFmtId="6" fontId="15" fillId="0" borderId="37" xfId="0" applyNumberFormat="1" applyFont="1" applyBorder="1" applyAlignment="1" applyProtection="1">
      <alignment horizontal="center"/>
    </xf>
    <xf numFmtId="0" fontId="15" fillId="0" borderId="0" xfId="0" applyFont="1" applyProtection="1"/>
    <xf numFmtId="0" fontId="12" fillId="0" borderId="39" xfId="0" applyFont="1" applyBorder="1" applyProtection="1"/>
    <xf numFmtId="0" fontId="12" fillId="0" borderId="29" xfId="0" applyFont="1" applyBorder="1" applyProtection="1"/>
    <xf numFmtId="5" fontId="15" fillId="0" borderId="40" xfId="0" applyNumberFormat="1" applyFont="1" applyBorder="1" applyAlignment="1" applyProtection="1">
      <alignment horizontal="center"/>
    </xf>
    <xf numFmtId="164" fontId="15" fillId="0" borderId="14" xfId="0" applyNumberFormat="1" applyFont="1" applyBorder="1" applyAlignment="1" applyProtection="1">
      <alignment horizontal="center"/>
    </xf>
    <xf numFmtId="0" fontId="12" fillId="0" borderId="44" xfId="0" applyFont="1" applyBorder="1" applyAlignment="1" applyProtection="1">
      <alignment horizontal="left"/>
    </xf>
    <xf numFmtId="0" fontId="15" fillId="0" borderId="45" xfId="0" applyFont="1" applyBorder="1" applyProtection="1"/>
    <xf numFmtId="0" fontId="12" fillId="0" borderId="0" xfId="0" applyFont="1" applyFill="1" applyBorder="1" applyAlignment="1" applyProtection="1"/>
    <xf numFmtId="6" fontId="15" fillId="0" borderId="46" xfId="0" applyNumberFormat="1" applyFont="1" applyBorder="1" applyAlignment="1" applyProtection="1">
      <alignment horizontal="center"/>
    </xf>
    <xf numFmtId="164" fontId="15" fillId="0" borderId="45" xfId="0" applyNumberFormat="1" applyFont="1" applyFill="1" applyBorder="1" applyAlignment="1" applyProtection="1">
      <alignment horizontal="center"/>
    </xf>
    <xf numFmtId="0" fontId="12" fillId="0" borderId="47" xfId="0" applyFont="1" applyBorder="1" applyAlignment="1" applyProtection="1"/>
    <xf numFmtId="0" fontId="12" fillId="0" borderId="48" xfId="0" applyFont="1" applyBorder="1" applyAlignment="1" applyProtection="1"/>
    <xf numFmtId="6" fontId="15" fillId="0" borderId="49" xfId="0" applyNumberFormat="1" applyFont="1" applyBorder="1" applyAlignment="1" applyProtection="1">
      <alignment horizontal="center"/>
    </xf>
    <xf numFmtId="6" fontId="15" fillId="0" borderId="50" xfId="0" applyNumberFormat="1" applyFont="1" applyBorder="1" applyAlignment="1" applyProtection="1">
      <alignment horizontal="center"/>
    </xf>
    <xf numFmtId="0" fontId="12" fillId="0" borderId="0" xfId="0" applyFont="1" applyFill="1" applyBorder="1" applyAlignment="1" applyProtection="1">
      <alignment horizontal="left"/>
    </xf>
    <xf numFmtId="0" fontId="12" fillId="0" borderId="10" xfId="0" applyFont="1" applyBorder="1" applyAlignment="1" applyProtection="1"/>
    <xf numFmtId="0" fontId="12" fillId="0" borderId="11" xfId="0" applyFont="1" applyBorder="1" applyAlignment="1" applyProtection="1"/>
    <xf numFmtId="6" fontId="15" fillId="0" borderId="18" xfId="0" applyNumberFormat="1" applyFont="1" applyBorder="1" applyAlignment="1" applyProtection="1">
      <alignment horizontal="center"/>
    </xf>
    <xf numFmtId="6" fontId="15" fillId="0" borderId="12" xfId="0" applyNumberFormat="1" applyFont="1" applyBorder="1" applyAlignment="1" applyProtection="1">
      <alignment horizontal="center"/>
    </xf>
    <xf numFmtId="0" fontId="12" fillId="0" borderId="0" xfId="0" applyFont="1" applyFill="1" applyBorder="1" applyAlignment="1" applyProtection="1">
      <alignment wrapText="1"/>
    </xf>
    <xf numFmtId="6" fontId="15" fillId="0" borderId="2" xfId="0" applyNumberFormat="1" applyFont="1" applyFill="1" applyBorder="1" applyAlignment="1" applyProtection="1">
      <alignment horizontal="center"/>
    </xf>
    <xf numFmtId="0" fontId="12" fillId="0" borderId="0" xfId="0" applyFont="1" applyBorder="1" applyAlignment="1" applyProtection="1"/>
    <xf numFmtId="166" fontId="15" fillId="0" borderId="18" xfId="0" applyNumberFormat="1" applyFont="1" applyBorder="1" applyAlignment="1" applyProtection="1">
      <alignment horizontal="center"/>
    </xf>
    <xf numFmtId="40" fontId="15" fillId="0" borderId="18" xfId="0" applyNumberFormat="1" applyFont="1" applyBorder="1" applyAlignment="1" applyProtection="1">
      <alignment horizontal="center"/>
    </xf>
    <xf numFmtId="4" fontId="15" fillId="0" borderId="2" xfId="0" applyNumberFormat="1" applyFont="1" applyBorder="1" applyAlignment="1" applyProtection="1">
      <alignment horizontal="center"/>
    </xf>
    <xf numFmtId="0" fontId="12" fillId="0" borderId="0" xfId="0" applyFont="1" applyBorder="1" applyAlignment="1" applyProtection="1">
      <alignment horizontal="center"/>
    </xf>
    <xf numFmtId="0" fontId="15" fillId="0" borderId="40" xfId="0" applyFont="1" applyBorder="1" applyProtection="1"/>
    <xf numFmtId="6" fontId="15" fillId="0" borderId="43" xfId="0" applyNumberFormat="1" applyFont="1" applyBorder="1" applyAlignment="1" applyProtection="1">
      <alignment horizontal="center"/>
    </xf>
    <xf numFmtId="9" fontId="12" fillId="0" borderId="0" xfId="0" applyNumberFormat="1" applyFont="1" applyFill="1" applyBorder="1" applyAlignment="1" applyProtection="1">
      <alignment horizontal="center"/>
    </xf>
    <xf numFmtId="0" fontId="12" fillId="0" borderId="2" xfId="0" applyFont="1" applyBorder="1" applyAlignment="1" applyProtection="1"/>
    <xf numFmtId="0" fontId="12" fillId="0" borderId="6" xfId="0" applyFont="1" applyBorder="1" applyAlignment="1" applyProtection="1"/>
    <xf numFmtId="0" fontId="12" fillId="0" borderId="8" xfId="0" applyFont="1" applyBorder="1" applyAlignment="1" applyProtection="1"/>
    <xf numFmtId="10" fontId="15" fillId="0" borderId="22" xfId="0" applyNumberFormat="1" applyFont="1" applyBorder="1" applyAlignment="1" applyProtection="1">
      <alignment horizontal="center"/>
    </xf>
    <xf numFmtId="0" fontId="15" fillId="0" borderId="29" xfId="0" applyFont="1" applyBorder="1" applyProtection="1"/>
    <xf numFmtId="0" fontId="0" fillId="0" borderId="0" xfId="0" applyProtection="1"/>
    <xf numFmtId="0" fontId="2" fillId="0" borderId="0" xfId="0" applyFont="1" applyProtection="1"/>
    <xf numFmtId="0" fontId="1" fillId="0" borderId="32" xfId="0" applyFont="1" applyFill="1" applyBorder="1" applyAlignment="1" applyProtection="1"/>
    <xf numFmtId="0" fontId="1" fillId="0" borderId="0" xfId="0" applyFont="1" applyFill="1" applyBorder="1" applyAlignment="1" applyProtection="1"/>
    <xf numFmtId="0" fontId="0" fillId="0" borderId="0" xfId="0" applyBorder="1" applyProtection="1"/>
    <xf numFmtId="0" fontId="0" fillId="0" borderId="3" xfId="0" applyBorder="1" applyProtection="1"/>
    <xf numFmtId="0" fontId="12" fillId="0" borderId="33" xfId="0" applyFont="1" applyBorder="1" applyAlignment="1" applyProtection="1"/>
    <xf numFmtId="0" fontId="15" fillId="6" borderId="30" xfId="0" applyFont="1" applyFill="1" applyBorder="1" applyAlignment="1" applyProtection="1"/>
    <xf numFmtId="0" fontId="15" fillId="6" borderId="21" xfId="0" applyFont="1" applyFill="1" applyBorder="1" applyAlignment="1" applyProtection="1"/>
    <xf numFmtId="0" fontId="15" fillId="6" borderId="31" xfId="0" applyFont="1" applyFill="1" applyBorder="1" applyAlignment="1" applyProtection="1"/>
    <xf numFmtId="0" fontId="15" fillId="0" borderId="33" xfId="0" applyFont="1" applyBorder="1" applyAlignment="1" applyProtection="1"/>
    <xf numFmtId="164" fontId="15" fillId="0" borderId="24" xfId="0" applyNumberFormat="1" applyFont="1" applyBorder="1" applyAlignment="1" applyProtection="1"/>
    <xf numFmtId="0" fontId="15" fillId="0" borderId="51" xfId="0" applyFont="1" applyBorder="1" applyAlignment="1" applyProtection="1"/>
    <xf numFmtId="0" fontId="15" fillId="0" borderId="37" xfId="0" applyFont="1" applyBorder="1" applyAlignment="1" applyProtection="1"/>
    <xf numFmtId="164" fontId="12" fillId="0" borderId="5" xfId="0" applyNumberFormat="1" applyFont="1" applyFill="1" applyBorder="1" applyAlignment="1" applyProtection="1">
      <alignment horizontal="center"/>
    </xf>
    <xf numFmtId="6" fontId="12" fillId="0" borderId="52" xfId="0" applyNumberFormat="1" applyFont="1" applyBorder="1" applyAlignment="1" applyProtection="1">
      <alignment horizontal="center"/>
    </xf>
    <xf numFmtId="0" fontId="15" fillId="0" borderId="0" xfId="0" applyFont="1" applyBorder="1" applyAlignment="1" applyProtection="1"/>
    <xf numFmtId="0" fontId="15" fillId="0" borderId="0" xfId="0" applyFont="1" applyFill="1" applyBorder="1" applyAlignment="1" applyProtection="1"/>
    <xf numFmtId="164" fontId="15" fillId="0" borderId="0" xfId="0" applyNumberFormat="1" applyFont="1" applyFill="1" applyBorder="1" applyAlignment="1" applyProtection="1">
      <alignment horizontal="center"/>
    </xf>
    <xf numFmtId="7" fontId="12" fillId="0" borderId="53" xfId="0" applyNumberFormat="1" applyFont="1" applyBorder="1" applyAlignment="1" applyProtection="1">
      <alignment horizontal="center"/>
    </xf>
    <xf numFmtId="9" fontId="15" fillId="0" borderId="43" xfId="0" applyNumberFormat="1" applyFont="1" applyBorder="1" applyAlignment="1" applyProtection="1">
      <alignment horizontal="center"/>
    </xf>
    <xf numFmtId="0" fontId="12" fillId="0" borderId="32" xfId="0" applyFont="1" applyBorder="1" applyProtection="1"/>
    <xf numFmtId="0" fontId="12" fillId="0" borderId="0" xfId="0" applyFont="1" applyBorder="1" applyProtection="1"/>
    <xf numFmtId="166" fontId="15" fillId="0" borderId="12" xfId="0" applyNumberFormat="1" applyFont="1" applyBorder="1" applyProtection="1"/>
    <xf numFmtId="0" fontId="15" fillId="0" borderId="35" xfId="0" applyFont="1" applyBorder="1" applyAlignment="1" applyProtection="1">
      <alignment horizontal="left"/>
    </xf>
    <xf numFmtId="166" fontId="15" fillId="0" borderId="2" xfId="0" applyNumberFormat="1" applyFont="1" applyBorder="1" applyProtection="1"/>
    <xf numFmtId="166" fontId="15" fillId="0" borderId="37" xfId="0" applyNumberFormat="1" applyFont="1" applyBorder="1" applyProtection="1"/>
    <xf numFmtId="0" fontId="15" fillId="0" borderId="54" xfId="0" applyFont="1" applyBorder="1" applyAlignment="1" applyProtection="1"/>
    <xf numFmtId="0" fontId="15" fillId="0" borderId="55" xfId="0" applyFont="1" applyBorder="1" applyAlignment="1" applyProtection="1"/>
    <xf numFmtId="0" fontId="15" fillId="0" borderId="34" xfId="0" applyFont="1" applyBorder="1" applyProtection="1"/>
    <xf numFmtId="0" fontId="15" fillId="0" borderId="38" xfId="0" applyFont="1" applyBorder="1" applyProtection="1"/>
    <xf numFmtId="166" fontId="15" fillId="0" borderId="40" xfId="0" applyNumberFormat="1" applyFont="1" applyBorder="1" applyProtection="1"/>
    <xf numFmtId="0" fontId="15" fillId="0" borderId="32" xfId="0" applyFont="1" applyBorder="1" applyProtection="1"/>
    <xf numFmtId="164" fontId="15" fillId="0" borderId="32" xfId="0" applyNumberFormat="1" applyFont="1" applyBorder="1" applyProtection="1"/>
    <xf numFmtId="0" fontId="15" fillId="0" borderId="33" xfId="0" applyFont="1" applyBorder="1" applyProtection="1"/>
    <xf numFmtId="0" fontId="12" fillId="0" borderId="11" xfId="0" applyFont="1" applyBorder="1" applyAlignment="1" applyProtection="1">
      <alignment horizontal="left"/>
    </xf>
    <xf numFmtId="0" fontId="15" fillId="0" borderId="16" xfId="0" applyFont="1" applyBorder="1" applyProtection="1"/>
    <xf numFmtId="0" fontId="15" fillId="0" borderId="34" xfId="0" applyFont="1" applyBorder="1" applyAlignment="1" applyProtection="1"/>
    <xf numFmtId="0" fontId="15" fillId="0" borderId="10" xfId="0" applyFont="1" applyBorder="1" applyAlignment="1" applyProtection="1"/>
    <xf numFmtId="164" fontId="15" fillId="0" borderId="49" xfId="0" applyNumberFormat="1" applyFont="1" applyBorder="1" applyAlignment="1" applyProtection="1">
      <alignment horizontal="center"/>
    </xf>
    <xf numFmtId="164" fontId="15" fillId="0" borderId="56" xfId="0" applyNumberFormat="1" applyFont="1" applyBorder="1" applyAlignment="1" applyProtection="1">
      <alignment horizontal="center"/>
    </xf>
    <xf numFmtId="6" fontId="15" fillId="0" borderId="57" xfId="0" applyNumberFormat="1" applyFont="1" applyBorder="1" applyAlignment="1" applyProtection="1">
      <alignment horizontal="center"/>
    </xf>
    <xf numFmtId="0" fontId="12" fillId="0" borderId="58" xfId="0" applyFont="1" applyBorder="1" applyAlignment="1" applyProtection="1"/>
    <xf numFmtId="6" fontId="15" fillId="0" borderId="18" xfId="0" applyNumberFormat="1" applyFont="1" applyFill="1" applyBorder="1" applyAlignment="1" applyProtection="1">
      <alignment horizontal="center"/>
    </xf>
    <xf numFmtId="4" fontId="15" fillId="0" borderId="18" xfId="0" applyNumberFormat="1" applyFont="1" applyBorder="1" applyAlignment="1" applyProtection="1">
      <alignment horizontal="center"/>
    </xf>
    <xf numFmtId="0" fontId="15" fillId="0" borderId="0" xfId="0" applyFont="1" applyBorder="1" applyProtection="1">
      <protection locked="0"/>
    </xf>
    <xf numFmtId="164" fontId="15" fillId="0" borderId="37" xfId="0" applyNumberFormat="1" applyFont="1" applyBorder="1" applyAlignment="1" applyProtection="1">
      <alignment horizontal="center"/>
      <protection locked="0"/>
    </xf>
    <xf numFmtId="0" fontId="15" fillId="0" borderId="54" xfId="0" applyFont="1" applyFill="1" applyBorder="1" applyAlignment="1" applyProtection="1"/>
    <xf numFmtId="0" fontId="15" fillId="0" borderId="59" xfId="0" applyFont="1" applyFill="1" applyBorder="1" applyAlignment="1" applyProtection="1"/>
    <xf numFmtId="164" fontId="15" fillId="0" borderId="3" xfId="0" applyNumberFormat="1" applyFont="1" applyFill="1" applyBorder="1" applyAlignment="1" applyProtection="1">
      <alignment horizontal="center"/>
    </xf>
    <xf numFmtId="6" fontId="15" fillId="0" borderId="4" xfId="0" applyNumberFormat="1" applyFont="1" applyBorder="1" applyAlignment="1" applyProtection="1">
      <alignment horizontal="center"/>
    </xf>
    <xf numFmtId="6" fontId="15" fillId="0" borderId="5" xfId="0" applyNumberFormat="1" applyFont="1" applyBorder="1" applyAlignment="1" applyProtection="1">
      <alignment horizontal="center"/>
    </xf>
    <xf numFmtId="166" fontId="15" fillId="0" borderId="5" xfId="0" applyNumberFormat="1" applyFont="1" applyBorder="1" applyAlignment="1" applyProtection="1">
      <alignment horizontal="center"/>
    </xf>
    <xf numFmtId="167" fontId="15" fillId="0" borderId="5" xfId="0" applyNumberFormat="1" applyFont="1" applyBorder="1" applyAlignment="1" applyProtection="1">
      <alignment horizontal="center"/>
    </xf>
    <xf numFmtId="166" fontId="15" fillId="0" borderId="22" xfId="0" applyNumberFormat="1" applyFont="1" applyBorder="1" applyAlignment="1" applyProtection="1">
      <alignment horizontal="center"/>
    </xf>
    <xf numFmtId="38" fontId="15" fillId="0" borderId="5" xfId="0" applyNumberFormat="1" applyFont="1" applyBorder="1" applyAlignment="1" applyProtection="1">
      <alignment horizontal="center"/>
    </xf>
    <xf numFmtId="14" fontId="16" fillId="4" borderId="31" xfId="0" applyNumberFormat="1" applyFont="1" applyFill="1" applyBorder="1" applyAlignment="1" applyProtection="1">
      <protection locked="0"/>
    </xf>
    <xf numFmtId="14" fontId="16" fillId="4" borderId="31" xfId="0" applyNumberFormat="1" applyFont="1" applyFill="1" applyBorder="1" applyAlignment="1" applyProtection="1">
      <alignment horizontal="center"/>
      <protection locked="0"/>
    </xf>
    <xf numFmtId="164" fontId="15" fillId="0" borderId="35" xfId="0" applyNumberFormat="1" applyFont="1" applyFill="1" applyBorder="1" applyAlignment="1" applyProtection="1">
      <alignment horizontal="center"/>
    </xf>
    <xf numFmtId="164" fontId="12" fillId="0" borderId="60" xfId="0" applyNumberFormat="1" applyFont="1" applyFill="1" applyBorder="1" applyAlignment="1" applyProtection="1">
      <alignment horizontal="center"/>
    </xf>
    <xf numFmtId="5" fontId="0" fillId="0" borderId="61" xfId="0" applyNumberFormat="1" applyBorder="1" applyAlignment="1">
      <alignment horizontal="center"/>
    </xf>
    <xf numFmtId="6" fontId="0" fillId="0" borderId="61" xfId="0" applyNumberFormat="1" applyBorder="1" applyAlignment="1">
      <alignment horizontal="center"/>
    </xf>
    <xf numFmtId="0" fontId="0" fillId="0" borderId="62" xfId="0" applyBorder="1"/>
    <xf numFmtId="164" fontId="0" fillId="0" borderId="63" xfId="0" applyNumberFormat="1" applyBorder="1" applyAlignment="1">
      <alignment horizontal="center"/>
    </xf>
    <xf numFmtId="5" fontId="0" fillId="0" borderId="63" xfId="0" applyNumberFormat="1" applyBorder="1" applyAlignment="1">
      <alignment horizontal="center"/>
    </xf>
    <xf numFmtId="0" fontId="2" fillId="0" borderId="63" xfId="0" applyFont="1" applyBorder="1"/>
    <xf numFmtId="6" fontId="15" fillId="0" borderId="17" xfId="0" applyNumberFormat="1" applyFont="1" applyBorder="1" applyAlignment="1" applyProtection="1">
      <alignment horizontal="center"/>
    </xf>
    <xf numFmtId="6" fontId="15" fillId="0" borderId="39" xfId="0" applyNumberFormat="1" applyFont="1" applyBorder="1" applyAlignment="1" applyProtection="1">
      <alignment horizontal="center"/>
    </xf>
    <xf numFmtId="9" fontId="15" fillId="4" borderId="15" xfId="0" applyNumberFormat="1" applyFont="1" applyFill="1" applyBorder="1" applyAlignment="1" applyProtection="1">
      <alignment horizontal="center"/>
      <protection locked="0"/>
    </xf>
    <xf numFmtId="164" fontId="15" fillId="0" borderId="60" xfId="0" applyNumberFormat="1" applyFont="1" applyFill="1" applyBorder="1" applyAlignment="1" applyProtection="1">
      <alignment horizontal="center"/>
    </xf>
    <xf numFmtId="166" fontId="15" fillId="4" borderId="15" xfId="0" applyNumberFormat="1" applyFont="1" applyFill="1" applyBorder="1" applyAlignment="1" applyProtection="1">
      <alignment horizontal="center"/>
      <protection locked="0"/>
    </xf>
    <xf numFmtId="5" fontId="15" fillId="0" borderId="16" xfId="0" applyNumberFormat="1" applyFont="1" applyBorder="1" applyAlignment="1" applyProtection="1">
      <alignment horizontal="center"/>
    </xf>
    <xf numFmtId="6" fontId="15" fillId="0" borderId="52" xfId="0" applyNumberFormat="1" applyFont="1" applyBorder="1" applyAlignment="1" applyProtection="1">
      <alignment horizontal="center"/>
    </xf>
    <xf numFmtId="164" fontId="15" fillId="0" borderId="64" xfId="0" applyNumberFormat="1" applyFont="1" applyFill="1" applyBorder="1" applyAlignment="1" applyProtection="1">
      <alignment horizontal="center"/>
    </xf>
    <xf numFmtId="9" fontId="15" fillId="10" borderId="15" xfId="0" applyNumberFormat="1" applyFont="1" applyFill="1" applyBorder="1" applyAlignment="1" applyProtection="1">
      <alignment horizontal="center"/>
      <protection locked="0"/>
    </xf>
    <xf numFmtId="166" fontId="15" fillId="0" borderId="15" xfId="0" applyNumberFormat="1" applyFont="1" applyFill="1" applyBorder="1" applyAlignment="1" applyProtection="1">
      <alignment horizontal="center"/>
    </xf>
    <xf numFmtId="164" fontId="15" fillId="0" borderId="65" xfId="0" applyNumberFormat="1" applyFont="1" applyFill="1" applyBorder="1" applyAlignment="1" applyProtection="1">
      <alignment horizontal="center"/>
    </xf>
    <xf numFmtId="0" fontId="22" fillId="0" borderId="0" xfId="6"/>
    <xf numFmtId="0" fontId="23" fillId="0" borderId="0" xfId="6" applyFont="1" applyAlignment="1">
      <alignment horizontal="center"/>
    </xf>
    <xf numFmtId="0" fontId="26" fillId="0" borderId="0" xfId="0" applyFont="1"/>
    <xf numFmtId="0" fontId="27" fillId="0" borderId="0" xfId="0" applyFont="1"/>
    <xf numFmtId="0" fontId="26" fillId="0" borderId="0" xfId="0" applyFont="1"/>
    <xf numFmtId="9" fontId="26" fillId="0" borderId="0" xfId="5" applyFont="1"/>
    <xf numFmtId="44" fontId="26" fillId="0" borderId="0" xfId="4" applyFont="1"/>
    <xf numFmtId="0" fontId="27" fillId="0" borderId="0" xfId="0" applyFont="1" applyAlignment="1">
      <alignment horizontal="center"/>
    </xf>
    <xf numFmtId="9" fontId="26" fillId="0" borderId="0" xfId="5" applyFont="1" applyAlignment="1"/>
    <xf numFmtId="44" fontId="26" fillId="0" borderId="0" xfId="4" applyFont="1" applyAlignment="1"/>
    <xf numFmtId="169" fontId="23" fillId="0" borderId="0" xfId="6" applyNumberFormat="1" applyFont="1" applyAlignment="1">
      <alignment horizontal="center"/>
    </xf>
    <xf numFmtId="169" fontId="22" fillId="0" borderId="0" xfId="6" applyNumberFormat="1"/>
    <xf numFmtId="0" fontId="22" fillId="0" borderId="0" xfId="6" applyFill="1"/>
    <xf numFmtId="169" fontId="22" fillId="0" borderId="0" xfId="6" applyNumberFormat="1" applyFill="1"/>
    <xf numFmtId="0" fontId="25" fillId="0" borderId="0" xfId="0" applyFont="1" applyAlignment="1">
      <alignment horizontal="center"/>
    </xf>
    <xf numFmtId="0" fontId="27" fillId="0" borderId="0" xfId="0" applyFont="1"/>
    <xf numFmtId="0" fontId="26" fillId="0" borderId="0" xfId="0" applyFont="1" applyAlignment="1">
      <alignment horizontal="left" vertical="top" wrapText="1"/>
    </xf>
    <xf numFmtId="0" fontId="26" fillId="0" borderId="0" xfId="0" applyFont="1" applyAlignment="1">
      <alignment horizontal="left" vertical="top"/>
    </xf>
    <xf numFmtId="0" fontId="26" fillId="0" borderId="0" xfId="0" applyFont="1" applyAlignment="1">
      <alignment horizontal="center"/>
    </xf>
    <xf numFmtId="0" fontId="26" fillId="0" borderId="0" xfId="0" applyFont="1"/>
    <xf numFmtId="0" fontId="27" fillId="0" borderId="0" xfId="0" applyFont="1" applyAlignment="1">
      <alignment horizontal="center"/>
    </xf>
    <xf numFmtId="168" fontId="26" fillId="0" borderId="0" xfId="3" applyNumberFormat="1" applyFont="1" applyAlignment="1">
      <alignment horizontal="center"/>
    </xf>
    <xf numFmtId="44" fontId="26" fillId="0" borderId="0" xfId="4" applyFont="1"/>
    <xf numFmtId="44" fontId="26" fillId="0" borderId="0" xfId="4" applyFont="1" applyAlignment="1">
      <alignment horizontal="center"/>
    </xf>
    <xf numFmtId="9" fontId="26" fillId="0" borderId="0" xfId="5" applyFont="1" applyAlignment="1">
      <alignment horizontal="right"/>
    </xf>
    <xf numFmtId="9" fontId="26" fillId="0" borderId="0" xfId="5" applyFont="1"/>
    <xf numFmtId="44" fontId="26" fillId="0" borderId="0" xfId="4" applyFont="1" applyAlignment="1"/>
    <xf numFmtId="0" fontId="0" fillId="0" borderId="80" xfId="0" applyBorder="1" applyAlignment="1">
      <alignment horizontal="left" wrapText="1"/>
    </xf>
    <xf numFmtId="0" fontId="0" fillId="0" borderId="49" xfId="0" applyBorder="1" applyAlignment="1">
      <alignment horizontal="left" wrapText="1"/>
    </xf>
    <xf numFmtId="0" fontId="0" fillId="0" borderId="34" xfId="0" applyBorder="1" applyAlignment="1">
      <alignment horizontal="center"/>
    </xf>
    <xf numFmtId="0" fontId="0" fillId="0" borderId="60" xfId="0" applyBorder="1" applyAlignment="1">
      <alignment horizontal="center"/>
    </xf>
    <xf numFmtId="0" fontId="0" fillId="0" borderId="81" xfId="0" applyBorder="1" applyAlignment="1">
      <alignment horizontal="center"/>
    </xf>
    <xf numFmtId="0" fontId="0" fillId="0" borderId="82" xfId="0" applyBorder="1" applyAlignment="1">
      <alignment horizontal="center"/>
    </xf>
    <xf numFmtId="0" fontId="13" fillId="6" borderId="30" xfId="0" applyFont="1" applyFill="1" applyBorder="1" applyAlignment="1">
      <alignment horizontal="center"/>
    </xf>
    <xf numFmtId="0" fontId="13" fillId="6" borderId="31" xfId="0" applyFont="1" applyFill="1" applyBorder="1" applyAlignment="1">
      <alignment horizontal="center"/>
    </xf>
    <xf numFmtId="0" fontId="0" fillId="0" borderId="33" xfId="0" applyBorder="1" applyAlignment="1">
      <alignment horizontal="center"/>
    </xf>
    <xf numFmtId="0" fontId="0" fillId="0" borderId="83" xfId="0" applyBorder="1" applyAlignment="1">
      <alignment horizontal="center"/>
    </xf>
    <xf numFmtId="164" fontId="0" fillId="0" borderId="61" xfId="0" applyNumberFormat="1" applyBorder="1" applyAlignment="1">
      <alignment horizontal="center" vertical="center"/>
    </xf>
    <xf numFmtId="164" fontId="0" fillId="0" borderId="4" xfId="0" applyNumberFormat="1" applyBorder="1" applyAlignment="1">
      <alignment horizontal="center" vertical="center"/>
    </xf>
    <xf numFmtId="5" fontId="0" fillId="0" borderId="80" xfId="0" applyNumberFormat="1" applyBorder="1" applyAlignment="1">
      <alignment horizontal="center" vertical="center"/>
    </xf>
    <xf numFmtId="5" fontId="0" fillId="0" borderId="49" xfId="0" applyNumberFormat="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10" xfId="0" applyBorder="1" applyAlignment="1">
      <alignment horizontal="center" vertical="center"/>
    </xf>
    <xf numFmtId="0" fontId="0" fillId="0" borderId="79" xfId="0" applyBorder="1" applyAlignment="1">
      <alignment horizontal="center" vertical="center"/>
    </xf>
    <xf numFmtId="0" fontId="12" fillId="0" borderId="6" xfId="0" applyFont="1" applyBorder="1" applyAlignment="1" applyProtection="1"/>
    <xf numFmtId="0" fontId="12" fillId="0" borderId="8" xfId="0" applyFont="1" applyBorder="1" applyAlignment="1" applyProtection="1"/>
    <xf numFmtId="0" fontId="12" fillId="0" borderId="34" xfId="0" applyFont="1" applyBorder="1" applyAlignment="1" applyProtection="1"/>
    <xf numFmtId="0" fontId="12" fillId="0" borderId="2" xfId="0" applyFont="1" applyBorder="1" applyAlignment="1" applyProtection="1"/>
    <xf numFmtId="164" fontId="15" fillId="0" borderId="38" xfId="0" applyNumberFormat="1" applyFont="1" applyBorder="1" applyAlignment="1" applyProtection="1">
      <alignment horizontal="center"/>
    </xf>
    <xf numFmtId="164" fontId="15" fillId="0" borderId="2" xfId="0" applyNumberFormat="1" applyFont="1" applyBorder="1" applyAlignment="1" applyProtection="1">
      <alignment horizontal="center"/>
    </xf>
    <xf numFmtId="0" fontId="13" fillId="6" borderId="21" xfId="0" applyFont="1" applyFill="1" applyBorder="1" applyAlignment="1" applyProtection="1">
      <alignment horizontal="center"/>
    </xf>
    <xf numFmtId="0" fontId="13" fillId="6" borderId="31" xfId="0" applyFont="1" applyFill="1" applyBorder="1" applyAlignment="1" applyProtection="1">
      <alignment horizontal="center"/>
    </xf>
    <xf numFmtId="38" fontId="15" fillId="0" borderId="38" xfId="0" applyNumberFormat="1" applyFont="1" applyBorder="1" applyAlignment="1" applyProtection="1">
      <alignment horizontal="center"/>
    </xf>
    <xf numFmtId="38" fontId="15" fillId="0" borderId="2" xfId="0" applyNumberFormat="1" applyFont="1" applyBorder="1" applyAlignment="1" applyProtection="1">
      <alignment horizontal="center"/>
    </xf>
    <xf numFmtId="6" fontId="15" fillId="0" borderId="38" xfId="0" applyNumberFormat="1" applyFont="1" applyBorder="1" applyAlignment="1" applyProtection="1">
      <alignment horizontal="center"/>
    </xf>
    <xf numFmtId="6" fontId="15" fillId="0" borderId="2" xfId="0" applyNumberFormat="1" applyFont="1" applyBorder="1" applyAlignment="1" applyProtection="1">
      <alignment horizontal="center"/>
    </xf>
    <xf numFmtId="0" fontId="15" fillId="0" borderId="51" xfId="0" applyFont="1" applyBorder="1" applyAlignment="1" applyProtection="1">
      <alignment horizontal="left"/>
    </xf>
    <xf numFmtId="0" fontId="15" fillId="0" borderId="74" xfId="0" applyFont="1" applyBorder="1" applyAlignment="1" applyProtection="1">
      <alignment horizontal="left"/>
    </xf>
    <xf numFmtId="0" fontId="15" fillId="0" borderId="34" xfId="0" applyFont="1" applyBorder="1" applyAlignment="1" applyProtection="1">
      <alignment horizontal="left"/>
    </xf>
    <xf numFmtId="0" fontId="15" fillId="0" borderId="35" xfId="0" applyFont="1" applyBorder="1" applyAlignment="1" applyProtection="1">
      <alignment horizontal="left"/>
    </xf>
    <xf numFmtId="0" fontId="15" fillId="0" borderId="77" xfId="0" applyFont="1" applyBorder="1" applyAlignment="1" applyProtection="1">
      <alignment horizontal="left"/>
    </xf>
    <xf numFmtId="0" fontId="15" fillId="0" borderId="10" xfId="0" applyFont="1" applyBorder="1" applyAlignment="1" applyProtection="1">
      <alignment horizontal="left"/>
    </xf>
    <xf numFmtId="0" fontId="15" fillId="0" borderId="11" xfId="0" applyFont="1" applyBorder="1" applyAlignment="1" applyProtection="1">
      <alignment horizontal="left"/>
    </xf>
    <xf numFmtId="49" fontId="12" fillId="4" borderId="16" xfId="0" applyNumberFormat="1" applyFont="1" applyFill="1" applyBorder="1" applyAlignment="1" applyProtection="1">
      <alignment horizontal="left"/>
      <protection locked="0"/>
    </xf>
    <xf numFmtId="49" fontId="12" fillId="4" borderId="63" xfId="0" applyNumberFormat="1" applyFont="1" applyFill="1" applyBorder="1" applyAlignment="1" applyProtection="1">
      <alignment horizontal="left"/>
      <protection locked="0"/>
    </xf>
    <xf numFmtId="49" fontId="12" fillId="4" borderId="5" xfId="0" applyNumberFormat="1" applyFont="1" applyFill="1" applyBorder="1" applyAlignment="1" applyProtection="1">
      <alignment horizontal="left"/>
      <protection locked="0"/>
    </xf>
    <xf numFmtId="6" fontId="15" fillId="0" borderId="26" xfId="0" applyNumberFormat="1" applyFont="1" applyBorder="1" applyAlignment="1" applyProtection="1">
      <alignment horizontal="center"/>
    </xf>
    <xf numFmtId="6" fontId="15" fillId="0" borderId="37" xfId="0" applyNumberFormat="1" applyFont="1" applyBorder="1" applyAlignment="1" applyProtection="1">
      <alignment horizontal="center"/>
    </xf>
    <xf numFmtId="6" fontId="15" fillId="0" borderId="70" xfId="0" applyNumberFormat="1" applyFont="1" applyBorder="1" applyAlignment="1" applyProtection="1">
      <alignment horizontal="center"/>
    </xf>
    <xf numFmtId="6" fontId="15" fillId="0" borderId="71" xfId="0" applyNumberFormat="1" applyFont="1" applyBorder="1" applyAlignment="1" applyProtection="1">
      <alignment horizontal="center"/>
    </xf>
    <xf numFmtId="0" fontId="15" fillId="4" borderId="30" xfId="0" applyFont="1" applyFill="1" applyBorder="1" applyAlignment="1" applyProtection="1">
      <alignment horizontal="center"/>
      <protection locked="0"/>
    </xf>
    <xf numFmtId="0" fontId="15" fillId="4" borderId="31" xfId="0" applyFont="1" applyFill="1" applyBorder="1" applyAlignment="1" applyProtection="1">
      <alignment horizontal="center"/>
      <protection locked="0"/>
    </xf>
    <xf numFmtId="0" fontId="17" fillId="6" borderId="67" xfId="0" applyFont="1" applyFill="1" applyBorder="1" applyAlignment="1" applyProtection="1">
      <alignment horizontal="center" vertical="center"/>
    </xf>
    <xf numFmtId="0" fontId="19" fillId="6" borderId="56" xfId="0" applyFont="1" applyFill="1" applyBorder="1" applyProtection="1"/>
    <xf numFmtId="0" fontId="19" fillId="6" borderId="13" xfId="0" applyFont="1" applyFill="1" applyBorder="1" applyProtection="1"/>
    <xf numFmtId="0" fontId="19" fillId="6" borderId="39" xfId="0" applyFont="1" applyFill="1" applyBorder="1" applyProtection="1"/>
    <xf numFmtId="0" fontId="19" fillId="6" borderId="29" xfId="0" applyFont="1" applyFill="1" applyBorder="1" applyProtection="1"/>
    <xf numFmtId="0" fontId="19" fillId="6" borderId="40" xfId="0" applyFont="1" applyFill="1" applyBorder="1" applyProtection="1"/>
    <xf numFmtId="0" fontId="12" fillId="0" borderId="67" xfId="0" applyFont="1" applyBorder="1" applyAlignment="1" applyProtection="1">
      <alignment horizontal="center"/>
    </xf>
    <xf numFmtId="0" fontId="12" fillId="0" borderId="56" xfId="0" applyFont="1" applyBorder="1" applyAlignment="1" applyProtection="1">
      <alignment horizontal="center"/>
    </xf>
    <xf numFmtId="0" fontId="13" fillId="6" borderId="30" xfId="0" applyFont="1" applyFill="1" applyBorder="1" applyAlignment="1" applyProtection="1">
      <alignment horizontal="center"/>
    </xf>
    <xf numFmtId="0" fontId="17" fillId="0" borderId="67" xfId="0" applyFont="1" applyBorder="1" applyAlignment="1" applyProtection="1">
      <alignment horizontal="center" vertical="center"/>
    </xf>
    <xf numFmtId="0" fontId="17" fillId="0" borderId="13" xfId="0" applyFont="1" applyBorder="1" applyAlignment="1" applyProtection="1">
      <alignment horizontal="center" vertical="center"/>
    </xf>
    <xf numFmtId="0" fontId="17" fillId="0" borderId="39" xfId="0" applyFont="1" applyBorder="1" applyAlignment="1" applyProtection="1">
      <alignment horizontal="center" vertical="center"/>
    </xf>
    <xf numFmtId="0" fontId="17" fillId="0" borderId="40" xfId="0" applyFont="1" applyBorder="1" applyAlignment="1" applyProtection="1">
      <alignment horizontal="center" vertical="center"/>
    </xf>
    <xf numFmtId="6" fontId="15" fillId="0" borderId="14" xfId="0" applyNumberFormat="1" applyFont="1" applyBorder="1" applyAlignment="1" applyProtection="1">
      <alignment horizontal="center" vertical="center"/>
    </xf>
    <xf numFmtId="6" fontId="15" fillId="0" borderId="22" xfId="0" applyNumberFormat="1" applyFont="1" applyBorder="1" applyAlignment="1" applyProtection="1">
      <alignment horizontal="center" vertical="center"/>
    </xf>
    <xf numFmtId="164" fontId="15" fillId="4" borderId="16" xfId="0" applyNumberFormat="1" applyFont="1" applyFill="1" applyBorder="1" applyAlignment="1" applyProtection="1">
      <alignment horizontal="center"/>
      <protection locked="0"/>
    </xf>
    <xf numFmtId="164" fontId="15" fillId="4" borderId="38" xfId="0" applyNumberFormat="1" applyFont="1" applyFill="1" applyBorder="1" applyAlignment="1" applyProtection="1">
      <alignment horizontal="center"/>
      <protection locked="0"/>
    </xf>
    <xf numFmtId="164" fontId="15" fillId="0" borderId="2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0" fontId="15" fillId="0" borderId="0" xfId="0" applyFont="1" applyBorder="1" applyAlignment="1" applyProtection="1">
      <alignment horizontal="left"/>
    </xf>
    <xf numFmtId="164" fontId="15" fillId="0" borderId="27" xfId="0" applyNumberFormat="1" applyFont="1" applyBorder="1" applyAlignment="1" applyProtection="1">
      <alignment horizontal="center"/>
    </xf>
    <xf numFmtId="164" fontId="15" fillId="0" borderId="9"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60" xfId="0" applyFont="1" applyBorder="1" applyAlignment="1" applyProtection="1">
      <alignment horizontal="left"/>
    </xf>
    <xf numFmtId="0" fontId="15" fillId="0" borderId="54" xfId="0" applyFont="1" applyBorder="1" applyProtection="1"/>
    <xf numFmtId="0" fontId="15" fillId="0" borderId="55" xfId="0" applyFont="1" applyBorder="1" applyProtection="1"/>
    <xf numFmtId="6" fontId="15" fillId="0" borderId="27" xfId="0" applyNumberFormat="1" applyFont="1" applyBorder="1" applyAlignment="1" applyProtection="1">
      <alignment horizontal="center"/>
    </xf>
    <xf numFmtId="6" fontId="15" fillId="0" borderId="9" xfId="0" applyNumberFormat="1" applyFont="1" applyBorder="1" applyAlignment="1" applyProtection="1">
      <alignment horizontal="center"/>
    </xf>
    <xf numFmtId="0" fontId="12" fillId="0" borderId="32" xfId="0" applyFont="1" applyBorder="1" applyAlignment="1" applyProtection="1">
      <alignment horizontal="center"/>
    </xf>
    <xf numFmtId="0" fontId="12" fillId="0" borderId="0" xfId="0" applyFont="1" applyBorder="1" applyAlignment="1" applyProtection="1">
      <alignment horizontal="center"/>
    </xf>
    <xf numFmtId="0" fontId="15" fillId="0" borderId="2" xfId="0" applyFont="1" applyBorder="1" applyAlignment="1" applyProtection="1">
      <alignment horizontal="left"/>
    </xf>
    <xf numFmtId="0" fontId="15" fillId="0" borderId="33" xfId="0" applyFont="1" applyBorder="1" applyAlignment="1" applyProtection="1">
      <alignment horizontal="left"/>
    </xf>
    <xf numFmtId="0" fontId="15" fillId="0" borderId="9" xfId="0" applyFont="1" applyBorder="1" applyAlignment="1" applyProtection="1">
      <alignment horizontal="left"/>
    </xf>
    <xf numFmtId="0" fontId="12" fillId="0" borderId="10" xfId="0" applyFont="1" applyBorder="1" applyAlignment="1" applyProtection="1"/>
    <xf numFmtId="0" fontId="12" fillId="0" borderId="12" xfId="0" applyFont="1" applyBorder="1" applyAlignment="1" applyProtection="1"/>
    <xf numFmtId="49" fontId="12" fillId="4" borderId="28" xfId="0" applyNumberFormat="1" applyFont="1" applyFill="1" applyBorder="1" applyAlignment="1" applyProtection="1">
      <alignment horizontal="left"/>
      <protection locked="0"/>
    </xf>
    <xf numFmtId="49" fontId="12" fillId="4" borderId="78" xfId="0" applyNumberFormat="1" applyFont="1" applyFill="1" applyBorder="1" applyAlignment="1" applyProtection="1">
      <alignment horizontal="left"/>
      <protection locked="0"/>
    </xf>
    <xf numFmtId="49" fontId="12" fillId="4" borderId="1" xfId="0" applyNumberFormat="1" applyFont="1" applyFill="1" applyBorder="1" applyAlignment="1" applyProtection="1">
      <alignment horizontal="left"/>
      <protection locked="0"/>
    </xf>
    <xf numFmtId="5" fontId="15" fillId="0" borderId="21" xfId="0" applyNumberFormat="1" applyFont="1" applyBorder="1" applyAlignment="1" applyProtection="1">
      <alignment horizontal="center"/>
    </xf>
    <xf numFmtId="0" fontId="12" fillId="0" borderId="79" xfId="0" applyFont="1" applyBorder="1" applyAlignment="1" applyProtection="1">
      <alignment horizontal="left"/>
    </xf>
    <xf numFmtId="0" fontId="12" fillId="0" borderId="39" xfId="0" applyFont="1" applyBorder="1" applyAlignment="1" applyProtection="1">
      <alignment horizontal="center"/>
    </xf>
    <xf numFmtId="0" fontId="12" fillId="0" borderId="29" xfId="0" applyFont="1" applyBorder="1" applyAlignment="1" applyProtection="1">
      <alignment horizontal="center"/>
    </xf>
    <xf numFmtId="164" fontId="15" fillId="4" borderId="41" xfId="0" applyNumberFormat="1" applyFont="1" applyFill="1" applyBorder="1" applyAlignment="1" applyProtection="1">
      <alignment horizontal="center"/>
      <protection locked="0"/>
    </xf>
    <xf numFmtId="164" fontId="15" fillId="4" borderId="42" xfId="0" applyNumberFormat="1" applyFont="1" applyFill="1" applyBorder="1" applyAlignment="1" applyProtection="1">
      <alignment horizontal="center"/>
      <protection locked="0"/>
    </xf>
    <xf numFmtId="0" fontId="15" fillId="2" borderId="34" xfId="0" applyFont="1" applyFill="1" applyBorder="1" applyAlignment="1" applyProtection="1">
      <alignment horizontal="left"/>
    </xf>
    <xf numFmtId="0" fontId="15" fillId="2" borderId="2" xfId="0" applyFont="1" applyFill="1" applyBorder="1" applyAlignment="1" applyProtection="1">
      <alignment horizontal="left"/>
    </xf>
    <xf numFmtId="0" fontId="15" fillId="0" borderId="72" xfId="0" applyFont="1" applyBorder="1" applyAlignment="1" applyProtection="1">
      <alignment horizontal="left"/>
    </xf>
    <xf numFmtId="0" fontId="12" fillId="0" borderId="6" xfId="0" applyFont="1" applyBorder="1" applyAlignment="1" applyProtection="1">
      <alignment horizontal="left"/>
    </xf>
    <xf numFmtId="0" fontId="12" fillId="0" borderId="73" xfId="0" applyFont="1" applyBorder="1" applyAlignment="1" applyProtection="1">
      <alignment horizontal="left"/>
    </xf>
    <xf numFmtId="0" fontId="13" fillId="6" borderId="14" xfId="0" applyFont="1" applyFill="1" applyBorder="1" applyAlignment="1" applyProtection="1">
      <alignment horizontal="center" wrapText="1"/>
    </xf>
    <xf numFmtId="0" fontId="16" fillId="6" borderId="22" xfId="0" applyFont="1" applyFill="1" applyBorder="1" applyProtection="1"/>
    <xf numFmtId="164" fontId="15" fillId="4" borderId="28" xfId="0" applyNumberFormat="1" applyFont="1" applyFill="1" applyBorder="1" applyAlignment="1" applyProtection="1">
      <alignment horizontal="center"/>
      <protection locked="0"/>
    </xf>
    <xf numFmtId="164" fontId="15" fillId="4" borderId="27" xfId="0" applyNumberFormat="1" applyFont="1" applyFill="1" applyBorder="1" applyAlignment="1" applyProtection="1">
      <alignment horizontal="center"/>
      <protection locked="0"/>
    </xf>
    <xf numFmtId="0" fontId="12" fillId="0" borderId="75" xfId="0" applyFont="1" applyBorder="1" applyAlignment="1" applyProtection="1"/>
    <xf numFmtId="0" fontId="12" fillId="0" borderId="76" xfId="0" applyFont="1" applyBorder="1" applyAlignment="1" applyProtection="1"/>
    <xf numFmtId="49" fontId="12" fillId="4" borderId="41" xfId="0" applyNumberFormat="1" applyFont="1" applyFill="1" applyBorder="1" applyAlignment="1" applyProtection="1">
      <alignment horizontal="left"/>
      <protection locked="0"/>
    </xf>
    <xf numFmtId="49" fontId="12" fillId="4" borderId="66" xfId="0" applyNumberFormat="1" applyFont="1" applyFill="1" applyBorder="1" applyAlignment="1" applyProtection="1">
      <alignment horizontal="left"/>
      <protection locked="0"/>
    </xf>
    <xf numFmtId="49" fontId="12" fillId="4" borderId="53" xfId="0" applyNumberFormat="1" applyFont="1" applyFill="1" applyBorder="1" applyAlignment="1" applyProtection="1">
      <alignment horizontal="left"/>
      <protection locked="0"/>
    </xf>
    <xf numFmtId="0" fontId="17" fillId="6" borderId="67" xfId="0" applyFont="1" applyFill="1" applyBorder="1" applyAlignment="1" applyProtection="1">
      <alignment horizontal="center" wrapText="1"/>
    </xf>
    <xf numFmtId="0" fontId="17" fillId="6" borderId="56" xfId="0" applyFont="1" applyFill="1" applyBorder="1" applyAlignment="1" applyProtection="1">
      <alignment horizontal="center" wrapText="1"/>
    </xf>
    <xf numFmtId="0" fontId="17" fillId="6" borderId="13" xfId="0" applyFont="1" applyFill="1" applyBorder="1" applyAlignment="1" applyProtection="1">
      <alignment horizontal="center" wrapText="1"/>
    </xf>
    <xf numFmtId="0" fontId="11" fillId="6" borderId="30" xfId="0" applyFont="1" applyFill="1" applyBorder="1" applyAlignment="1">
      <alignment horizontal="center"/>
    </xf>
    <xf numFmtId="0" fontId="11" fillId="6" borderId="21" xfId="0" applyFont="1" applyFill="1" applyBorder="1" applyAlignment="1">
      <alignment horizontal="center"/>
    </xf>
    <xf numFmtId="0" fontId="11" fillId="6" borderId="31" xfId="0" applyFont="1" applyFill="1" applyBorder="1" applyAlignment="1">
      <alignment horizontal="center"/>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2" xfId="0" applyFont="1" applyFill="1" applyBorder="1" applyAlignment="1">
      <alignment horizontal="left"/>
    </xf>
    <xf numFmtId="0" fontId="1" fillId="0" borderId="34" xfId="0" applyFont="1" applyFill="1" applyBorder="1" applyAlignment="1">
      <alignment horizontal="left"/>
    </xf>
    <xf numFmtId="0" fontId="1" fillId="0" borderId="35" xfId="0" applyFont="1" applyFill="1" applyBorder="1" applyAlignment="1">
      <alignment horizontal="left"/>
    </xf>
    <xf numFmtId="0" fontId="1" fillId="0" borderId="2" xfId="0" applyFont="1" applyFill="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2" xfId="0" applyFont="1" applyBorder="1" applyAlignment="1">
      <alignment horizontal="left"/>
    </xf>
    <xf numFmtId="0" fontId="18" fillId="6" borderId="67" xfId="0" applyFont="1" applyFill="1" applyBorder="1" applyAlignment="1">
      <alignment horizontal="center"/>
    </xf>
    <xf numFmtId="0" fontId="18" fillId="6" borderId="56" xfId="0" applyFont="1" applyFill="1" applyBorder="1" applyAlignment="1">
      <alignment horizontal="center"/>
    </xf>
    <xf numFmtId="0" fontId="18" fillId="6" borderId="13" xfId="0" applyFont="1" applyFill="1" applyBorder="1" applyAlignment="1">
      <alignment horizontal="center"/>
    </xf>
    <xf numFmtId="0" fontId="18" fillId="6" borderId="39" xfId="0" applyFont="1" applyFill="1" applyBorder="1" applyAlignment="1">
      <alignment horizontal="center"/>
    </xf>
    <xf numFmtId="0" fontId="18" fillId="6" borderId="29" xfId="0" applyFont="1" applyFill="1" applyBorder="1" applyAlignment="1">
      <alignment horizontal="center"/>
    </xf>
    <xf numFmtId="0" fontId="18" fillId="6" borderId="40" xfId="0" applyFont="1" applyFill="1" applyBorder="1" applyAlignment="1">
      <alignment horizontal="center"/>
    </xf>
    <xf numFmtId="0" fontId="15" fillId="0" borderId="68" xfId="0" applyFont="1" applyBorder="1" applyAlignment="1" applyProtection="1">
      <alignment horizontal="left"/>
    </xf>
    <xf numFmtId="0" fontId="15" fillId="0" borderId="69" xfId="0" applyFont="1" applyBorder="1" applyAlignment="1" applyProtection="1">
      <alignment horizontal="left"/>
    </xf>
    <xf numFmtId="0" fontId="12" fillId="0" borderId="2" xfId="0" applyFont="1" applyBorder="1" applyAlignment="1" applyProtection="1">
      <alignment horizontal="left"/>
    </xf>
    <xf numFmtId="0" fontId="12" fillId="0" borderId="30" xfId="0" applyFont="1" applyBorder="1" applyAlignment="1">
      <alignment horizontal="left"/>
    </xf>
    <xf numFmtId="0" fontId="12" fillId="0" borderId="31" xfId="0" applyFont="1" applyBorder="1" applyAlignment="1">
      <alignment horizontal="left"/>
    </xf>
    <xf numFmtId="0" fontId="0" fillId="0" borderId="63" xfId="0" applyBorder="1" applyAlignment="1">
      <alignment horizontal="center"/>
    </xf>
    <xf numFmtId="0" fontId="13" fillId="6" borderId="21" xfId="0" applyFont="1" applyFill="1" applyBorder="1" applyAlignment="1">
      <alignment horizontal="center"/>
    </xf>
    <xf numFmtId="0" fontId="20" fillId="6" borderId="30" xfId="0" applyFont="1" applyFill="1" applyBorder="1" applyAlignment="1" applyProtection="1">
      <alignment horizontal="center" vertical="center"/>
    </xf>
    <xf numFmtId="0" fontId="20" fillId="6" borderId="21" xfId="0" applyFont="1" applyFill="1" applyBorder="1" applyAlignment="1" applyProtection="1">
      <alignment horizontal="center" vertical="center"/>
    </xf>
    <xf numFmtId="0" fontId="20" fillId="6" borderId="31" xfId="0" applyFont="1" applyFill="1" applyBorder="1" applyAlignment="1" applyProtection="1">
      <alignment horizontal="center" vertical="center"/>
    </xf>
    <xf numFmtId="0" fontId="15" fillId="0" borderId="16" xfId="0" applyFont="1" applyBorder="1" applyAlignment="1" applyProtection="1">
      <alignment horizontal="left"/>
    </xf>
    <xf numFmtId="0" fontId="15" fillId="0" borderId="5" xfId="0" applyFont="1" applyBorder="1" applyAlignment="1" applyProtection="1">
      <alignment horizontal="left"/>
    </xf>
    <xf numFmtId="0" fontId="15" fillId="0" borderId="30" xfId="0" applyFont="1" applyFill="1" applyBorder="1" applyAlignment="1" applyProtection="1">
      <alignment horizontal="center"/>
    </xf>
    <xf numFmtId="0" fontId="15" fillId="0" borderId="21" xfId="0" applyFont="1" applyFill="1" applyBorder="1" applyAlignment="1" applyProtection="1">
      <alignment horizontal="center"/>
    </xf>
    <xf numFmtId="0" fontId="17" fillId="6" borderId="67" xfId="0" applyFont="1" applyFill="1" applyBorder="1" applyAlignment="1" applyProtection="1">
      <alignment horizontal="center"/>
    </xf>
    <xf numFmtId="0" fontId="17" fillId="6" borderId="56" xfId="0" applyFont="1" applyFill="1" applyBorder="1" applyAlignment="1" applyProtection="1">
      <alignment horizontal="center"/>
    </xf>
    <xf numFmtId="0" fontId="17" fillId="6" borderId="13" xfId="0" applyFont="1" applyFill="1" applyBorder="1" applyAlignment="1" applyProtection="1">
      <alignment horizontal="center"/>
    </xf>
    <xf numFmtId="0" fontId="15" fillId="10" borderId="28" xfId="0" applyFont="1" applyFill="1" applyBorder="1" applyAlignment="1" applyProtection="1">
      <alignment horizontal="center"/>
      <protection locked="0"/>
    </xf>
    <xf numFmtId="0" fontId="15" fillId="10" borderId="78" xfId="0" applyFont="1" applyFill="1" applyBorder="1" applyAlignment="1" applyProtection="1">
      <alignment horizontal="center"/>
      <protection locked="0"/>
    </xf>
    <xf numFmtId="0" fontId="15" fillId="10" borderId="1" xfId="0" applyFont="1" applyFill="1" applyBorder="1" applyAlignment="1" applyProtection="1">
      <alignment horizontal="center"/>
      <protection locked="0"/>
    </xf>
    <xf numFmtId="0" fontId="12" fillId="0" borderId="34" xfId="0" applyFont="1" applyFill="1" applyBorder="1" applyAlignment="1" applyProtection="1">
      <alignment horizontal="left"/>
    </xf>
    <xf numFmtId="0" fontId="12" fillId="0" borderId="60" xfId="0" applyFont="1" applyFill="1" applyBorder="1" applyAlignment="1" applyProtection="1">
      <alignment horizontal="left"/>
    </xf>
    <xf numFmtId="0" fontId="12" fillId="0" borderId="79" xfId="0" applyFont="1" applyFill="1" applyBorder="1" applyAlignment="1" applyProtection="1">
      <alignment horizontal="left"/>
    </xf>
    <xf numFmtId="0" fontId="12" fillId="10" borderId="16" xfId="0" applyFont="1" applyFill="1" applyBorder="1" applyAlignment="1" applyProtection="1">
      <alignment horizontal="center"/>
      <protection locked="0"/>
    </xf>
    <xf numFmtId="0" fontId="12" fillId="10" borderId="63" xfId="0" applyFont="1" applyFill="1" applyBorder="1" applyAlignment="1" applyProtection="1">
      <alignment horizontal="center"/>
      <protection locked="0"/>
    </xf>
    <xf numFmtId="0" fontId="12" fillId="10" borderId="5" xfId="0" applyFont="1" applyFill="1" applyBorder="1" applyAlignment="1" applyProtection="1">
      <alignment horizontal="center"/>
      <protection locked="0"/>
    </xf>
    <xf numFmtId="0" fontId="12" fillId="0" borderId="6" xfId="0" applyFont="1" applyFill="1" applyBorder="1" applyAlignment="1" applyProtection="1">
      <alignment horizontal="left"/>
    </xf>
    <xf numFmtId="0" fontId="12" fillId="0" borderId="73" xfId="0" applyFont="1" applyFill="1" applyBorder="1" applyAlignment="1" applyProtection="1">
      <alignment horizontal="left"/>
    </xf>
    <xf numFmtId="0" fontId="12" fillId="10" borderId="41" xfId="0" applyFont="1" applyFill="1" applyBorder="1" applyAlignment="1" applyProtection="1">
      <alignment horizontal="center"/>
      <protection locked="0"/>
    </xf>
    <xf numFmtId="0" fontId="12" fillId="10" borderId="66" xfId="0" applyFont="1" applyFill="1" applyBorder="1" applyAlignment="1" applyProtection="1">
      <alignment horizontal="center"/>
      <protection locked="0"/>
    </xf>
    <xf numFmtId="0" fontId="12" fillId="10" borderId="53" xfId="0" applyFont="1" applyFill="1" applyBorder="1" applyAlignment="1" applyProtection="1">
      <alignment horizontal="center"/>
      <protection locked="0"/>
    </xf>
    <xf numFmtId="0" fontId="15" fillId="10" borderId="16" xfId="0" applyFont="1" applyFill="1" applyBorder="1" applyAlignment="1" applyProtection="1">
      <alignment horizontal="center"/>
      <protection locked="0"/>
    </xf>
    <xf numFmtId="0" fontId="15" fillId="10" borderId="63" xfId="0" applyFont="1" applyFill="1" applyBorder="1" applyAlignment="1" applyProtection="1">
      <alignment horizontal="center"/>
      <protection locked="0"/>
    </xf>
    <xf numFmtId="0" fontId="15" fillId="10" borderId="5" xfId="0" applyFont="1" applyFill="1" applyBorder="1" applyAlignment="1" applyProtection="1">
      <alignment horizontal="center"/>
      <protection locked="0"/>
    </xf>
    <xf numFmtId="0" fontId="15" fillId="0" borderId="51" xfId="0" applyFont="1" applyFill="1" applyBorder="1" applyAlignment="1" applyProtection="1">
      <alignment horizontal="left"/>
    </xf>
    <xf numFmtId="0" fontId="15" fillId="0" borderId="72" xfId="0" applyFont="1" applyFill="1" applyBorder="1" applyAlignment="1" applyProtection="1">
      <alignment horizontal="left"/>
    </xf>
    <xf numFmtId="0" fontId="15" fillId="0" borderId="10" xfId="0" applyFont="1" applyFill="1" applyBorder="1" applyAlignment="1" applyProtection="1">
      <alignment horizontal="left"/>
    </xf>
    <xf numFmtId="0" fontId="15" fillId="0" borderId="0" xfId="0" applyFont="1" applyFill="1" applyBorder="1" applyAlignment="1" applyProtection="1">
      <alignment horizontal="left"/>
    </xf>
    <xf numFmtId="38" fontId="15" fillId="0" borderId="23" xfId="0" applyNumberFormat="1" applyFont="1" applyBorder="1" applyAlignment="1" applyProtection="1">
      <alignment horizontal="center"/>
    </xf>
    <xf numFmtId="38" fontId="15" fillId="0" borderId="12" xfId="0" applyNumberFormat="1" applyFont="1" applyBorder="1" applyAlignment="1" applyProtection="1">
      <alignment horizontal="center"/>
    </xf>
    <xf numFmtId="49" fontId="12" fillId="10" borderId="16" xfId="0" applyNumberFormat="1" applyFont="1" applyFill="1" applyBorder="1" applyAlignment="1" applyProtection="1">
      <alignment horizontal="center"/>
      <protection locked="0"/>
    </xf>
    <xf numFmtId="49" fontId="12" fillId="10" borderId="5" xfId="0" applyNumberFormat="1" applyFont="1" applyFill="1" applyBorder="1" applyAlignment="1" applyProtection="1">
      <alignment horizontal="center"/>
      <protection locked="0"/>
    </xf>
    <xf numFmtId="49" fontId="12" fillId="10" borderId="41" xfId="0" applyNumberFormat="1" applyFont="1" applyFill="1" applyBorder="1" applyAlignment="1" applyProtection="1">
      <alignment horizontal="center"/>
      <protection locked="0"/>
    </xf>
    <xf numFmtId="49" fontId="12" fillId="10" borderId="53" xfId="0" applyNumberFormat="1" applyFont="1" applyFill="1" applyBorder="1" applyAlignment="1" applyProtection="1">
      <alignment horizontal="center"/>
      <protection locked="0"/>
    </xf>
    <xf numFmtId="49" fontId="12" fillId="10" borderId="63" xfId="0" applyNumberFormat="1" applyFont="1" applyFill="1" applyBorder="1" applyAlignment="1" applyProtection="1">
      <alignment horizontal="center"/>
      <protection locked="0"/>
    </xf>
    <xf numFmtId="49" fontId="12" fillId="10" borderId="38" xfId="0" applyNumberFormat="1" applyFont="1" applyFill="1" applyBorder="1" applyAlignment="1" applyProtection="1">
      <alignment horizontal="center"/>
      <protection locked="0"/>
    </xf>
    <xf numFmtId="0" fontId="15" fillId="0" borderId="74" xfId="0" applyFont="1" applyFill="1" applyBorder="1" applyAlignment="1" applyProtection="1">
      <alignment horizontal="left"/>
    </xf>
    <xf numFmtId="0" fontId="15" fillId="0" borderId="34" xfId="0" applyFont="1" applyFill="1" applyBorder="1" applyAlignment="1" applyProtection="1">
      <alignment horizontal="left"/>
    </xf>
    <xf numFmtId="0" fontId="15" fillId="0" borderId="11" xfId="0" applyFont="1" applyFill="1" applyBorder="1" applyAlignment="1" applyProtection="1">
      <alignment horizontal="left"/>
    </xf>
    <xf numFmtId="0" fontId="13" fillId="6" borderId="67" xfId="0" applyFont="1" applyFill="1" applyBorder="1" applyAlignment="1" applyProtection="1">
      <alignment horizontal="center"/>
    </xf>
    <xf numFmtId="0" fontId="13" fillId="6" borderId="56" xfId="0" applyFont="1" applyFill="1" applyBorder="1" applyAlignment="1" applyProtection="1">
      <alignment horizontal="center"/>
    </xf>
    <xf numFmtId="0" fontId="13" fillId="6" borderId="13" xfId="0" applyFont="1" applyFill="1" applyBorder="1" applyAlignment="1" applyProtection="1">
      <alignment horizontal="center"/>
    </xf>
    <xf numFmtId="0" fontId="15" fillId="0" borderId="77" xfId="0" applyFont="1" applyFill="1" applyBorder="1" applyAlignment="1" applyProtection="1">
      <alignment horizontal="left"/>
    </xf>
    <xf numFmtId="0" fontId="15" fillId="0" borderId="41" xfId="0" applyFont="1" applyBorder="1" applyAlignment="1" applyProtection="1">
      <alignment horizontal="left"/>
    </xf>
    <xf numFmtId="0" fontId="15" fillId="0" borderId="53" xfId="0" applyFont="1" applyBorder="1" applyAlignment="1" applyProtection="1">
      <alignment horizontal="left"/>
    </xf>
    <xf numFmtId="49" fontId="12" fillId="10" borderId="28" xfId="0" applyNumberFormat="1" applyFont="1" applyFill="1" applyBorder="1" applyAlignment="1" applyProtection="1">
      <alignment horizontal="center"/>
      <protection locked="0"/>
    </xf>
    <xf numFmtId="49" fontId="12" fillId="10" borderId="1" xfId="0" applyNumberFormat="1" applyFont="1" applyFill="1" applyBorder="1" applyAlignment="1" applyProtection="1">
      <alignment horizontal="center"/>
      <protection locked="0"/>
    </xf>
    <xf numFmtId="0" fontId="12" fillId="0" borderId="35" xfId="0" applyFont="1" applyBorder="1" applyAlignment="1" applyProtection="1"/>
    <xf numFmtId="6" fontId="15" fillId="0" borderId="67" xfId="0" applyNumberFormat="1" applyFont="1" applyBorder="1" applyAlignment="1" applyProtection="1">
      <alignment horizontal="center" vertical="center"/>
    </xf>
    <xf numFmtId="6" fontId="15" fillId="0" borderId="39" xfId="0" applyNumberFormat="1" applyFont="1" applyBorder="1" applyAlignment="1" applyProtection="1">
      <alignment horizontal="center" vertical="center"/>
    </xf>
    <xf numFmtId="6" fontId="15" fillId="0" borderId="13" xfId="0" applyNumberFormat="1" applyFont="1" applyBorder="1" applyAlignment="1" applyProtection="1">
      <alignment horizontal="center" vertical="center"/>
    </xf>
    <xf numFmtId="6" fontId="15" fillId="0" borderId="40" xfId="0" applyNumberFormat="1" applyFont="1" applyBorder="1" applyAlignment="1" applyProtection="1">
      <alignment horizontal="center" vertical="center"/>
    </xf>
    <xf numFmtId="0" fontId="12" fillId="0" borderId="35" xfId="0" applyFont="1" applyBorder="1" applyAlignment="1" applyProtection="1">
      <alignment horizontal="left"/>
    </xf>
    <xf numFmtId="0" fontId="12" fillId="0" borderId="11" xfId="0" applyFont="1" applyBorder="1" applyAlignment="1" applyProtection="1"/>
    <xf numFmtId="49" fontId="12" fillId="10" borderId="78" xfId="0" applyNumberFormat="1" applyFont="1" applyFill="1" applyBorder="1" applyAlignment="1" applyProtection="1">
      <alignment horizontal="center"/>
      <protection locked="0"/>
    </xf>
    <xf numFmtId="49" fontId="12" fillId="10" borderId="27" xfId="0" applyNumberFormat="1" applyFont="1" applyFill="1" applyBorder="1" applyAlignment="1" applyProtection="1">
      <alignment horizontal="center"/>
      <protection locked="0"/>
    </xf>
    <xf numFmtId="49" fontId="12" fillId="10" borderId="66" xfId="0" applyNumberFormat="1" applyFont="1" applyFill="1" applyBorder="1" applyAlignment="1" applyProtection="1">
      <alignment horizontal="center"/>
      <protection locked="0"/>
    </xf>
    <xf numFmtId="49" fontId="12" fillId="10" borderId="42" xfId="0" applyNumberFormat="1" applyFont="1" applyFill="1" applyBorder="1" applyAlignment="1" applyProtection="1">
      <alignment horizontal="center"/>
      <protection locked="0"/>
    </xf>
    <xf numFmtId="0" fontId="15" fillId="0" borderId="28" xfId="0" applyFont="1" applyBorder="1" applyAlignment="1" applyProtection="1">
      <alignment horizontal="left"/>
    </xf>
    <xf numFmtId="0" fontId="15" fillId="0" borderId="1" xfId="0" applyFont="1" applyBorder="1" applyAlignment="1" applyProtection="1">
      <alignment horizontal="left"/>
    </xf>
    <xf numFmtId="0" fontId="15" fillId="0" borderId="35" xfId="0" applyFont="1" applyFill="1" applyBorder="1" applyAlignment="1" applyProtection="1">
      <alignment horizontal="left"/>
    </xf>
    <xf numFmtId="6" fontId="15" fillId="0" borderId="29" xfId="0" applyNumberFormat="1" applyFont="1" applyBorder="1" applyAlignment="1" applyProtection="1">
      <alignment horizontal="center"/>
    </xf>
    <xf numFmtId="6" fontId="15" fillId="0" borderId="40" xfId="0" applyNumberFormat="1" applyFont="1" applyBorder="1" applyAlignment="1" applyProtection="1">
      <alignment horizontal="center"/>
    </xf>
    <xf numFmtId="0" fontId="12" fillId="0" borderId="33" xfId="0" applyFont="1" applyBorder="1" applyAlignment="1" applyProtection="1">
      <alignment horizontal="left"/>
    </xf>
    <xf numFmtId="0" fontId="12" fillId="0" borderId="9" xfId="0" applyFont="1" applyBorder="1" applyAlignment="1" applyProtection="1">
      <alignment horizontal="left"/>
    </xf>
    <xf numFmtId="0" fontId="12" fillId="2" borderId="34" xfId="0" applyFont="1" applyFill="1" applyBorder="1" applyAlignment="1" applyProtection="1">
      <alignment horizontal="left"/>
    </xf>
    <xf numFmtId="0" fontId="12" fillId="2" borderId="2" xfId="0" applyFont="1" applyFill="1" applyBorder="1" applyAlignment="1" applyProtection="1">
      <alignment horizontal="left"/>
    </xf>
    <xf numFmtId="0" fontId="12" fillId="0" borderId="68" xfId="0" applyFont="1" applyBorder="1" applyAlignment="1" applyProtection="1"/>
    <xf numFmtId="0" fontId="12" fillId="0" borderId="72" xfId="0" applyFont="1" applyBorder="1" applyAlignment="1" applyProtection="1"/>
    <xf numFmtId="0" fontId="15" fillId="0" borderId="33" xfId="0" applyFont="1" applyFill="1" applyBorder="1" applyAlignment="1" applyProtection="1">
      <alignment horizontal="left"/>
    </xf>
    <xf numFmtId="0" fontId="15" fillId="0" borderId="56" xfId="0" applyFont="1" applyFill="1" applyBorder="1" applyAlignment="1" applyProtection="1">
      <alignment horizontal="left"/>
    </xf>
    <xf numFmtId="0" fontId="15" fillId="0" borderId="54" xfId="0" applyFont="1" applyFill="1" applyBorder="1" applyProtection="1"/>
    <xf numFmtId="0" fontId="15" fillId="0" borderId="59" xfId="0" applyFont="1" applyFill="1" applyBorder="1" applyProtection="1"/>
    <xf numFmtId="5" fontId="15" fillId="0" borderId="29" xfId="0" applyNumberFormat="1" applyFont="1" applyBorder="1" applyAlignment="1" applyProtection="1">
      <alignment horizontal="center"/>
    </xf>
    <xf numFmtId="0" fontId="24" fillId="0" borderId="0" xfId="6" applyFont="1" applyAlignment="1">
      <alignment horizontal="center"/>
    </xf>
    <xf numFmtId="0" fontId="28" fillId="0" borderId="0" xfId="7" applyBorder="1" applyAlignment="1">
      <alignment horizontal="center"/>
    </xf>
  </cellXfs>
  <cellStyles count="8">
    <cellStyle name="Comma" xfId="3" builtinId="3"/>
    <cellStyle name="Currency" xfId="4" builtinId="4"/>
    <cellStyle name="Heading 1" xfId="7" builtinId="16"/>
    <cellStyle name="Normal" xfId="0" builtinId="0"/>
    <cellStyle name="Normal 2" xfId="1" xr:uid="{00000000-0005-0000-0000-000001000000}"/>
    <cellStyle name="Normal 3" xfId="6" xr:uid="{156674D4-5164-44E3-8E44-D2A5B8AEFAEB}"/>
    <cellStyle name="Normal_Template" xfId="2" xr:uid="{00000000-0005-0000-0000-000002000000}"/>
    <cellStyle name="Percent" xfId="5" builtinId="5"/>
  </cellStyles>
  <dxfs count="169">
    <dxf>
      <numFmt numFmtId="169" formatCode="[$-409]mmmm\ d\,\ yyyy;@"/>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223608-53A8-4128-8765-4EA40C404FA8}" name="Table1" displayName="Table1" ref="A2:C68" totalsRowShown="0">
  <autoFilter ref="A2:C68" xr:uid="{74223608-53A8-4128-8765-4EA40C404FA8}"/>
  <tableColumns count="3">
    <tableColumn id="1" xr3:uid="{AB2EEECE-3B29-4256-9960-0BC2C3A375CF}" name="Underwriter" dataCellStyle="Normal 3"/>
    <tableColumn id="2" xr3:uid="{00B3F26D-E18D-4139-A1F9-7DBECFDF08F6}" name="Date" dataDxfId="0" dataCellStyle="Normal 3"/>
    <tableColumn id="3" xr3:uid="{6935B20C-6CE6-4E0E-BDC8-E2CF9CE55658}" name="Notes" dataCellStyle="Normal 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4A2F78-C486-42AB-BDA2-99C3B72DB5AD}" name="Table2" displayName="Table2" ref="A2:C44" totalsRowShown="0">
  <autoFilter ref="A2:C44" xr:uid="{1F4A2F78-C486-42AB-BDA2-99C3B72DB5AD}"/>
  <tableColumns count="3">
    <tableColumn id="1" xr3:uid="{602A72C5-AF24-459C-B48A-9C13C7BE825F}" name="Type"/>
    <tableColumn id="2" xr3:uid="{3B60E1DF-91CF-496A-9DC9-19DF7DA91126}" name="Description"/>
    <tableColumn id="3" xr3:uid="{ECA52145-31A3-462E-AA4B-5C6D8AD64E4D}" name="Link"/>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A2" sqref="A2:A11"/>
    </sheetView>
  </sheetViews>
  <sheetFormatPr defaultColWidth="9.1328125" defaultRowHeight="12.75" x14ac:dyDescent="0.35"/>
  <cols>
    <col min="1" max="1" width="136.6640625" style="15" customWidth="1"/>
    <col min="2" max="2" width="9.1328125" style="15"/>
    <col min="3" max="3" width="5.1328125" style="15" customWidth="1"/>
    <col min="4" max="16384" width="9.1328125" style="15"/>
  </cols>
  <sheetData>
    <row r="1" spans="1:12" ht="25.5" customHeight="1" x14ac:dyDescent="0.7">
      <c r="A1" s="19" t="s">
        <v>115</v>
      </c>
      <c r="B1" s="16"/>
      <c r="C1" s="16"/>
      <c r="D1" s="16"/>
      <c r="E1" s="16"/>
      <c r="F1" s="16"/>
      <c r="G1" s="16"/>
      <c r="H1" s="16"/>
      <c r="I1" s="16"/>
      <c r="J1" s="16"/>
      <c r="K1" s="16"/>
      <c r="L1" s="16"/>
    </row>
    <row r="2" spans="1:12" ht="288.75" customHeight="1" x14ac:dyDescent="0.35">
      <c r="A2" s="18" t="s">
        <v>9</v>
      </c>
      <c r="B2" s="16"/>
      <c r="C2" s="16"/>
      <c r="D2" s="16"/>
      <c r="E2" s="16"/>
      <c r="F2" s="16"/>
      <c r="G2" s="16"/>
      <c r="H2" s="16"/>
      <c r="I2" s="16"/>
      <c r="J2" s="16"/>
      <c r="K2" s="16"/>
      <c r="L2" s="16"/>
    </row>
    <row r="3" spans="1:12" x14ac:dyDescent="0.35">
      <c r="A3" s="17"/>
      <c r="B3" s="16"/>
      <c r="C3" s="16"/>
      <c r="D3" s="16"/>
      <c r="E3" s="16"/>
      <c r="F3" s="16"/>
      <c r="G3" s="16"/>
      <c r="H3" s="16"/>
      <c r="I3" s="16"/>
      <c r="J3" s="16"/>
      <c r="K3" s="16"/>
      <c r="L3" s="16"/>
    </row>
    <row r="4" spans="1:12" x14ac:dyDescent="0.35">
      <c r="A4" s="17"/>
      <c r="B4" s="16"/>
      <c r="C4" s="16"/>
      <c r="D4" s="16"/>
      <c r="E4" s="16"/>
      <c r="F4" s="16"/>
      <c r="G4" s="16"/>
      <c r="H4" s="16"/>
      <c r="I4" s="16"/>
      <c r="J4" s="16"/>
      <c r="K4" s="16"/>
      <c r="L4" s="16"/>
    </row>
    <row r="5" spans="1:12" x14ac:dyDescent="0.35">
      <c r="A5" s="17"/>
      <c r="B5" s="16"/>
      <c r="C5" s="16"/>
      <c r="D5" s="16"/>
      <c r="E5" s="16"/>
      <c r="F5" s="16"/>
      <c r="G5" s="16"/>
      <c r="H5" s="16"/>
      <c r="I5" s="16"/>
      <c r="J5" s="16"/>
      <c r="K5" s="16"/>
      <c r="L5" s="16"/>
    </row>
    <row r="6" spans="1:12" x14ac:dyDescent="0.35">
      <c r="A6" s="17"/>
      <c r="B6" s="16"/>
      <c r="C6" s="16"/>
      <c r="D6" s="16"/>
      <c r="E6" s="16"/>
      <c r="F6" s="16"/>
      <c r="G6" s="16"/>
      <c r="H6" s="16"/>
      <c r="I6" s="16"/>
      <c r="J6" s="16"/>
      <c r="K6" s="16"/>
      <c r="L6" s="16"/>
    </row>
    <row r="7" spans="1:12" x14ac:dyDescent="0.35">
      <c r="A7" s="17"/>
      <c r="B7" s="16"/>
      <c r="C7" s="16"/>
      <c r="D7" s="16"/>
      <c r="E7" s="16"/>
      <c r="F7" s="16"/>
      <c r="G7" s="16"/>
      <c r="H7" s="16"/>
      <c r="I7" s="16"/>
      <c r="J7" s="16"/>
      <c r="K7" s="16"/>
      <c r="L7" s="16"/>
    </row>
    <row r="8" spans="1:12" x14ac:dyDescent="0.35">
      <c r="A8" s="17"/>
      <c r="B8" s="16"/>
      <c r="C8" s="16"/>
      <c r="D8" s="16"/>
      <c r="E8" s="16"/>
      <c r="F8" s="16"/>
      <c r="G8" s="16"/>
      <c r="H8" s="16"/>
      <c r="I8" s="16"/>
      <c r="J8" s="16"/>
      <c r="K8" s="16"/>
      <c r="L8" s="16"/>
    </row>
    <row r="9" spans="1:12" x14ac:dyDescent="0.35">
      <c r="A9" s="17"/>
      <c r="B9" s="16"/>
      <c r="C9" s="16"/>
      <c r="D9" s="16"/>
      <c r="E9" s="16"/>
      <c r="F9" s="16"/>
      <c r="G9" s="16"/>
      <c r="H9" s="16"/>
      <c r="I9" s="16"/>
      <c r="J9" s="16"/>
      <c r="K9" s="16"/>
      <c r="L9" s="16"/>
    </row>
    <row r="10" spans="1:12" x14ac:dyDescent="0.35">
      <c r="A10" s="17"/>
      <c r="B10" s="16"/>
      <c r="C10" s="16"/>
      <c r="D10" s="16"/>
      <c r="E10" s="16"/>
      <c r="F10" s="16"/>
      <c r="G10" s="16"/>
      <c r="H10" s="16"/>
      <c r="I10" s="16"/>
      <c r="J10" s="16"/>
      <c r="K10" s="16"/>
      <c r="L10" s="16"/>
    </row>
    <row r="11" spans="1:12" x14ac:dyDescent="0.35">
      <c r="A11" s="17"/>
      <c r="B11" s="16"/>
      <c r="C11" s="16"/>
      <c r="D11" s="16"/>
      <c r="E11" s="16"/>
      <c r="F11" s="16"/>
      <c r="G11" s="16"/>
      <c r="H11" s="16"/>
      <c r="I11" s="16"/>
      <c r="J11" s="16"/>
      <c r="K11" s="16"/>
      <c r="L11" s="16"/>
    </row>
    <row r="12" spans="1:12" x14ac:dyDescent="0.35">
      <c r="A12" s="17"/>
      <c r="B12" s="16"/>
      <c r="C12" s="16"/>
      <c r="D12" s="16"/>
      <c r="E12" s="16"/>
      <c r="F12" s="16"/>
      <c r="G12" s="16"/>
      <c r="H12" s="16"/>
      <c r="I12" s="16"/>
      <c r="J12" s="16"/>
      <c r="K12" s="16"/>
      <c r="L12" s="16"/>
    </row>
    <row r="13" spans="1:12" x14ac:dyDescent="0.35">
      <c r="A13" s="17"/>
      <c r="B13" s="16"/>
      <c r="C13" s="16"/>
      <c r="D13" s="16"/>
      <c r="E13" s="16"/>
      <c r="F13" s="16"/>
      <c r="G13" s="16"/>
      <c r="H13" s="16"/>
      <c r="I13" s="16"/>
      <c r="J13" s="16"/>
      <c r="K13" s="16"/>
      <c r="L13" s="16"/>
    </row>
    <row r="14" spans="1:12" x14ac:dyDescent="0.35">
      <c r="A14" s="17"/>
      <c r="B14" s="16"/>
      <c r="C14" s="16"/>
      <c r="D14" s="16"/>
      <c r="E14" s="16"/>
      <c r="F14" s="16"/>
      <c r="G14" s="16"/>
      <c r="H14" s="16"/>
      <c r="I14" s="16"/>
      <c r="J14" s="16"/>
      <c r="K14" s="16"/>
      <c r="L14" s="16"/>
    </row>
    <row r="15" spans="1:12" x14ac:dyDescent="0.35">
      <c r="A15" s="17"/>
      <c r="B15" s="16"/>
      <c r="C15" s="16"/>
      <c r="D15" s="16"/>
      <c r="E15" s="16"/>
      <c r="F15" s="16"/>
      <c r="G15" s="16"/>
      <c r="H15" s="16"/>
      <c r="I15" s="16"/>
      <c r="J15" s="16"/>
      <c r="K15" s="16"/>
      <c r="L15" s="16"/>
    </row>
    <row r="16" spans="1:12" x14ac:dyDescent="0.35">
      <c r="A16" s="17"/>
      <c r="B16" s="16"/>
      <c r="C16" s="16"/>
      <c r="D16" s="16"/>
      <c r="E16" s="16"/>
      <c r="F16" s="16"/>
      <c r="G16" s="16"/>
      <c r="H16" s="16"/>
      <c r="I16" s="16"/>
      <c r="J16" s="16"/>
      <c r="K16" s="16"/>
      <c r="L16" s="16"/>
    </row>
    <row r="17" spans="1:12" x14ac:dyDescent="0.35">
      <c r="A17" s="17"/>
      <c r="B17" s="16"/>
      <c r="C17" s="16"/>
      <c r="D17" s="16"/>
      <c r="E17" s="16"/>
      <c r="F17" s="16"/>
      <c r="G17" s="16"/>
      <c r="H17" s="16"/>
      <c r="I17" s="16"/>
      <c r="J17" s="16"/>
      <c r="K17" s="16"/>
      <c r="L17" s="16"/>
    </row>
    <row r="18" spans="1:12" x14ac:dyDescent="0.35">
      <c r="A18" s="17"/>
      <c r="B18" s="16"/>
      <c r="C18" s="16"/>
      <c r="D18" s="16"/>
      <c r="E18" s="16"/>
      <c r="F18" s="16"/>
      <c r="G18" s="16"/>
      <c r="H18" s="16"/>
      <c r="I18" s="16"/>
      <c r="J18" s="16"/>
      <c r="K18" s="16"/>
      <c r="L18" s="16"/>
    </row>
    <row r="19" spans="1:12" x14ac:dyDescent="0.35">
      <c r="A19" s="17"/>
      <c r="B19" s="16"/>
      <c r="C19" s="16"/>
      <c r="D19" s="16"/>
      <c r="E19" s="16"/>
      <c r="F19" s="16"/>
      <c r="G19" s="16"/>
      <c r="H19" s="16"/>
      <c r="I19" s="16"/>
      <c r="J19" s="16"/>
      <c r="K19" s="16"/>
      <c r="L19" s="16"/>
    </row>
    <row r="20" spans="1:12" x14ac:dyDescent="0.35">
      <c r="A20" s="17"/>
      <c r="B20" s="16"/>
      <c r="C20" s="16"/>
      <c r="D20" s="16"/>
      <c r="E20" s="16"/>
      <c r="F20" s="16"/>
      <c r="G20" s="16"/>
      <c r="H20" s="16"/>
      <c r="I20" s="16"/>
      <c r="J20" s="16"/>
      <c r="K20" s="16"/>
      <c r="L20" s="16"/>
    </row>
    <row r="21" spans="1:12" x14ac:dyDescent="0.35">
      <c r="A21" s="17"/>
      <c r="B21" s="16"/>
      <c r="C21" s="16"/>
      <c r="D21" s="16"/>
      <c r="E21" s="16"/>
      <c r="F21" s="16"/>
      <c r="G21" s="16"/>
      <c r="H21" s="16"/>
      <c r="I21" s="16"/>
      <c r="J21" s="16"/>
      <c r="K21" s="16"/>
      <c r="L21" s="16"/>
    </row>
    <row r="22" spans="1:12" x14ac:dyDescent="0.35">
      <c r="A22" s="17"/>
      <c r="B22" s="16"/>
      <c r="C22" s="16"/>
      <c r="D22" s="16"/>
      <c r="E22" s="16"/>
      <c r="F22" s="16"/>
      <c r="G22" s="16"/>
      <c r="H22" s="16"/>
      <c r="I22" s="16"/>
      <c r="J22" s="16"/>
      <c r="K22" s="16"/>
      <c r="L22" s="16"/>
    </row>
    <row r="23" spans="1:12" x14ac:dyDescent="0.35">
      <c r="A23" s="17"/>
      <c r="B23" s="16"/>
      <c r="C23" s="16"/>
      <c r="D23" s="16"/>
      <c r="E23" s="16"/>
      <c r="F23" s="16"/>
      <c r="G23" s="16"/>
      <c r="H23" s="16"/>
      <c r="I23" s="16"/>
      <c r="J23" s="16"/>
      <c r="K23" s="16"/>
      <c r="L23" s="16"/>
    </row>
    <row r="24" spans="1:12" x14ac:dyDescent="0.35">
      <c r="A24" s="17"/>
      <c r="B24" s="16"/>
      <c r="C24" s="16"/>
      <c r="D24" s="16"/>
      <c r="E24" s="16"/>
      <c r="F24" s="16"/>
      <c r="G24" s="16"/>
      <c r="H24" s="16"/>
      <c r="I24" s="16"/>
      <c r="J24" s="16"/>
      <c r="K24" s="16"/>
      <c r="L24" s="16"/>
    </row>
    <row r="25" spans="1:12" x14ac:dyDescent="0.35">
      <c r="A25" s="17"/>
      <c r="B25" s="16"/>
      <c r="C25" s="16"/>
      <c r="D25" s="16"/>
      <c r="E25" s="16"/>
      <c r="F25" s="16"/>
      <c r="G25" s="16"/>
      <c r="H25" s="16"/>
      <c r="I25" s="16"/>
      <c r="J25" s="16"/>
      <c r="K25" s="16"/>
      <c r="L25" s="16"/>
    </row>
    <row r="26" spans="1:12" x14ac:dyDescent="0.35">
      <c r="A26" s="17"/>
      <c r="B26" s="16"/>
      <c r="C26" s="16"/>
      <c r="D26" s="16"/>
      <c r="E26" s="16"/>
      <c r="F26" s="16"/>
      <c r="G26" s="16"/>
      <c r="H26" s="16"/>
      <c r="I26" s="16"/>
      <c r="J26" s="16"/>
      <c r="K26" s="16"/>
      <c r="L26" s="16"/>
    </row>
    <row r="27" spans="1:12" x14ac:dyDescent="0.35">
      <c r="A27" s="17"/>
      <c r="B27" s="16"/>
      <c r="C27" s="16"/>
      <c r="D27" s="16"/>
      <c r="E27" s="16"/>
      <c r="F27" s="16"/>
      <c r="G27" s="16"/>
      <c r="H27" s="16"/>
      <c r="I27" s="16"/>
      <c r="J27" s="16"/>
      <c r="K27" s="16"/>
      <c r="L27" s="16"/>
    </row>
    <row r="28" spans="1:12" x14ac:dyDescent="0.35">
      <c r="A28" s="17"/>
      <c r="B28" s="16"/>
      <c r="C28" s="16"/>
      <c r="D28" s="16"/>
      <c r="E28" s="16"/>
      <c r="F28" s="16"/>
      <c r="G28" s="16"/>
      <c r="H28" s="16"/>
      <c r="I28" s="16"/>
      <c r="J28" s="16"/>
      <c r="K28" s="16"/>
      <c r="L28" s="16"/>
    </row>
    <row r="29" spans="1:12" x14ac:dyDescent="0.35">
      <c r="A29" s="17"/>
      <c r="B29" s="16"/>
      <c r="C29" s="16"/>
      <c r="D29" s="16"/>
      <c r="E29" s="16"/>
      <c r="F29" s="16"/>
      <c r="G29" s="16"/>
      <c r="H29" s="16"/>
      <c r="I29" s="16"/>
      <c r="J29" s="16"/>
      <c r="K29" s="16"/>
      <c r="L29" s="16"/>
    </row>
    <row r="30" spans="1:12" x14ac:dyDescent="0.35">
      <c r="A30" s="17"/>
      <c r="B30" s="16"/>
      <c r="C30" s="16"/>
      <c r="D30" s="16"/>
      <c r="E30" s="16"/>
      <c r="F30" s="16"/>
      <c r="G30" s="16"/>
      <c r="H30" s="16"/>
      <c r="I30" s="16"/>
      <c r="J30" s="16"/>
      <c r="K30" s="16"/>
      <c r="L30" s="16"/>
    </row>
    <row r="31" spans="1:12" x14ac:dyDescent="0.35">
      <c r="A31" s="17"/>
      <c r="B31" s="16"/>
      <c r="C31" s="16"/>
      <c r="D31" s="16"/>
      <c r="E31" s="16"/>
      <c r="F31" s="16"/>
      <c r="G31" s="16"/>
      <c r="H31" s="16"/>
      <c r="I31" s="16"/>
      <c r="J31" s="16"/>
      <c r="K31" s="16"/>
      <c r="L31" s="16"/>
    </row>
    <row r="32" spans="1:12" x14ac:dyDescent="0.35">
      <c r="A32" s="17"/>
      <c r="B32" s="16"/>
      <c r="C32" s="16"/>
      <c r="D32" s="16"/>
      <c r="E32" s="16"/>
      <c r="F32" s="16"/>
      <c r="G32" s="16"/>
      <c r="H32" s="16"/>
      <c r="I32" s="16"/>
      <c r="J32" s="16"/>
      <c r="K32" s="16"/>
      <c r="L32" s="16"/>
    </row>
    <row r="33" spans="1:12" x14ac:dyDescent="0.35">
      <c r="A33" s="17"/>
      <c r="B33" s="16"/>
      <c r="C33" s="16"/>
      <c r="D33" s="16"/>
      <c r="E33" s="16"/>
      <c r="F33" s="16"/>
      <c r="G33" s="16"/>
      <c r="H33" s="16"/>
      <c r="I33" s="16"/>
      <c r="J33" s="16"/>
      <c r="K33" s="16"/>
      <c r="L33" s="16"/>
    </row>
    <row r="34" spans="1:12" x14ac:dyDescent="0.35">
      <c r="A34" s="17"/>
      <c r="B34" s="16"/>
      <c r="C34" s="16"/>
      <c r="D34" s="16"/>
      <c r="E34" s="16"/>
      <c r="F34" s="16"/>
      <c r="G34" s="16"/>
      <c r="H34" s="16"/>
      <c r="I34" s="16"/>
      <c r="J34" s="16"/>
      <c r="K34" s="16"/>
      <c r="L34" s="16"/>
    </row>
    <row r="35" spans="1:12" x14ac:dyDescent="0.35">
      <c r="A35" s="17"/>
      <c r="B35" s="16"/>
      <c r="C35" s="16"/>
      <c r="D35" s="16"/>
      <c r="E35" s="16"/>
      <c r="F35" s="16"/>
      <c r="G35" s="16"/>
      <c r="H35" s="16"/>
      <c r="I35" s="16"/>
      <c r="J35" s="16"/>
      <c r="K35" s="16"/>
      <c r="L35" s="16"/>
    </row>
    <row r="36" spans="1:12" x14ac:dyDescent="0.35">
      <c r="A36" s="17"/>
      <c r="B36" s="16"/>
      <c r="C36" s="16"/>
      <c r="D36" s="16"/>
      <c r="E36" s="16"/>
      <c r="F36" s="16"/>
      <c r="G36" s="16"/>
      <c r="H36" s="16"/>
      <c r="I36" s="16"/>
      <c r="J36" s="16"/>
      <c r="K36" s="16"/>
      <c r="L36" s="16"/>
    </row>
  </sheetData>
  <sheetProtection password="FF58" sheet="1" objects="1" scenarios="1" selectLockedCells="1"/>
  <phoneticPr fontId="10"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0"/>
  <sheetViews>
    <sheetView tabSelected="1" topLeftCell="A16" zoomScaleNormal="100" workbookViewId="0">
      <selection activeCell="E22" sqref="E22"/>
    </sheetView>
  </sheetViews>
  <sheetFormatPr defaultColWidth="8.796875" defaultRowHeight="12.75" x14ac:dyDescent="0.35"/>
  <cols>
    <col min="3" max="3" width="10.3984375" customWidth="1"/>
    <col min="5" max="5" width="8.796875" customWidth="1"/>
  </cols>
  <sheetData>
    <row r="1" spans="1:11" ht="30" x14ac:dyDescent="0.8">
      <c r="A1" s="268" t="s">
        <v>118</v>
      </c>
      <c r="B1" s="268"/>
      <c r="C1" s="268"/>
      <c r="D1" s="268"/>
      <c r="E1" s="268"/>
      <c r="F1" s="268"/>
      <c r="G1" s="268"/>
      <c r="H1" s="268"/>
      <c r="I1" s="268"/>
      <c r="J1" s="268"/>
      <c r="K1" s="268"/>
    </row>
    <row r="3" spans="1:11" ht="15" x14ac:dyDescent="0.4">
      <c r="A3" s="257" t="s">
        <v>119</v>
      </c>
      <c r="B3" s="256"/>
      <c r="C3" s="256"/>
      <c r="D3" s="256"/>
      <c r="E3" s="256"/>
      <c r="F3" s="256"/>
      <c r="G3" s="256"/>
      <c r="H3" s="256"/>
      <c r="I3" s="256"/>
      <c r="J3" s="256"/>
    </row>
    <row r="4" spans="1:11" ht="52.15" customHeight="1" x14ac:dyDescent="0.35">
      <c r="A4" s="270"/>
      <c r="B4" s="270"/>
      <c r="C4" s="270"/>
      <c r="D4" s="270"/>
      <c r="E4" s="270"/>
      <c r="F4" s="270"/>
      <c r="G4" s="270"/>
      <c r="H4" s="270"/>
      <c r="I4" s="270"/>
      <c r="J4" s="270"/>
      <c r="K4" s="270"/>
    </row>
    <row r="5" spans="1:11" ht="15" x14ac:dyDescent="0.4">
      <c r="A5" s="257" t="s">
        <v>120</v>
      </c>
      <c r="B5" s="256"/>
      <c r="C5" s="256"/>
      <c r="D5" s="256"/>
      <c r="E5" s="256"/>
      <c r="F5" s="256"/>
      <c r="G5" s="256"/>
      <c r="H5" s="256"/>
      <c r="I5" s="256"/>
      <c r="J5" s="256"/>
    </row>
    <row r="6" spans="1:11" ht="76.150000000000006" customHeight="1" x14ac:dyDescent="0.35">
      <c r="A6" s="271"/>
      <c r="B6" s="271"/>
      <c r="C6" s="271"/>
      <c r="D6" s="271"/>
      <c r="E6" s="271"/>
      <c r="F6" s="271"/>
      <c r="G6" s="271"/>
      <c r="H6" s="271"/>
      <c r="I6" s="271"/>
      <c r="J6" s="271"/>
      <c r="K6" s="271"/>
    </row>
    <row r="7" spans="1:11" ht="15" x14ac:dyDescent="0.4">
      <c r="A7" s="269" t="s">
        <v>121</v>
      </c>
      <c r="B7" s="269"/>
      <c r="C7" s="272"/>
      <c r="D7" s="272"/>
      <c r="E7" s="258"/>
      <c r="F7" s="258"/>
      <c r="G7" s="258"/>
      <c r="H7" s="258"/>
      <c r="I7" s="258"/>
      <c r="J7" s="258"/>
      <c r="K7" s="258"/>
    </row>
    <row r="8" spans="1:11" ht="15" x14ac:dyDescent="0.4">
      <c r="A8" s="257" t="s">
        <v>122</v>
      </c>
      <c r="B8" s="256"/>
      <c r="C8" s="256"/>
      <c r="D8" s="256"/>
      <c r="E8" s="256"/>
      <c r="F8" s="256"/>
      <c r="G8" s="256"/>
      <c r="H8" s="256"/>
      <c r="I8" s="256"/>
      <c r="J8" s="256"/>
    </row>
    <row r="9" spans="1:11" ht="61.9" customHeight="1" x14ac:dyDescent="0.35">
      <c r="A9" s="271"/>
      <c r="B9" s="271"/>
      <c r="C9" s="271"/>
      <c r="D9" s="271"/>
      <c r="E9" s="271"/>
      <c r="F9" s="271"/>
      <c r="G9" s="271"/>
      <c r="H9" s="271"/>
      <c r="I9" s="271"/>
      <c r="J9" s="271"/>
      <c r="K9" s="271"/>
    </row>
    <row r="10" spans="1:11" ht="15" x14ac:dyDescent="0.4">
      <c r="A10" s="269" t="s">
        <v>123</v>
      </c>
      <c r="B10" s="269"/>
      <c r="C10" s="269"/>
      <c r="D10" s="269"/>
      <c r="E10" s="269"/>
      <c r="F10" s="269"/>
      <c r="G10" s="273"/>
      <c r="H10" s="273"/>
      <c r="I10" s="273"/>
      <c r="J10" s="273"/>
      <c r="K10" s="273"/>
    </row>
    <row r="11" spans="1:11" ht="15" x14ac:dyDescent="0.4">
      <c r="A11" s="269" t="s">
        <v>124</v>
      </c>
      <c r="B11" s="269"/>
      <c r="C11" s="269"/>
      <c r="D11" s="280">
        <v>0</v>
      </c>
      <c r="E11" s="280"/>
      <c r="F11" s="280"/>
      <c r="G11" s="263"/>
      <c r="H11" s="263"/>
      <c r="I11" s="263"/>
      <c r="J11" s="263"/>
      <c r="K11" s="263"/>
    </row>
    <row r="12" spans="1:11" ht="15" x14ac:dyDescent="0.4">
      <c r="A12" s="269" t="s">
        <v>125</v>
      </c>
      <c r="B12" s="269"/>
      <c r="C12" s="269"/>
      <c r="D12" s="273"/>
      <c r="E12" s="273"/>
      <c r="F12" s="273"/>
      <c r="G12" s="273"/>
      <c r="H12" s="273"/>
      <c r="I12" s="273"/>
      <c r="J12" s="273"/>
      <c r="K12" s="273"/>
    </row>
    <row r="13" spans="1:11" ht="15" x14ac:dyDescent="0.4">
      <c r="A13" s="269" t="s">
        <v>126</v>
      </c>
      <c r="B13" s="269"/>
      <c r="C13" s="269"/>
      <c r="D13" s="273"/>
      <c r="E13" s="273"/>
      <c r="F13" s="273"/>
      <c r="G13" s="273"/>
      <c r="H13" s="273"/>
      <c r="I13" s="273"/>
      <c r="J13" s="273"/>
      <c r="K13" s="273"/>
    </row>
    <row r="14" spans="1:11" ht="15" x14ac:dyDescent="0.4">
      <c r="A14" s="256"/>
      <c r="B14" s="256"/>
      <c r="C14" s="256"/>
      <c r="D14" s="256"/>
      <c r="E14" s="256"/>
      <c r="F14" s="256"/>
      <c r="G14" s="256"/>
      <c r="H14" s="256"/>
      <c r="I14" s="256"/>
      <c r="J14" s="256"/>
    </row>
    <row r="15" spans="1:11" ht="15" x14ac:dyDescent="0.4">
      <c r="A15" s="257" t="s">
        <v>127</v>
      </c>
      <c r="B15" s="256"/>
      <c r="C15" s="256"/>
      <c r="D15" s="273"/>
      <c r="E15" s="273"/>
      <c r="F15" s="273"/>
      <c r="G15" s="273"/>
      <c r="H15" s="273"/>
      <c r="I15" s="273"/>
      <c r="J15" s="273"/>
      <c r="K15" s="273"/>
    </row>
    <row r="16" spans="1:11" ht="15" x14ac:dyDescent="0.4">
      <c r="A16" s="274" t="s">
        <v>141</v>
      </c>
      <c r="B16" s="274"/>
      <c r="C16" s="274"/>
      <c r="D16" s="274"/>
      <c r="E16" s="261" t="s">
        <v>142</v>
      </c>
      <c r="F16" s="261" t="s">
        <v>143</v>
      </c>
      <c r="G16" s="274" t="s">
        <v>144</v>
      </c>
      <c r="H16" s="274"/>
      <c r="I16" s="274" t="s">
        <v>145</v>
      </c>
      <c r="J16" s="274"/>
      <c r="K16" s="274"/>
    </row>
    <row r="17" spans="1:11" ht="15" x14ac:dyDescent="0.4">
      <c r="A17" s="274"/>
      <c r="B17" s="274"/>
      <c r="C17" s="274"/>
      <c r="D17" s="274"/>
      <c r="E17" s="256"/>
      <c r="F17" s="256"/>
      <c r="G17" s="275"/>
      <c r="H17" s="275"/>
      <c r="I17" s="277"/>
      <c r="J17" s="277"/>
      <c r="K17" s="277"/>
    </row>
    <row r="18" spans="1:11" ht="15" x14ac:dyDescent="0.4">
      <c r="A18" s="274"/>
      <c r="B18" s="274"/>
      <c r="C18" s="274"/>
      <c r="D18" s="274"/>
      <c r="E18" s="256"/>
      <c r="F18" s="256"/>
      <c r="G18" s="275"/>
      <c r="H18" s="275"/>
      <c r="I18" s="277"/>
      <c r="J18" s="277"/>
      <c r="K18" s="277"/>
    </row>
    <row r="19" spans="1:11" ht="15" x14ac:dyDescent="0.4">
      <c r="A19" s="274"/>
      <c r="B19" s="274"/>
      <c r="C19" s="274"/>
      <c r="D19" s="274"/>
      <c r="E19" s="256"/>
      <c r="F19" s="256"/>
      <c r="G19" s="275"/>
      <c r="H19" s="275"/>
      <c r="I19" s="277"/>
      <c r="J19" s="277"/>
      <c r="K19" s="277"/>
    </row>
    <row r="20" spans="1:11" ht="15" x14ac:dyDescent="0.4">
      <c r="A20" s="274"/>
      <c r="B20" s="274"/>
      <c r="C20" s="274"/>
      <c r="D20" s="274"/>
      <c r="E20" s="256"/>
      <c r="F20" s="256"/>
      <c r="G20" s="275"/>
      <c r="H20" s="275"/>
      <c r="I20" s="277"/>
      <c r="J20" s="277"/>
      <c r="K20" s="277"/>
    </row>
    <row r="21" spans="1:11" ht="15" x14ac:dyDescent="0.4">
      <c r="A21" s="274"/>
      <c r="B21" s="274"/>
      <c r="C21" s="274"/>
      <c r="D21" s="274"/>
      <c r="E21" s="256"/>
      <c r="F21" s="256"/>
      <c r="G21" s="275"/>
      <c r="H21" s="275"/>
      <c r="I21" s="277"/>
      <c r="J21" s="277"/>
      <c r="K21" s="277"/>
    </row>
    <row r="22" spans="1:11" ht="15" x14ac:dyDescent="0.4">
      <c r="A22" s="274"/>
      <c r="B22" s="274"/>
      <c r="C22" s="274"/>
      <c r="D22" s="274"/>
      <c r="E22" s="256"/>
      <c r="F22" s="256"/>
      <c r="G22" s="275"/>
      <c r="H22" s="275"/>
      <c r="I22" s="277"/>
      <c r="J22" s="277"/>
      <c r="K22" s="277"/>
    </row>
    <row r="23" spans="1:11" ht="15" x14ac:dyDescent="0.4">
      <c r="A23" s="274"/>
      <c r="B23" s="274"/>
      <c r="C23" s="274"/>
      <c r="D23" s="274"/>
      <c r="E23" s="274"/>
      <c r="F23" s="274"/>
      <c r="G23" s="274"/>
      <c r="H23" s="274"/>
      <c r="I23" s="274"/>
      <c r="J23" s="274"/>
      <c r="K23" s="274"/>
    </row>
    <row r="24" spans="1:11" ht="15" x14ac:dyDescent="0.4">
      <c r="A24" s="257" t="s">
        <v>128</v>
      </c>
      <c r="B24" s="256"/>
      <c r="C24" s="256"/>
      <c r="D24" s="278">
        <v>0</v>
      </c>
      <c r="E24" s="278"/>
      <c r="F24" s="278"/>
      <c r="G24" s="262"/>
      <c r="H24" s="262"/>
      <c r="I24" s="262"/>
      <c r="J24" s="262"/>
      <c r="K24" s="262"/>
    </row>
    <row r="25" spans="1:11" ht="15" x14ac:dyDescent="0.4">
      <c r="A25" s="257" t="s">
        <v>129</v>
      </c>
      <c r="B25" s="256"/>
      <c r="C25" s="256"/>
      <c r="D25" s="276">
        <v>0</v>
      </c>
      <c r="E25" s="276"/>
      <c r="F25" s="276"/>
      <c r="G25" s="256"/>
      <c r="H25" s="256"/>
      <c r="I25" s="256"/>
      <c r="J25" s="256"/>
      <c r="K25" s="256"/>
    </row>
    <row r="26" spans="1:11" ht="15" x14ac:dyDescent="0.4">
      <c r="A26" s="257" t="s">
        <v>130</v>
      </c>
      <c r="B26" s="256"/>
      <c r="C26" s="256"/>
      <c r="D26" s="279">
        <v>0</v>
      </c>
      <c r="E26" s="279"/>
      <c r="F26" s="279"/>
      <c r="G26" s="256"/>
      <c r="H26" s="256"/>
      <c r="I26" s="256"/>
      <c r="J26" s="256"/>
      <c r="K26" s="256"/>
    </row>
    <row r="27" spans="1:11" ht="15" x14ac:dyDescent="0.4">
      <c r="A27" s="257" t="s">
        <v>131</v>
      </c>
      <c r="B27" s="256"/>
      <c r="C27" s="256"/>
      <c r="D27" s="279">
        <v>0</v>
      </c>
      <c r="E27" s="279"/>
      <c r="F27" s="279"/>
      <c r="G27" s="259"/>
      <c r="H27" s="259"/>
      <c r="I27" s="259"/>
      <c r="J27" s="259"/>
      <c r="K27" s="259"/>
    </row>
    <row r="28" spans="1:11" ht="15" x14ac:dyDescent="0.4">
      <c r="A28" s="257" t="s">
        <v>132</v>
      </c>
      <c r="B28" s="256"/>
      <c r="C28" s="256"/>
      <c r="D28" s="276">
        <v>0</v>
      </c>
      <c r="E28" s="276"/>
      <c r="F28" s="276"/>
      <c r="G28" s="260"/>
      <c r="H28" s="260"/>
      <c r="I28" s="260"/>
      <c r="J28" s="260"/>
      <c r="K28" s="260"/>
    </row>
    <row r="29" spans="1:11" ht="15" x14ac:dyDescent="0.4">
      <c r="A29" s="257" t="s">
        <v>133</v>
      </c>
      <c r="B29" s="256"/>
      <c r="C29" s="256"/>
      <c r="D29" s="276">
        <v>0</v>
      </c>
      <c r="E29" s="276"/>
      <c r="F29" s="276"/>
      <c r="G29" s="260"/>
      <c r="H29" s="260"/>
      <c r="I29" s="260"/>
      <c r="J29" s="260"/>
      <c r="K29" s="260"/>
    </row>
    <row r="30" spans="1:11" ht="15" x14ac:dyDescent="0.4">
      <c r="A30" s="257" t="s">
        <v>134</v>
      </c>
      <c r="B30" s="256"/>
      <c r="C30" s="256"/>
      <c r="D30" s="276">
        <v>0</v>
      </c>
      <c r="E30" s="276"/>
      <c r="F30" s="276"/>
      <c r="G30" s="260"/>
      <c r="H30" s="260"/>
      <c r="I30" s="260"/>
      <c r="J30" s="260"/>
      <c r="K30" s="260"/>
    </row>
    <row r="31" spans="1:11" ht="15" x14ac:dyDescent="0.4">
      <c r="A31" s="256"/>
      <c r="B31" s="256"/>
      <c r="C31" s="256"/>
      <c r="D31" s="256"/>
      <c r="E31" s="256"/>
      <c r="F31" s="256"/>
      <c r="G31" s="256"/>
      <c r="H31" s="256"/>
      <c r="I31" s="256"/>
      <c r="J31" s="256"/>
    </row>
    <row r="32" spans="1:11" ht="15" x14ac:dyDescent="0.4">
      <c r="A32" s="257" t="s">
        <v>135</v>
      </c>
      <c r="D32" s="278">
        <v>0</v>
      </c>
      <c r="E32" s="278"/>
      <c r="F32" s="278"/>
    </row>
    <row r="33" spans="1:11" ht="15" x14ac:dyDescent="0.4">
      <c r="A33" s="257" t="s">
        <v>136</v>
      </c>
      <c r="D33" s="277">
        <v>0</v>
      </c>
      <c r="E33" s="277"/>
      <c r="F33" s="277"/>
    </row>
    <row r="34" spans="1:11" ht="15" x14ac:dyDescent="0.4">
      <c r="A34" s="257" t="s">
        <v>137</v>
      </c>
      <c r="D34" s="278">
        <v>0</v>
      </c>
      <c r="E34" s="278"/>
      <c r="F34" s="278"/>
    </row>
    <row r="35" spans="1:11" ht="15" x14ac:dyDescent="0.4">
      <c r="A35" s="257" t="s">
        <v>138</v>
      </c>
    </row>
    <row r="36" spans="1:11" ht="95.25" customHeight="1" x14ac:dyDescent="0.35">
      <c r="A36" s="271"/>
      <c r="B36" s="271"/>
      <c r="C36" s="271"/>
      <c r="D36" s="271"/>
      <c r="E36" s="271"/>
      <c r="F36" s="271"/>
      <c r="G36" s="271"/>
      <c r="H36" s="271"/>
      <c r="I36" s="271"/>
      <c r="J36" s="271"/>
      <c r="K36" s="271"/>
    </row>
    <row r="38" spans="1:11" ht="15" x14ac:dyDescent="0.4">
      <c r="A38" s="257" t="s">
        <v>139</v>
      </c>
    </row>
    <row r="39" spans="1:11" ht="15" x14ac:dyDescent="0.4">
      <c r="A39" s="257" t="s">
        <v>140</v>
      </c>
    </row>
    <row r="40" spans="1:11" ht="53.65" customHeight="1" x14ac:dyDescent="0.35">
      <c r="A40" s="271"/>
      <c r="B40" s="271"/>
      <c r="C40" s="271"/>
      <c r="D40" s="271"/>
      <c r="E40" s="271"/>
      <c r="F40" s="271"/>
      <c r="G40" s="271"/>
      <c r="H40" s="271"/>
      <c r="I40" s="271"/>
      <c r="J40" s="271"/>
      <c r="K40" s="271"/>
    </row>
  </sheetData>
  <mergeCells count="49">
    <mergeCell ref="A36:K36"/>
    <mergeCell ref="A40:K40"/>
    <mergeCell ref="D11:F11"/>
    <mergeCell ref="D32:F32"/>
    <mergeCell ref="D33:F33"/>
    <mergeCell ref="D34:F34"/>
    <mergeCell ref="I22:K22"/>
    <mergeCell ref="A23:K23"/>
    <mergeCell ref="A16:D16"/>
    <mergeCell ref="A17:D17"/>
    <mergeCell ref="A18:D18"/>
    <mergeCell ref="A19:D19"/>
    <mergeCell ref="A20:D20"/>
    <mergeCell ref="A21:D21"/>
    <mergeCell ref="A22:D22"/>
    <mergeCell ref="I17:K17"/>
    <mergeCell ref="D30:F30"/>
    <mergeCell ref="D26:F26"/>
    <mergeCell ref="D27:F27"/>
    <mergeCell ref="D28:F28"/>
    <mergeCell ref="D29:F29"/>
    <mergeCell ref="D15:K15"/>
    <mergeCell ref="G16:H16"/>
    <mergeCell ref="G17:H17"/>
    <mergeCell ref="G18:H18"/>
    <mergeCell ref="D25:F25"/>
    <mergeCell ref="I21:K21"/>
    <mergeCell ref="G22:H22"/>
    <mergeCell ref="G19:H19"/>
    <mergeCell ref="G20:H20"/>
    <mergeCell ref="G21:H21"/>
    <mergeCell ref="I16:K16"/>
    <mergeCell ref="I18:K18"/>
    <mergeCell ref="I19:K19"/>
    <mergeCell ref="I20:K20"/>
    <mergeCell ref="D24:F24"/>
    <mergeCell ref="A11:C11"/>
    <mergeCell ref="A12:C12"/>
    <mergeCell ref="A13:C13"/>
    <mergeCell ref="G10:K10"/>
    <mergeCell ref="D12:K12"/>
    <mergeCell ref="D13:K13"/>
    <mergeCell ref="A1:K1"/>
    <mergeCell ref="A7:B7"/>
    <mergeCell ref="A10:F10"/>
    <mergeCell ref="A4:K4"/>
    <mergeCell ref="A6:K6"/>
    <mergeCell ref="A9:K9"/>
    <mergeCell ref="C7:D7"/>
  </mergeCells>
  <pageMargins left="0.25" right="0.25"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6"/>
  <sheetViews>
    <sheetView showGridLines="0" topLeftCell="A10" zoomScale="85" zoomScaleNormal="85" workbookViewId="0">
      <selection activeCell="E42" sqref="E42"/>
    </sheetView>
  </sheetViews>
  <sheetFormatPr defaultColWidth="8.796875" defaultRowHeight="12.75" x14ac:dyDescent="0.35"/>
  <cols>
    <col min="1" max="1" width="0.46484375" customWidth="1"/>
    <col min="2" max="2" width="16.796875" customWidth="1"/>
    <col min="3" max="3" width="10.3320312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46484375" customWidth="1"/>
  </cols>
  <sheetData>
    <row r="1" spans="2:21" ht="6" customHeight="1" thickBot="1" x14ac:dyDescent="0.4"/>
    <row r="2" spans="2:21" ht="24.75" customHeight="1" thickBot="1" x14ac:dyDescent="0.55000000000000004">
      <c r="B2" s="413" t="s">
        <v>4</v>
      </c>
      <c r="C2" s="414"/>
      <c r="D2" s="414"/>
      <c r="E2" s="414"/>
      <c r="F2" s="414"/>
      <c r="G2" s="414"/>
      <c r="H2" s="414"/>
      <c r="I2" s="414"/>
      <c r="J2" s="414"/>
      <c r="K2" s="414"/>
      <c r="L2" s="414"/>
      <c r="M2" s="415"/>
      <c r="P2" s="388" t="s">
        <v>27</v>
      </c>
      <c r="Q2" s="389"/>
      <c r="R2" s="389"/>
      <c r="S2" s="389"/>
      <c r="T2" s="390"/>
      <c r="U2" s="24"/>
    </row>
    <row r="3" spans="2:21" ht="5.25" customHeight="1" thickBot="1" x14ac:dyDescent="0.45">
      <c r="B3" s="81"/>
      <c r="C3" s="82"/>
      <c r="D3" s="82"/>
      <c r="E3" s="82"/>
      <c r="F3" s="82"/>
      <c r="G3" s="82"/>
      <c r="H3" s="82"/>
      <c r="I3" s="82"/>
      <c r="J3" s="82"/>
      <c r="K3" s="82"/>
      <c r="L3" s="82"/>
      <c r="M3" s="83"/>
      <c r="P3" s="78"/>
      <c r="Q3" s="79"/>
      <c r="R3" s="79"/>
      <c r="S3" s="79"/>
      <c r="T3" s="80"/>
      <c r="U3" s="6"/>
    </row>
    <row r="4" spans="2:21" ht="15" customHeight="1" thickBot="1" x14ac:dyDescent="0.45">
      <c r="B4" s="335" t="s">
        <v>92</v>
      </c>
      <c r="C4" s="305"/>
      <c r="D4" s="306"/>
      <c r="E4" s="94" t="s">
        <v>111</v>
      </c>
      <c r="F4" s="233"/>
      <c r="G4" s="179"/>
      <c r="H4" s="180"/>
      <c r="I4" s="180"/>
      <c r="J4" s="180"/>
      <c r="K4" s="181"/>
      <c r="L4" s="181"/>
      <c r="M4" s="182"/>
      <c r="P4" s="391" t="s">
        <v>10</v>
      </c>
      <c r="Q4" s="392"/>
      <c r="R4" s="392"/>
      <c r="S4" s="392"/>
      <c r="T4" s="393"/>
      <c r="U4" s="6"/>
    </row>
    <row r="5" spans="2:21" ht="15" customHeight="1" thickBot="1" x14ac:dyDescent="0.45">
      <c r="B5" s="183" t="s">
        <v>59</v>
      </c>
      <c r="C5" s="325"/>
      <c r="D5" s="326"/>
      <c r="E5" s="184"/>
      <c r="F5" s="185"/>
      <c r="G5" s="185"/>
      <c r="H5" s="185"/>
      <c r="I5" s="186"/>
      <c r="J5" s="89"/>
      <c r="K5" s="335" t="s">
        <v>94</v>
      </c>
      <c r="L5" s="305"/>
      <c r="M5" s="306"/>
      <c r="P5" s="394" t="s">
        <v>39</v>
      </c>
      <c r="Q5" s="395"/>
      <c r="R5" s="395"/>
      <c r="S5" s="395"/>
      <c r="T5" s="396"/>
      <c r="U5" s="6"/>
    </row>
    <row r="6" spans="2:21" ht="12.75" customHeight="1" x14ac:dyDescent="0.4">
      <c r="B6" s="349" t="s">
        <v>57</v>
      </c>
      <c r="C6" s="366"/>
      <c r="D6" s="32"/>
      <c r="E6" s="327" t="s">
        <v>15</v>
      </c>
      <c r="F6" s="328"/>
      <c r="G6" s="328"/>
      <c r="H6" s="329"/>
      <c r="I6" s="376" t="s">
        <v>13</v>
      </c>
      <c r="J6" s="89"/>
      <c r="K6" s="187" t="s">
        <v>93</v>
      </c>
      <c r="L6" s="188"/>
      <c r="M6" s="33"/>
      <c r="P6" s="397" t="s">
        <v>25</v>
      </c>
      <c r="Q6" s="398"/>
      <c r="R6" s="398"/>
      <c r="S6" s="398"/>
      <c r="T6" s="399"/>
      <c r="U6" s="28"/>
    </row>
    <row r="7" spans="2:21" ht="13.5" customHeight="1" thickBot="1" x14ac:dyDescent="0.45">
      <c r="B7" s="349" t="s">
        <v>58</v>
      </c>
      <c r="C7" s="350"/>
      <c r="D7" s="34"/>
      <c r="E7" s="330"/>
      <c r="F7" s="331"/>
      <c r="G7" s="331"/>
      <c r="H7" s="332"/>
      <c r="I7" s="377"/>
      <c r="J7" s="89"/>
      <c r="K7" s="189" t="s">
        <v>96</v>
      </c>
      <c r="L7" s="190"/>
      <c r="M7" s="110">
        <f>D13</f>
        <v>0</v>
      </c>
      <c r="P7" s="20" t="s">
        <v>26</v>
      </c>
      <c r="Q7" s="21"/>
      <c r="R7" s="21"/>
      <c r="S7" s="21"/>
      <c r="T7" s="22"/>
      <c r="U7" s="28"/>
    </row>
    <row r="8" spans="2:21" ht="13.15" thickBot="1" x14ac:dyDescent="0.4">
      <c r="B8" s="349" t="s">
        <v>81</v>
      </c>
      <c r="C8" s="350"/>
      <c r="D8" s="191" t="e">
        <f>D7/D6</f>
        <v>#DIV/0!</v>
      </c>
      <c r="E8" s="333" t="s">
        <v>11</v>
      </c>
      <c r="F8" s="334"/>
      <c r="G8" s="378">
        <v>0</v>
      </c>
      <c r="H8" s="379"/>
      <c r="I8" s="65" t="e">
        <f>G8/G10</f>
        <v>#DIV/0!</v>
      </c>
      <c r="J8" s="89"/>
      <c r="K8" s="136" t="s">
        <v>95</v>
      </c>
      <c r="L8" s="139"/>
      <c r="M8" s="249">
        <f>M6-M7</f>
        <v>0</v>
      </c>
    </row>
    <row r="9" spans="2:21" ht="13.15" thickBot="1" x14ac:dyDescent="0.4">
      <c r="B9" s="349" t="s">
        <v>62</v>
      </c>
      <c r="C9" s="350"/>
      <c r="D9" s="35"/>
      <c r="E9" s="355" t="s">
        <v>12</v>
      </c>
      <c r="F9" s="356"/>
      <c r="G9" s="342">
        <v>0</v>
      </c>
      <c r="H9" s="343"/>
      <c r="I9" s="66" t="e">
        <f>G9/G10</f>
        <v>#DIV/0!</v>
      </c>
      <c r="J9" s="193"/>
      <c r="K9" s="194"/>
      <c r="L9" s="195"/>
      <c r="M9" s="90"/>
    </row>
    <row r="10" spans="2:21" ht="13.15" thickBot="1" x14ac:dyDescent="0.4">
      <c r="B10" s="374" t="s">
        <v>68</v>
      </c>
      <c r="C10" s="375"/>
      <c r="D10" s="196" t="e">
        <f>D7/D9</f>
        <v>#DIV/0!</v>
      </c>
      <c r="E10" s="367" t="s">
        <v>14</v>
      </c>
      <c r="F10" s="368"/>
      <c r="G10" s="369">
        <v>0</v>
      </c>
      <c r="H10" s="370"/>
      <c r="I10" s="197" t="s">
        <v>16</v>
      </c>
      <c r="J10" s="89"/>
      <c r="K10" s="89"/>
      <c r="L10" s="89"/>
      <c r="M10" s="90"/>
      <c r="P10" s="400" t="s">
        <v>32</v>
      </c>
      <c r="Q10" s="401"/>
      <c r="R10" s="401"/>
      <c r="S10" s="401"/>
      <c r="T10" s="402"/>
    </row>
    <row r="11" spans="2:21" ht="5.25" customHeight="1" thickBot="1" x14ac:dyDescent="0.4">
      <c r="B11" s="198"/>
      <c r="C11" s="199"/>
      <c r="D11" s="89"/>
      <c r="E11" s="88"/>
      <c r="F11" s="89"/>
      <c r="G11" s="89"/>
      <c r="H11" s="89"/>
      <c r="I11" s="89"/>
      <c r="J11" s="89"/>
      <c r="K11" s="89"/>
      <c r="L11" s="89"/>
      <c r="M11" s="90"/>
      <c r="P11" s="403"/>
      <c r="Q11" s="404"/>
      <c r="R11" s="404"/>
      <c r="S11" s="404"/>
      <c r="T11" s="405"/>
    </row>
    <row r="12" spans="2:21" ht="13.9" thickBot="1" x14ac:dyDescent="0.4">
      <c r="B12" s="91" t="s">
        <v>64</v>
      </c>
      <c r="C12" s="92"/>
      <c r="D12" s="95" t="s">
        <v>21</v>
      </c>
      <c r="E12" s="94" t="s">
        <v>61</v>
      </c>
      <c r="F12" s="95" t="s">
        <v>97</v>
      </c>
      <c r="G12" s="305" t="s">
        <v>61</v>
      </c>
      <c r="H12" s="306"/>
      <c r="I12" s="94" t="s">
        <v>104</v>
      </c>
      <c r="J12" s="97"/>
      <c r="K12" s="335" t="s">
        <v>101</v>
      </c>
      <c r="L12" s="305"/>
      <c r="M12" s="306"/>
      <c r="P12" s="287" t="s">
        <v>107</v>
      </c>
      <c r="Q12" s="288"/>
      <c r="R12" s="29" t="s">
        <v>29</v>
      </c>
      <c r="S12" s="30" t="s">
        <v>108</v>
      </c>
      <c r="T12" s="31" t="s">
        <v>28</v>
      </c>
    </row>
    <row r="13" spans="2:21" ht="13.15" thickBot="1" x14ac:dyDescent="0.4">
      <c r="B13" s="316" t="s">
        <v>105</v>
      </c>
      <c r="C13" s="346"/>
      <c r="D13" s="37"/>
      <c r="E13" s="130" t="e">
        <f>D13/D6</f>
        <v>#DIV/0!</v>
      </c>
      <c r="F13" s="38"/>
      <c r="G13" s="347" t="e">
        <f>F13/D6</f>
        <v>#DIV/0!</v>
      </c>
      <c r="H13" s="348"/>
      <c r="I13" s="200" t="e">
        <f>D13/D13</f>
        <v>#DIV/0!</v>
      </c>
      <c r="J13" s="100"/>
      <c r="K13" s="358" t="s">
        <v>58</v>
      </c>
      <c r="L13" s="359"/>
      <c r="M13" s="103">
        <f>D7</f>
        <v>0</v>
      </c>
      <c r="P13" s="289" t="s">
        <v>45</v>
      </c>
      <c r="Q13" s="290"/>
      <c r="R13" s="11" t="e">
        <f t="shared" ref="R13:R19" si="0">E22</f>
        <v>#DIV/0!</v>
      </c>
      <c r="S13" s="3" t="e">
        <f t="shared" ref="S13:S19" si="1">G22</f>
        <v>#DIV/0!</v>
      </c>
      <c r="T13" s="23" t="s">
        <v>20</v>
      </c>
    </row>
    <row r="14" spans="2:21" ht="13.15" thickBot="1" x14ac:dyDescent="0.4">
      <c r="B14" s="113" t="s">
        <v>3</v>
      </c>
      <c r="C14" s="245"/>
      <c r="D14" s="246">
        <f>C14*D13</f>
        <v>0</v>
      </c>
      <c r="E14" s="105" t="e">
        <f>D14/D6</f>
        <v>#DIV/0!</v>
      </c>
      <c r="F14" s="39"/>
      <c r="G14" s="303" t="e">
        <f>F14/D6</f>
        <v>#DIV/0!</v>
      </c>
      <c r="H14" s="304"/>
      <c r="I14" s="202" t="e">
        <f>D14/D13</f>
        <v>#DIV/0!</v>
      </c>
      <c r="J14" s="100"/>
      <c r="K14" s="113" t="s">
        <v>73</v>
      </c>
      <c r="L14" s="201"/>
      <c r="M14" s="40"/>
      <c r="P14" s="283" t="s">
        <v>46</v>
      </c>
      <c r="Q14" s="284"/>
      <c r="R14" s="12" t="e">
        <f t="shared" si="0"/>
        <v>#DIV/0!</v>
      </c>
      <c r="S14" s="8" t="e">
        <f t="shared" si="1"/>
        <v>#DIV/0!</v>
      </c>
      <c r="T14" s="4" t="s">
        <v>84</v>
      </c>
    </row>
    <row r="15" spans="2:21" ht="13.15" thickBot="1" x14ac:dyDescent="0.4">
      <c r="B15" s="311" t="s">
        <v>112</v>
      </c>
      <c r="C15" s="373"/>
      <c r="D15" s="41"/>
      <c r="E15" s="105" t="e">
        <f>D15/D6</f>
        <v>#DIV/0!</v>
      </c>
      <c r="F15" s="42"/>
      <c r="G15" s="303" t="e">
        <f>F15/D6</f>
        <v>#DIV/0!</v>
      </c>
      <c r="H15" s="304"/>
      <c r="I15" s="202" t="e">
        <f>D15/D13</f>
        <v>#DIV/0!</v>
      </c>
      <c r="J15" s="100"/>
      <c r="K15" s="371" t="s">
        <v>60</v>
      </c>
      <c r="L15" s="372"/>
      <c r="M15" s="134">
        <f>M13*M14</f>
        <v>0</v>
      </c>
      <c r="P15" s="283" t="s">
        <v>47</v>
      </c>
      <c r="Q15" s="284"/>
      <c r="R15" s="12" t="e">
        <f t="shared" si="0"/>
        <v>#DIV/0!</v>
      </c>
      <c r="S15" s="8" t="e">
        <f t="shared" si="1"/>
        <v>#DIV/0!</v>
      </c>
      <c r="T15" s="5" t="s">
        <v>86</v>
      </c>
    </row>
    <row r="16" spans="2:21" ht="13.15" thickTop="1" x14ac:dyDescent="0.35">
      <c r="B16" s="351" t="s">
        <v>82</v>
      </c>
      <c r="C16" s="352"/>
      <c r="D16" s="243">
        <f>D13-D14-D15</f>
        <v>0</v>
      </c>
      <c r="E16" s="232" t="e">
        <f>D16/D6</f>
        <v>#DIV/0!</v>
      </c>
      <c r="F16" s="243">
        <f>F13-F14-F15</f>
        <v>0</v>
      </c>
      <c r="G16" s="307" t="e">
        <f>F16/D6</f>
        <v>#DIV/0!</v>
      </c>
      <c r="H16" s="308"/>
      <c r="I16" s="202" t="e">
        <f>D16/D13</f>
        <v>#DIV/0!</v>
      </c>
      <c r="J16" s="100"/>
      <c r="K16" s="313" t="s">
        <v>74</v>
      </c>
      <c r="L16" s="357"/>
      <c r="M16" s="134">
        <f>M13-M15</f>
        <v>0</v>
      </c>
      <c r="P16" s="283" t="s">
        <v>48</v>
      </c>
      <c r="Q16" s="284"/>
      <c r="R16" s="12" t="e">
        <f t="shared" si="0"/>
        <v>#DIV/0!</v>
      </c>
      <c r="S16" s="8" t="e">
        <f t="shared" si="1"/>
        <v>#DIV/0!</v>
      </c>
      <c r="T16" s="4" t="s">
        <v>85</v>
      </c>
    </row>
    <row r="17" spans="2:20" x14ac:dyDescent="0.35">
      <c r="B17" s="206" t="s">
        <v>44</v>
      </c>
      <c r="C17" s="207"/>
      <c r="D17" s="36"/>
      <c r="E17" s="105" t="e">
        <f>D17/D6</f>
        <v>#DIV/0!</v>
      </c>
      <c r="F17" s="39"/>
      <c r="G17" s="303" t="e">
        <f>F17/D6</f>
        <v>#DIV/0!</v>
      </c>
      <c r="H17" s="304"/>
      <c r="I17" s="202" t="e">
        <f>D17/D13</f>
        <v>#DIV/0!</v>
      </c>
      <c r="J17" s="100"/>
      <c r="K17" s="313" t="s">
        <v>100</v>
      </c>
      <c r="L17" s="357"/>
      <c r="M17" s="43"/>
      <c r="P17" s="283" t="s">
        <v>72</v>
      </c>
      <c r="Q17" s="284"/>
      <c r="R17" s="12" t="e">
        <f t="shared" si="0"/>
        <v>#DIV/0!</v>
      </c>
      <c r="S17" s="8" t="e">
        <f t="shared" si="1"/>
        <v>#DIV/0!</v>
      </c>
      <c r="T17" s="4" t="s">
        <v>87</v>
      </c>
    </row>
    <row r="18" spans="2:20" ht="13.15" thickBot="1" x14ac:dyDescent="0.4">
      <c r="B18" s="311" t="s">
        <v>43</v>
      </c>
      <c r="C18" s="312"/>
      <c r="D18" s="41"/>
      <c r="E18" s="109" t="e">
        <f>D18/D6</f>
        <v>#DIV/0!</v>
      </c>
      <c r="F18" s="42"/>
      <c r="G18" s="344" t="e">
        <f>F18/D6</f>
        <v>#DIV/0!</v>
      </c>
      <c r="H18" s="345"/>
      <c r="I18" s="203" t="e">
        <f>D18/D13</f>
        <v>#DIV/0!</v>
      </c>
      <c r="J18" s="100"/>
      <c r="K18" s="416" t="s">
        <v>30</v>
      </c>
      <c r="L18" s="417"/>
      <c r="M18" s="44">
        <v>30</v>
      </c>
      <c r="P18" s="283" t="s">
        <v>49</v>
      </c>
      <c r="Q18" s="284"/>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23" t="e">
        <f>F19/D6</f>
        <v>#DIV/0!</v>
      </c>
      <c r="H19" s="324"/>
      <c r="I19" s="208" t="e">
        <f>D19/D13</f>
        <v>#DIV/0!</v>
      </c>
      <c r="J19" s="100"/>
      <c r="K19" s="121" t="s">
        <v>71</v>
      </c>
      <c r="L19" s="122"/>
      <c r="M19" s="123">
        <f>PMT((M17/12),(12*M18),-M16)*12</f>
        <v>0</v>
      </c>
      <c r="P19" s="295" t="s">
        <v>50</v>
      </c>
      <c r="Q19" s="296"/>
      <c r="R19" s="291" t="e">
        <f t="shared" si="0"/>
        <v>#DIV/0!</v>
      </c>
      <c r="S19" s="293" t="e">
        <f t="shared" si="1"/>
        <v>#DIV/0!</v>
      </c>
      <c r="T19" s="281" t="s">
        <v>89</v>
      </c>
    </row>
    <row r="20" spans="2:20" ht="5.25" customHeight="1" thickBot="1" x14ac:dyDescent="0.4">
      <c r="B20" s="209"/>
      <c r="C20" s="89"/>
      <c r="D20" s="210"/>
      <c r="E20" s="126"/>
      <c r="F20" s="127"/>
      <c r="G20" s="365"/>
      <c r="H20" s="365"/>
      <c r="I20" s="89"/>
      <c r="J20" s="89"/>
      <c r="K20" s="89"/>
      <c r="L20" s="89"/>
      <c r="M20" s="90"/>
      <c r="P20" s="297"/>
      <c r="Q20" s="298"/>
      <c r="R20" s="292"/>
      <c r="S20" s="294"/>
      <c r="T20" s="282"/>
    </row>
    <row r="21" spans="2:20" ht="14.25" thickBot="1" x14ac:dyDescent="0.45">
      <c r="B21" s="128" t="s">
        <v>65</v>
      </c>
      <c r="C21" s="129"/>
      <c r="D21" s="95" t="s">
        <v>21</v>
      </c>
      <c r="E21" s="94" t="s">
        <v>61</v>
      </c>
      <c r="F21" s="95" t="s">
        <v>97</v>
      </c>
      <c r="G21" s="305" t="s">
        <v>61</v>
      </c>
      <c r="H21" s="306"/>
      <c r="I21" s="94" t="s">
        <v>103</v>
      </c>
      <c r="J21" s="97"/>
      <c r="K21" s="335" t="s">
        <v>102</v>
      </c>
      <c r="L21" s="305"/>
      <c r="M21" s="306"/>
      <c r="N21" s="1"/>
      <c r="O21" s="1"/>
      <c r="P21" s="283" t="s">
        <v>51</v>
      </c>
      <c r="Q21" s="284"/>
      <c r="R21" s="13" t="e">
        <f>E29</f>
        <v>#DIV/0!</v>
      </c>
      <c r="S21" s="14" t="e">
        <f>G29</f>
        <v>#DIV/0!</v>
      </c>
      <c r="T21" s="4" t="s">
        <v>90</v>
      </c>
    </row>
    <row r="22" spans="2:20" ht="13.15" thickBot="1" x14ac:dyDescent="0.4">
      <c r="B22" s="316" t="s">
        <v>45</v>
      </c>
      <c r="C22" s="317"/>
      <c r="D22" s="37"/>
      <c r="E22" s="130" t="e">
        <f>D22/D6</f>
        <v>#DIV/0!</v>
      </c>
      <c r="F22" s="38"/>
      <c r="G22" s="353" t="e">
        <f>F22/D6</f>
        <v>#DIV/0!</v>
      </c>
      <c r="H22" s="354"/>
      <c r="I22" s="200" t="e">
        <f>D22/D13</f>
        <v>#DIV/0!</v>
      </c>
      <c r="J22" s="131"/>
      <c r="K22" s="211" t="s">
        <v>17</v>
      </c>
      <c r="L22" s="247">
        <v>0.03</v>
      </c>
      <c r="M22" s="103">
        <f>L22*M13</f>
        <v>0</v>
      </c>
      <c r="P22" s="285" t="s">
        <v>52</v>
      </c>
      <c r="Q22" s="286"/>
      <c r="R22" s="237" t="e">
        <f>E30</f>
        <v>#DIV/0!</v>
      </c>
      <c r="S22" s="238" t="e">
        <f>G30</f>
        <v>#DIV/0!</v>
      </c>
      <c r="T22" s="239" t="s">
        <v>91</v>
      </c>
    </row>
    <row r="23" spans="2:20" x14ac:dyDescent="0.35">
      <c r="B23" s="313" t="s">
        <v>46</v>
      </c>
      <c r="C23" s="314"/>
      <c r="D23" s="36"/>
      <c r="E23" s="105" t="e">
        <f>D23/D6</f>
        <v>#DIV/0!</v>
      </c>
      <c r="F23" s="39"/>
      <c r="G23" s="309" t="e">
        <f>F23/D6</f>
        <v>#DIV/0!</v>
      </c>
      <c r="H23" s="310"/>
      <c r="I23" s="202" t="e">
        <f>D23/D13</f>
        <v>#DIV/0!</v>
      </c>
      <c r="J23" s="131"/>
      <c r="K23" s="113" t="s">
        <v>75</v>
      </c>
      <c r="L23" s="212"/>
      <c r="M23" s="46">
        <v>0.01</v>
      </c>
      <c r="P23" s="411" t="s">
        <v>53</v>
      </c>
      <c r="Q23" s="411"/>
      <c r="R23" s="240">
        <f>D34</f>
        <v>0</v>
      </c>
      <c r="S23" s="241">
        <f>F34</f>
        <v>0</v>
      </c>
      <c r="T23" s="242" t="s">
        <v>8</v>
      </c>
    </row>
    <row r="24" spans="2:20" ht="13.15" thickBot="1" x14ac:dyDescent="0.4">
      <c r="B24" s="213" t="s">
        <v>47</v>
      </c>
      <c r="C24" s="207"/>
      <c r="D24" s="36"/>
      <c r="E24" s="133" t="e">
        <f>D24/D6</f>
        <v>#DIV/0!</v>
      </c>
      <c r="F24" s="39"/>
      <c r="G24" s="309" t="e">
        <f>F24/D6</f>
        <v>#DIV/0!</v>
      </c>
      <c r="H24" s="310"/>
      <c r="I24" s="202" t="e">
        <f>D24/D13</f>
        <v>#DIV/0!</v>
      </c>
      <c r="J24" s="131"/>
      <c r="K24" s="214" t="s">
        <v>76</v>
      </c>
      <c r="L24" s="172"/>
      <c r="M24" s="134">
        <f>M23*M16</f>
        <v>0</v>
      </c>
    </row>
    <row r="25" spans="2:20" ht="13.15" thickBot="1" x14ac:dyDescent="0.4">
      <c r="B25" s="313" t="s">
        <v>48</v>
      </c>
      <c r="C25" s="315"/>
      <c r="D25" s="36"/>
      <c r="E25" s="133" t="e">
        <f>D25/D6</f>
        <v>#DIV/0!</v>
      </c>
      <c r="F25" s="39"/>
      <c r="G25" s="309" t="e">
        <f>F25/D6</f>
        <v>#DIV/0!</v>
      </c>
      <c r="H25" s="310"/>
      <c r="I25" s="202" t="e">
        <f>D25/D13</f>
        <v>#DIV/0!</v>
      </c>
      <c r="J25" s="131"/>
      <c r="K25" s="215" t="s">
        <v>23</v>
      </c>
      <c r="L25" s="247">
        <v>0.03</v>
      </c>
      <c r="M25" s="62">
        <f>L25*M13</f>
        <v>0</v>
      </c>
    </row>
    <row r="26" spans="2:20" ht="13.9" thickBot="1" x14ac:dyDescent="0.4">
      <c r="B26" s="206" t="s">
        <v>80</v>
      </c>
      <c r="C26" s="247"/>
      <c r="D26" s="248">
        <f>D19*C26</f>
        <v>0</v>
      </c>
      <c r="E26" s="105" t="e">
        <f>D26/D6</f>
        <v>#DIV/0!</v>
      </c>
      <c r="F26" s="39"/>
      <c r="G26" s="309" t="e">
        <f>F26/D6</f>
        <v>#DIV/0!</v>
      </c>
      <c r="H26" s="310"/>
      <c r="I26" s="202" t="e">
        <f>D26/D13</f>
        <v>#DIV/0!</v>
      </c>
      <c r="J26" s="131"/>
      <c r="K26" s="406" t="s">
        <v>78</v>
      </c>
      <c r="L26" s="407"/>
      <c r="M26" s="47"/>
      <c r="P26" s="287" t="s">
        <v>18</v>
      </c>
      <c r="Q26" s="412"/>
      <c r="R26" s="288"/>
    </row>
    <row r="27" spans="2:20" ht="13.15" thickBot="1" x14ac:dyDescent="0.4">
      <c r="B27" s="313" t="s">
        <v>49</v>
      </c>
      <c r="C27" s="317"/>
      <c r="D27" s="36"/>
      <c r="E27" s="105" t="e">
        <f>D27/D6</f>
        <v>#DIV/0!</v>
      </c>
      <c r="F27" s="39"/>
      <c r="G27" s="309" t="e">
        <f>F27/D6</f>
        <v>#DIV/0!</v>
      </c>
      <c r="H27" s="310"/>
      <c r="I27" s="202" t="e">
        <f>D27/D13</f>
        <v>#DIV/0!</v>
      </c>
      <c r="J27" s="131"/>
      <c r="K27" s="158" t="s">
        <v>77</v>
      </c>
      <c r="L27" s="159"/>
      <c r="M27" s="216">
        <f>M22+M24+M25+M26</f>
        <v>0</v>
      </c>
      <c r="P27" s="51"/>
      <c r="Q27" s="409" t="s">
        <v>19</v>
      </c>
      <c r="R27" s="410"/>
    </row>
    <row r="28" spans="2:20" ht="13.15" thickBot="1" x14ac:dyDescent="0.4">
      <c r="B28" s="313" t="s">
        <v>50</v>
      </c>
      <c r="C28" s="314"/>
      <c r="D28" s="36"/>
      <c r="E28" s="105" t="e">
        <f>D28/D6</f>
        <v>#DIV/0!</v>
      </c>
      <c r="F28" s="39"/>
      <c r="G28" s="309" t="e">
        <f>F28/D6</f>
        <v>#DIV/0!</v>
      </c>
      <c r="H28" s="310"/>
      <c r="I28" s="202" t="e">
        <f>D28/D13</f>
        <v>#DIV/0!</v>
      </c>
      <c r="J28" s="131"/>
      <c r="K28" s="173"/>
      <c r="L28" s="174"/>
      <c r="M28" s="141"/>
      <c r="P28" s="52"/>
      <c r="Q28" s="409" t="s">
        <v>33</v>
      </c>
      <c r="R28" s="410"/>
    </row>
    <row r="29" spans="2:20" ht="13.15" thickBot="1" x14ac:dyDescent="0.4">
      <c r="B29" s="313" t="s">
        <v>51</v>
      </c>
      <c r="C29" s="314"/>
      <c r="D29" s="36"/>
      <c r="E29" s="105" t="e">
        <f>D29/D6</f>
        <v>#DIV/0!</v>
      </c>
      <c r="F29" s="39"/>
      <c r="G29" s="309" t="e">
        <f>F29/D6</f>
        <v>#DIV/0!</v>
      </c>
      <c r="H29" s="310"/>
      <c r="I29" s="202" t="e">
        <f>D29/D13</f>
        <v>#DIV/0!</v>
      </c>
      <c r="J29" s="131"/>
      <c r="K29" s="121" t="s">
        <v>79</v>
      </c>
      <c r="L29" s="122"/>
      <c r="M29" s="123">
        <f>M27+M15-M32</f>
        <v>0</v>
      </c>
      <c r="P29" s="53"/>
      <c r="Q29" s="409" t="s">
        <v>31</v>
      </c>
      <c r="R29" s="410"/>
    </row>
    <row r="30" spans="2:20" ht="13.15" thickBot="1" x14ac:dyDescent="0.4">
      <c r="B30" s="311" t="s">
        <v>52</v>
      </c>
      <c r="C30" s="312"/>
      <c r="D30" s="41"/>
      <c r="E30" s="109" t="e">
        <f>D30/D6</f>
        <v>#DIV/0!</v>
      </c>
      <c r="F30" s="42"/>
      <c r="G30" s="321" t="e">
        <f>F30/D6</f>
        <v>#DIV/0!</v>
      </c>
      <c r="H30" s="322"/>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23" t="e">
        <f>F31/D6</f>
        <v>#DIV/0!</v>
      </c>
      <c r="H31" s="324"/>
      <c r="I31" s="208" t="e">
        <f>D31/D13</f>
        <v>#DIV/0!</v>
      </c>
      <c r="J31" s="100"/>
      <c r="K31" s="335" t="s">
        <v>110</v>
      </c>
      <c r="L31" s="305"/>
      <c r="M31" s="306"/>
      <c r="S31" s="10"/>
    </row>
    <row r="32" spans="2:20" ht="13.05" customHeight="1" x14ac:dyDescent="0.35">
      <c r="B32" s="336" t="s">
        <v>55</v>
      </c>
      <c r="C32" s="337"/>
      <c r="D32" s="340">
        <f>D19-D31</f>
        <v>0</v>
      </c>
      <c r="E32" s="217"/>
      <c r="F32" s="340">
        <f>F19-F31</f>
        <v>0</v>
      </c>
      <c r="G32" s="89"/>
      <c r="H32" s="89"/>
      <c r="I32" s="89"/>
      <c r="J32" s="89"/>
      <c r="K32" s="101" t="s">
        <v>74</v>
      </c>
      <c r="L32" s="102"/>
      <c r="M32" s="48"/>
      <c r="S32" s="10"/>
    </row>
    <row r="33" spans="2:19" ht="13.5" customHeight="1" thickBot="1" x14ac:dyDescent="0.4">
      <c r="B33" s="338"/>
      <c r="C33" s="339"/>
      <c r="D33" s="341"/>
      <c r="E33" s="89"/>
      <c r="F33" s="341"/>
      <c r="G33" s="150"/>
      <c r="H33" s="150"/>
      <c r="I33" s="150"/>
      <c r="J33" s="150"/>
      <c r="K33" s="107" t="s">
        <v>100</v>
      </c>
      <c r="L33" s="116"/>
      <c r="M33" s="43"/>
      <c r="S33" s="10"/>
    </row>
    <row r="34" spans="2:19" ht="13.15" thickBot="1" x14ac:dyDescent="0.4">
      <c r="B34" s="380" t="s">
        <v>53</v>
      </c>
      <c r="C34" s="381"/>
      <c r="D34" s="151">
        <f>D6*E34</f>
        <v>0</v>
      </c>
      <c r="E34" s="49">
        <v>300</v>
      </c>
      <c r="F34" s="151">
        <f>D6*E34</f>
        <v>0</v>
      </c>
      <c r="G34" s="150"/>
      <c r="H34" s="150"/>
      <c r="I34" s="150"/>
      <c r="J34" s="150"/>
      <c r="K34" s="349" t="s">
        <v>106</v>
      </c>
      <c r="L34" s="408"/>
      <c r="M34" s="44">
        <v>250</v>
      </c>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f>PMT((M33/12),(12*M34),-M32)*12</f>
        <v>0</v>
      </c>
      <c r="S35" s="10"/>
    </row>
    <row r="36" spans="2:19" ht="13.5" customHeight="1" thickBot="1" x14ac:dyDescent="0.4">
      <c r="B36" s="360" t="s">
        <v>83</v>
      </c>
      <c r="C36" s="361"/>
      <c r="D36" s="155">
        <f>M19</f>
        <v>0</v>
      </c>
      <c r="E36" s="89"/>
      <c r="F36" s="155">
        <f>M19</f>
        <v>0</v>
      </c>
      <c r="G36" s="162"/>
      <c r="H36" s="150"/>
      <c r="I36" s="150"/>
      <c r="J36" s="150"/>
      <c r="K36" s="143"/>
      <c r="L36" s="143"/>
      <c r="M36" s="143"/>
      <c r="S36" s="10"/>
    </row>
    <row r="37" spans="2:19" ht="15" customHeight="1" thickBot="1" x14ac:dyDescent="0.45">
      <c r="B37" s="301" t="s">
        <v>70</v>
      </c>
      <c r="C37" s="302"/>
      <c r="D37" s="220">
        <f>M35</f>
        <v>0</v>
      </c>
      <c r="E37" s="89"/>
      <c r="F37" s="220">
        <f>M35</f>
        <v>0</v>
      </c>
      <c r="G37" s="162"/>
      <c r="H37" s="385" t="s">
        <v>24</v>
      </c>
      <c r="I37" s="386"/>
      <c r="J37" s="386"/>
      <c r="K37" s="386"/>
      <c r="L37" s="386"/>
      <c r="M37" s="387"/>
      <c r="S37" s="10"/>
    </row>
    <row r="38" spans="2:19" ht="12.75" customHeight="1" x14ac:dyDescent="0.35">
      <c r="B38" s="360" t="s">
        <v>69</v>
      </c>
      <c r="C38" s="361"/>
      <c r="D38" s="155">
        <f>(D35-D36-D37)</f>
        <v>0</v>
      </c>
      <c r="E38" s="89"/>
      <c r="F38" s="155">
        <f>(F35-F36-F37)</f>
        <v>0</v>
      </c>
      <c r="G38" s="164"/>
      <c r="H38" s="362"/>
      <c r="I38" s="363"/>
      <c r="J38" s="363"/>
      <c r="K38" s="363"/>
      <c r="L38" s="363"/>
      <c r="M38" s="364"/>
    </row>
    <row r="39" spans="2:19" ht="13.8" customHeight="1" x14ac:dyDescent="0.35">
      <c r="B39" s="301" t="s">
        <v>66</v>
      </c>
      <c r="C39" s="302"/>
      <c r="D39" s="165" t="e">
        <f>D38/M29</f>
        <v>#DIV/0!</v>
      </c>
      <c r="E39" s="89"/>
      <c r="F39" s="165" t="e">
        <f>F38/M29</f>
        <v>#DIV/0!</v>
      </c>
      <c r="G39" s="162"/>
      <c r="H39" s="318"/>
      <c r="I39" s="319"/>
      <c r="J39" s="319"/>
      <c r="K39" s="319"/>
      <c r="L39" s="319"/>
      <c r="M39" s="320"/>
    </row>
    <row r="40" spans="2:19" ht="13.5" customHeight="1" x14ac:dyDescent="0.35">
      <c r="B40" s="301" t="s">
        <v>67</v>
      </c>
      <c r="C40" s="302"/>
      <c r="D40" s="221" t="e">
        <f>D35/(D36+D37)</f>
        <v>#DIV/0!</v>
      </c>
      <c r="E40" s="89"/>
      <c r="F40" s="221" t="e">
        <f>F35/(F36+F37)</f>
        <v>#DIV/0!</v>
      </c>
      <c r="G40" s="168">
        <v>1</v>
      </c>
      <c r="H40" s="318"/>
      <c r="I40" s="319"/>
      <c r="J40" s="319"/>
      <c r="K40" s="319"/>
      <c r="L40" s="319"/>
      <c r="M40" s="320"/>
    </row>
    <row r="41" spans="2:19" ht="13.15" thickBot="1" x14ac:dyDescent="0.4">
      <c r="B41" s="301" t="s">
        <v>56</v>
      </c>
      <c r="C41" s="302"/>
      <c r="D41" s="165" t="e">
        <f>D32/D7</f>
        <v>#DIV/0!</v>
      </c>
      <c r="E41" s="89"/>
      <c r="F41" s="165" t="e">
        <f>F32/D7</f>
        <v>#DIV/0!</v>
      </c>
      <c r="G41" s="168">
        <v>2</v>
      </c>
      <c r="H41" s="318"/>
      <c r="I41" s="319"/>
      <c r="J41" s="319"/>
      <c r="K41" s="319"/>
      <c r="L41" s="319"/>
      <c r="M41" s="320"/>
    </row>
    <row r="42" spans="2:19" ht="12.75" customHeight="1" thickBot="1" x14ac:dyDescent="0.4">
      <c r="B42" s="301" t="s">
        <v>34</v>
      </c>
      <c r="C42" s="302"/>
      <c r="D42" s="155">
        <f>D38*E42</f>
        <v>0</v>
      </c>
      <c r="E42" s="50">
        <v>0.3</v>
      </c>
      <c r="F42" s="155">
        <f>F38*E42</f>
        <v>0</v>
      </c>
      <c r="G42" s="171">
        <v>0.03</v>
      </c>
      <c r="H42" s="318"/>
      <c r="I42" s="319"/>
      <c r="J42" s="319"/>
      <c r="K42" s="319"/>
      <c r="L42" s="319"/>
      <c r="M42" s="320"/>
    </row>
    <row r="43" spans="2:19" x14ac:dyDescent="0.35">
      <c r="B43" s="301" t="s">
        <v>98</v>
      </c>
      <c r="C43" s="302"/>
      <c r="D43" s="155">
        <f>D38-D42</f>
        <v>0</v>
      </c>
      <c r="E43" s="89"/>
      <c r="F43" s="155">
        <f>F38-F42</f>
        <v>0</v>
      </c>
      <c r="G43" s="168"/>
      <c r="H43" s="318"/>
      <c r="I43" s="319"/>
      <c r="J43" s="319"/>
      <c r="K43" s="319"/>
      <c r="L43" s="319"/>
      <c r="M43" s="320"/>
    </row>
    <row r="44" spans="2:19" ht="12.75" customHeight="1" thickBot="1" x14ac:dyDescent="0.4">
      <c r="B44" s="299" t="s">
        <v>99</v>
      </c>
      <c r="C44" s="300"/>
      <c r="D44" s="175" t="e">
        <f>D43/M29</f>
        <v>#DIV/0!</v>
      </c>
      <c r="E44" s="176"/>
      <c r="F44" s="175" t="e">
        <f>F43/M29</f>
        <v>#DIV/0!</v>
      </c>
      <c r="G44" s="168"/>
      <c r="H44" s="382"/>
      <c r="I44" s="383"/>
      <c r="J44" s="383"/>
      <c r="K44" s="383"/>
      <c r="L44" s="383"/>
      <c r="M44" s="384"/>
      <c r="S44" s="77" t="s">
        <v>113</v>
      </c>
    </row>
    <row r="45" spans="2:19" ht="15" customHeight="1" x14ac:dyDescent="0.35">
      <c r="B45" s="177"/>
      <c r="C45" s="177"/>
      <c r="D45" s="177"/>
      <c r="E45" s="177"/>
      <c r="F45" s="178" t="s">
        <v>113</v>
      </c>
      <c r="G45" s="177"/>
      <c r="H45" s="177"/>
      <c r="I45" s="177"/>
      <c r="J45" s="177"/>
      <c r="K45" s="177"/>
      <c r="L45" s="177"/>
      <c r="M45" s="177"/>
    </row>
    <row r="46" spans="2:19" ht="15.5" customHeight="1" x14ac:dyDescent="0.4">
      <c r="B46" s="1"/>
    </row>
  </sheetData>
  <sheetProtection password="9D59" sheet="1" selectLockedCells="1"/>
  <mergeCells count="102">
    <mergeCell ref="H44:M44"/>
    <mergeCell ref="H37:M37"/>
    <mergeCell ref="K31:M31"/>
    <mergeCell ref="P2:T2"/>
    <mergeCell ref="P4:T4"/>
    <mergeCell ref="P5:T5"/>
    <mergeCell ref="P6:T6"/>
    <mergeCell ref="P10:T11"/>
    <mergeCell ref="K26:L26"/>
    <mergeCell ref="H41:M41"/>
    <mergeCell ref="H42:M42"/>
    <mergeCell ref="G24:H24"/>
    <mergeCell ref="G25:H25"/>
    <mergeCell ref="K34:L34"/>
    <mergeCell ref="H40:M40"/>
    <mergeCell ref="G28:H28"/>
    <mergeCell ref="Q29:R29"/>
    <mergeCell ref="P23:Q23"/>
    <mergeCell ref="P26:R26"/>
    <mergeCell ref="Q27:R27"/>
    <mergeCell ref="Q28:R28"/>
    <mergeCell ref="K5:M5"/>
    <mergeCell ref="B2:M2"/>
    <mergeCell ref="K18:L18"/>
    <mergeCell ref="K12:M12"/>
    <mergeCell ref="K16:L16"/>
    <mergeCell ref="K13:L13"/>
    <mergeCell ref="B38:C38"/>
    <mergeCell ref="H38:M38"/>
    <mergeCell ref="K21:M21"/>
    <mergeCell ref="G20:H20"/>
    <mergeCell ref="B6:C6"/>
    <mergeCell ref="B9:C9"/>
    <mergeCell ref="E10:F10"/>
    <mergeCell ref="G10:H10"/>
    <mergeCell ref="K15:L15"/>
    <mergeCell ref="G12:H12"/>
    <mergeCell ref="K17:L17"/>
    <mergeCell ref="B15:C15"/>
    <mergeCell ref="B10:C10"/>
    <mergeCell ref="I6:I7"/>
    <mergeCell ref="B7:C7"/>
    <mergeCell ref="B28:C28"/>
    <mergeCell ref="B18:C18"/>
    <mergeCell ref="G8:H8"/>
    <mergeCell ref="B37:C37"/>
    <mergeCell ref="B36:C36"/>
    <mergeCell ref="B34:C34"/>
    <mergeCell ref="C5:D5"/>
    <mergeCell ref="E6:H7"/>
    <mergeCell ref="E8:F8"/>
    <mergeCell ref="B4:D4"/>
    <mergeCell ref="B32:C33"/>
    <mergeCell ref="D32:D33"/>
    <mergeCell ref="F32:F33"/>
    <mergeCell ref="G9:H9"/>
    <mergeCell ref="G18:H18"/>
    <mergeCell ref="B13:C13"/>
    <mergeCell ref="G13:H13"/>
    <mergeCell ref="B8:C8"/>
    <mergeCell ref="B16:C16"/>
    <mergeCell ref="G17:H17"/>
    <mergeCell ref="G22:H22"/>
    <mergeCell ref="G19:H19"/>
    <mergeCell ref="E9:F9"/>
    <mergeCell ref="B44:C44"/>
    <mergeCell ref="B43:C43"/>
    <mergeCell ref="B42:C42"/>
    <mergeCell ref="B41:C41"/>
    <mergeCell ref="B40:C40"/>
    <mergeCell ref="G14:H14"/>
    <mergeCell ref="G21:H21"/>
    <mergeCell ref="G15:H15"/>
    <mergeCell ref="G16:H16"/>
    <mergeCell ref="G29:H29"/>
    <mergeCell ref="G26:H26"/>
    <mergeCell ref="B39:C39"/>
    <mergeCell ref="G23:H23"/>
    <mergeCell ref="B30:C30"/>
    <mergeCell ref="B23:C23"/>
    <mergeCell ref="B25:C25"/>
    <mergeCell ref="B22:C22"/>
    <mergeCell ref="H39:M39"/>
    <mergeCell ref="G27:H27"/>
    <mergeCell ref="G30:H30"/>
    <mergeCell ref="G31:H31"/>
    <mergeCell ref="B27:C27"/>
    <mergeCell ref="B29:C29"/>
    <mergeCell ref="H43:M43"/>
    <mergeCell ref="T19:T20"/>
    <mergeCell ref="P21:Q21"/>
    <mergeCell ref="P22:Q22"/>
    <mergeCell ref="P12:Q12"/>
    <mergeCell ref="P13:Q13"/>
    <mergeCell ref="P14:Q14"/>
    <mergeCell ref="P15:Q15"/>
    <mergeCell ref="P16:Q16"/>
    <mergeCell ref="P17:Q17"/>
    <mergeCell ref="R19:R20"/>
    <mergeCell ref="S19:S20"/>
    <mergeCell ref="P19:Q20"/>
    <mergeCell ref="P18:Q18"/>
  </mergeCells>
  <phoneticPr fontId="0" type="noConversion"/>
  <conditionalFormatting sqref="E23">
    <cfRule type="cellIs" dxfId="168" priority="31" stopIfTrue="1" operator="between">
      <formula>0.01</formula>
      <formula>249.99</formula>
    </cfRule>
    <cfRule type="cellIs" dxfId="167" priority="32" stopIfTrue="1" operator="equal">
      <formula>250</formula>
    </cfRule>
    <cfRule type="cellIs" dxfId="166" priority="33" stopIfTrue="1" operator="greaterThan">
      <formula>250</formula>
    </cfRule>
  </conditionalFormatting>
  <conditionalFormatting sqref="E24">
    <cfRule type="cellIs" dxfId="165" priority="34" stopIfTrue="1" operator="between">
      <formula>0.01</formula>
      <formula>299.99</formula>
    </cfRule>
    <cfRule type="cellIs" dxfId="164" priority="35" stopIfTrue="1" operator="between">
      <formula>300</formula>
      <formula>600</formula>
    </cfRule>
    <cfRule type="cellIs" dxfId="163" priority="36" stopIfTrue="1" operator="greaterThan">
      <formula>600</formula>
    </cfRule>
  </conditionalFormatting>
  <conditionalFormatting sqref="E25">
    <cfRule type="cellIs" dxfId="162" priority="37" stopIfTrue="1" operator="between">
      <formula>0.01</formula>
      <formula>99.99</formula>
    </cfRule>
    <cfRule type="cellIs" dxfId="161" priority="38" stopIfTrue="1" operator="between">
      <formula>100</formula>
      <formula>250</formula>
    </cfRule>
    <cfRule type="cellIs" dxfId="160" priority="39" stopIfTrue="1" operator="greaterThan">
      <formula>250</formula>
    </cfRule>
  </conditionalFormatting>
  <conditionalFormatting sqref="E29">
    <cfRule type="cellIs" dxfId="159" priority="40" stopIfTrue="1" operator="between">
      <formula>0.01</formula>
      <formula>199.99</formula>
    </cfRule>
    <cfRule type="cellIs" dxfId="158" priority="41" stopIfTrue="1" operator="between">
      <formula>200</formula>
      <formula>400</formula>
    </cfRule>
    <cfRule type="cellIs" dxfId="157" priority="42" stopIfTrue="1" operator="greaterThan">
      <formula>400</formula>
    </cfRule>
  </conditionalFormatting>
  <conditionalFormatting sqref="E30">
    <cfRule type="cellIs" dxfId="156" priority="43" stopIfTrue="1" operator="between">
      <formula>0.01</formula>
      <formula>699.99</formula>
    </cfRule>
    <cfRule type="cellIs" dxfId="155" priority="44" stopIfTrue="1" operator="between">
      <formula>700</formula>
      <formula>1000</formula>
    </cfRule>
    <cfRule type="cellIs" dxfId="154" priority="45" stopIfTrue="1" operator="greaterThan">
      <formula>1000</formula>
    </cfRule>
  </conditionalFormatting>
  <conditionalFormatting sqref="E27">
    <cfRule type="cellIs" dxfId="153" priority="46" stopIfTrue="1" operator="between">
      <formula>0.01</formula>
      <formula>99.99</formula>
    </cfRule>
    <cfRule type="cellIs" dxfId="152" priority="47" stopIfTrue="1" operator="equal">
      <formula>100</formula>
    </cfRule>
    <cfRule type="cellIs" dxfId="151" priority="48" stopIfTrue="1" operator="greaterThan">
      <formula>100</formula>
    </cfRule>
  </conditionalFormatting>
  <conditionalFormatting sqref="E23">
    <cfRule type="cellIs" dxfId="150" priority="28" stopIfTrue="1" operator="between">
      <formula>1</formula>
      <formula>249</formula>
    </cfRule>
    <cfRule type="cellIs" dxfId="149" priority="29" stopIfTrue="1" operator="greaterThan">
      <formula>250</formula>
    </cfRule>
    <cfRule type="cellIs" dxfId="148" priority="30" stopIfTrue="1" operator="equal">
      <formula>250</formula>
    </cfRule>
  </conditionalFormatting>
  <conditionalFormatting sqref="E24">
    <cfRule type="cellIs" dxfId="147" priority="25" stopIfTrue="1" operator="between">
      <formula>0.01</formula>
      <formula>299</formula>
    </cfRule>
    <cfRule type="cellIs" dxfId="146" priority="26" stopIfTrue="1" operator="between">
      <formula>300</formula>
      <formula>600</formula>
    </cfRule>
    <cfRule type="cellIs" dxfId="145" priority="27" stopIfTrue="1" operator="greaterThan">
      <formula>600</formula>
    </cfRule>
  </conditionalFormatting>
  <conditionalFormatting sqref="E25">
    <cfRule type="cellIs" dxfId="144" priority="22" stopIfTrue="1" operator="between">
      <formula>100</formula>
      <formula>250</formula>
    </cfRule>
    <cfRule type="cellIs" dxfId="143" priority="23" stopIfTrue="1" operator="between">
      <formula>0.01</formula>
      <formula>99.99</formula>
    </cfRule>
    <cfRule type="cellIs" dxfId="142" priority="24" stopIfTrue="1" operator="greaterThan">
      <formula>250</formula>
    </cfRule>
  </conditionalFormatting>
  <conditionalFormatting sqref="E27">
    <cfRule type="cellIs" dxfId="141" priority="19" stopIfTrue="1" operator="between">
      <formula>0.01</formula>
      <formula>99.99</formula>
    </cfRule>
    <cfRule type="cellIs" dxfId="140" priority="20" stopIfTrue="1" operator="equal">
      <formula>100</formula>
    </cfRule>
    <cfRule type="cellIs" dxfId="139" priority="21" stopIfTrue="1" operator="greaterThan">
      <formula>100</formula>
    </cfRule>
  </conditionalFormatting>
  <conditionalFormatting sqref="E29">
    <cfRule type="cellIs" dxfId="138" priority="16" stopIfTrue="1" operator="between">
      <formula>0.01</formula>
      <formula>199.99</formula>
    </cfRule>
    <cfRule type="cellIs" dxfId="137" priority="17" stopIfTrue="1" operator="between">
      <formula>200</formula>
      <formula>400</formula>
    </cfRule>
    <cfRule type="cellIs" dxfId="136" priority="18" stopIfTrue="1" operator="greaterThan">
      <formula>400</formula>
    </cfRule>
  </conditionalFormatting>
  <conditionalFormatting sqref="E30">
    <cfRule type="cellIs" dxfId="135" priority="13" stopIfTrue="1" operator="between">
      <formula>700</formula>
      <formula>1000</formula>
    </cfRule>
    <cfRule type="cellIs" dxfId="134" priority="14" stopIfTrue="1" operator="between">
      <formula>0.01</formula>
      <formula>699.99</formula>
    </cfRule>
    <cfRule type="cellIs" dxfId="133" priority="15" stopIfTrue="1" operator="greaterThan">
      <formula>1000</formula>
    </cfRule>
  </conditionalFormatting>
  <conditionalFormatting sqref="E23">
    <cfRule type="cellIs" dxfId="132" priority="4" stopIfTrue="1" operator="between">
      <formula>0.01</formula>
      <formula>249.99</formula>
    </cfRule>
    <cfRule type="cellIs" dxfId="131" priority="5" stopIfTrue="1" operator="equal">
      <formula>250</formula>
    </cfRule>
    <cfRule type="cellIs" dxfId="130" priority="6" stopIfTrue="1" operator="greaterThan">
      <formula>250</formula>
    </cfRule>
  </conditionalFormatting>
  <conditionalFormatting sqref="E23">
    <cfRule type="cellIs" dxfId="129" priority="1" stopIfTrue="1" operator="between">
      <formula>1</formula>
      <formula>249</formula>
    </cfRule>
    <cfRule type="cellIs" dxfId="128" priority="2" stopIfTrue="1" operator="greaterThan">
      <formula>250</formula>
    </cfRule>
    <cfRule type="cellIs" dxfId="127"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46"/>
  <sheetViews>
    <sheetView showGridLines="0" topLeftCell="A10" zoomScale="85" zoomScaleNormal="85" workbookViewId="0">
      <selection activeCell="F25" sqref="F25"/>
    </sheetView>
  </sheetViews>
  <sheetFormatPr defaultColWidth="8.796875" defaultRowHeight="12.75" x14ac:dyDescent="0.35"/>
  <cols>
    <col min="1" max="1" width="1.33203125" customWidth="1"/>
    <col min="2" max="2" width="16.796875" customWidth="1"/>
    <col min="3" max="3" width="11.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1" ht="6" customHeight="1" thickBot="1" x14ac:dyDescent="0.4"/>
    <row r="2" spans="2:21" ht="24.75" customHeight="1" thickBot="1" x14ac:dyDescent="0.55000000000000004">
      <c r="B2" s="413" t="s">
        <v>5</v>
      </c>
      <c r="C2" s="414"/>
      <c r="D2" s="414"/>
      <c r="E2" s="414"/>
      <c r="F2" s="414"/>
      <c r="G2" s="414"/>
      <c r="H2" s="414"/>
      <c r="I2" s="414"/>
      <c r="J2" s="414"/>
      <c r="K2" s="414"/>
      <c r="L2" s="414"/>
      <c r="M2" s="415"/>
      <c r="P2" s="388" t="s">
        <v>27</v>
      </c>
      <c r="Q2" s="389"/>
      <c r="R2" s="389"/>
      <c r="S2" s="389"/>
      <c r="T2" s="390"/>
      <c r="U2" s="24"/>
    </row>
    <row r="3" spans="2:21" ht="5.25" customHeight="1" thickBot="1" x14ac:dyDescent="0.45">
      <c r="B3" s="81"/>
      <c r="C3" s="82"/>
      <c r="D3" s="82"/>
      <c r="E3" s="82"/>
      <c r="F3" s="82"/>
      <c r="G3" s="82"/>
      <c r="H3" s="82"/>
      <c r="I3" s="82"/>
      <c r="J3" s="82"/>
      <c r="K3" s="82"/>
      <c r="L3" s="82"/>
      <c r="M3" s="83"/>
      <c r="P3" s="25"/>
      <c r="Q3" s="26"/>
      <c r="R3" s="26"/>
      <c r="S3" s="26"/>
      <c r="T3" s="26"/>
      <c r="U3" s="6"/>
    </row>
    <row r="4" spans="2:21" ht="15" customHeight="1" thickBot="1" x14ac:dyDescent="0.45">
      <c r="B4" s="335" t="s">
        <v>92</v>
      </c>
      <c r="C4" s="305"/>
      <c r="D4" s="306"/>
      <c r="E4" s="420" t="s">
        <v>22</v>
      </c>
      <c r="F4" s="421"/>
      <c r="G4" s="421"/>
      <c r="H4" s="421"/>
      <c r="I4" s="421"/>
      <c r="J4" s="421"/>
      <c r="K4" s="421"/>
      <c r="L4" s="421"/>
      <c r="M4" s="422"/>
      <c r="P4" s="394" t="s">
        <v>10</v>
      </c>
      <c r="Q4" s="395"/>
      <c r="R4" s="395"/>
      <c r="S4" s="395"/>
      <c r="T4" s="396"/>
      <c r="U4" s="6"/>
    </row>
    <row r="5" spans="2:21" ht="15" customHeight="1" thickBot="1" x14ac:dyDescent="0.45">
      <c r="B5" s="84" t="s">
        <v>59</v>
      </c>
      <c r="C5" s="418">
        <f>'Acqusition-NF'!C5</f>
        <v>0</v>
      </c>
      <c r="D5" s="419"/>
      <c r="E5" s="423"/>
      <c r="F5" s="424"/>
      <c r="G5" s="424"/>
      <c r="H5" s="424"/>
      <c r="I5" s="424"/>
      <c r="J5" s="424"/>
      <c r="K5" s="424"/>
      <c r="L5" s="424"/>
      <c r="M5" s="425"/>
      <c r="P5" s="394" t="s">
        <v>38</v>
      </c>
      <c r="Q5" s="395"/>
      <c r="R5" s="395"/>
      <c r="S5" s="395"/>
      <c r="T5" s="396"/>
      <c r="U5" s="6"/>
    </row>
    <row r="6" spans="2:21" ht="12.75" customHeight="1" x14ac:dyDescent="0.4">
      <c r="B6" s="426" t="s">
        <v>57</v>
      </c>
      <c r="C6" s="428"/>
      <c r="D6" s="57">
        <f>'Acqusition-NF'!D6</f>
        <v>0</v>
      </c>
      <c r="E6" s="437"/>
      <c r="F6" s="438"/>
      <c r="G6" s="438"/>
      <c r="H6" s="438"/>
      <c r="I6" s="438"/>
      <c r="J6" s="438"/>
      <c r="K6" s="438"/>
      <c r="L6" s="438"/>
      <c r="M6" s="439"/>
      <c r="P6" s="397" t="s">
        <v>25</v>
      </c>
      <c r="Q6" s="398"/>
      <c r="R6" s="398"/>
      <c r="S6" s="398"/>
      <c r="T6" s="399"/>
      <c r="U6" s="28"/>
    </row>
    <row r="7" spans="2:21" ht="13.5" customHeight="1" thickBot="1" x14ac:dyDescent="0.45">
      <c r="B7" s="426" t="s">
        <v>58</v>
      </c>
      <c r="C7" s="427"/>
      <c r="D7" s="58">
        <f>'Acqusition-NF'!D7</f>
        <v>0</v>
      </c>
      <c r="E7" s="437"/>
      <c r="F7" s="438"/>
      <c r="G7" s="438"/>
      <c r="H7" s="438"/>
      <c r="I7" s="438"/>
      <c r="J7" s="438"/>
      <c r="K7" s="438"/>
      <c r="L7" s="438"/>
      <c r="M7" s="439"/>
      <c r="P7" s="20" t="s">
        <v>26</v>
      </c>
      <c r="Q7" s="21"/>
      <c r="R7" s="21"/>
      <c r="S7" s="21"/>
      <c r="T7" s="22"/>
      <c r="U7" s="28"/>
    </row>
    <row r="8" spans="2:21" x14ac:dyDescent="0.35">
      <c r="B8" s="426" t="s">
        <v>81</v>
      </c>
      <c r="C8" s="427"/>
      <c r="D8" s="58" t="e">
        <f>'Acqusition-NF'!D8</f>
        <v>#DIV/0!</v>
      </c>
      <c r="E8" s="429"/>
      <c r="F8" s="430"/>
      <c r="G8" s="430"/>
      <c r="H8" s="430"/>
      <c r="I8" s="430"/>
      <c r="J8" s="430"/>
      <c r="K8" s="430"/>
      <c r="L8" s="430"/>
      <c r="M8" s="431"/>
    </row>
    <row r="9" spans="2:21" x14ac:dyDescent="0.35">
      <c r="B9" s="426" t="s">
        <v>62</v>
      </c>
      <c r="C9" s="427"/>
      <c r="D9" s="59">
        <f>'Acqusition-NF'!D9</f>
        <v>0</v>
      </c>
      <c r="E9" s="429"/>
      <c r="F9" s="430"/>
      <c r="G9" s="430"/>
      <c r="H9" s="430"/>
      <c r="I9" s="430"/>
      <c r="J9" s="430"/>
      <c r="K9" s="430"/>
      <c r="L9" s="430"/>
      <c r="M9" s="431"/>
    </row>
    <row r="10" spans="2:21" ht="13.8" customHeight="1" thickBot="1" x14ac:dyDescent="0.4">
      <c r="B10" s="432" t="s">
        <v>68</v>
      </c>
      <c r="C10" s="433"/>
      <c r="D10" s="60" t="e">
        <f>'Acqusition-NF'!D10</f>
        <v>#DIV/0!</v>
      </c>
      <c r="E10" s="434"/>
      <c r="F10" s="435"/>
      <c r="G10" s="435"/>
      <c r="H10" s="435"/>
      <c r="I10" s="435"/>
      <c r="J10" s="435"/>
      <c r="K10" s="435"/>
      <c r="L10" s="435"/>
      <c r="M10" s="436"/>
    </row>
    <row r="11" spans="2:21" ht="5.25" customHeight="1" thickBot="1" x14ac:dyDescent="0.4">
      <c r="B11" s="85"/>
      <c r="C11" s="86"/>
      <c r="D11" s="87"/>
      <c r="E11" s="88"/>
      <c r="F11" s="89"/>
      <c r="G11" s="89"/>
      <c r="H11" s="89"/>
      <c r="I11" s="89"/>
      <c r="J11" s="89"/>
      <c r="K11" s="89"/>
      <c r="L11" s="89"/>
      <c r="M11" s="90"/>
    </row>
    <row r="12" spans="2:21" ht="13.9" thickBot="1" x14ac:dyDescent="0.4">
      <c r="B12" s="91" t="s">
        <v>64</v>
      </c>
      <c r="C12" s="92"/>
      <c r="D12" s="93" t="s">
        <v>36</v>
      </c>
      <c r="E12" s="94" t="s">
        <v>61</v>
      </c>
      <c r="F12" s="95" t="s">
        <v>35</v>
      </c>
      <c r="G12" s="305" t="s">
        <v>61</v>
      </c>
      <c r="H12" s="306"/>
      <c r="I12" s="96" t="s">
        <v>37</v>
      </c>
      <c r="J12" s="97"/>
      <c r="K12" s="335" t="s">
        <v>101</v>
      </c>
      <c r="L12" s="305"/>
      <c r="M12" s="306"/>
      <c r="P12" s="287" t="s">
        <v>18</v>
      </c>
      <c r="Q12" s="412"/>
      <c r="R12" s="288"/>
    </row>
    <row r="13" spans="2:21" ht="13.15" thickBot="1" x14ac:dyDescent="0.4">
      <c r="B13" s="442" t="s">
        <v>105</v>
      </c>
      <c r="C13" s="443"/>
      <c r="D13" s="58">
        <f>'Acqusition-NF'!D13</f>
        <v>0</v>
      </c>
      <c r="E13" s="130" t="e">
        <f>D13/D6</f>
        <v>#DIV/0!</v>
      </c>
      <c r="F13" s="54"/>
      <c r="G13" s="347" t="e">
        <f>F13/D6</f>
        <v>#DIV/0!</v>
      </c>
      <c r="H13" s="348"/>
      <c r="I13" s="112" t="e">
        <f>F13/F13</f>
        <v>#DIV/0!</v>
      </c>
      <c r="J13" s="100"/>
      <c r="K13" s="358" t="s">
        <v>58</v>
      </c>
      <c r="L13" s="359"/>
      <c r="M13" s="103">
        <f>D7</f>
        <v>0</v>
      </c>
      <c r="P13" s="51"/>
      <c r="Q13" s="409" t="s">
        <v>19</v>
      </c>
      <c r="R13" s="410"/>
    </row>
    <row r="14" spans="2:21" ht="13.15" thickBot="1" x14ac:dyDescent="0.4">
      <c r="B14" s="104" t="s">
        <v>109</v>
      </c>
      <c r="C14" s="251"/>
      <c r="D14" s="75">
        <f>'Acqusition-NF'!D14</f>
        <v>0</v>
      </c>
      <c r="E14" s="105" t="e">
        <f>D14/D6</f>
        <v>#DIV/0!</v>
      </c>
      <c r="F14" s="76">
        <f>C14*F13</f>
        <v>0</v>
      </c>
      <c r="G14" s="303" t="e">
        <f>F14/D6</f>
        <v>#DIV/0!</v>
      </c>
      <c r="H14" s="304"/>
      <c r="I14" s="106" t="e">
        <f>F14/F13</f>
        <v>#DIV/0!</v>
      </c>
      <c r="J14" s="100"/>
      <c r="K14" s="113" t="s">
        <v>73</v>
      </c>
      <c r="L14" s="201"/>
      <c r="M14" s="61">
        <f>'Acqusition-NF'!M14</f>
        <v>0</v>
      </c>
      <c r="P14" s="52"/>
      <c r="Q14" s="409" t="s">
        <v>33</v>
      </c>
      <c r="R14" s="410"/>
    </row>
    <row r="15" spans="2:21" ht="13.15" thickBot="1" x14ac:dyDescent="0.4">
      <c r="B15" s="440" t="s">
        <v>112</v>
      </c>
      <c r="C15" s="441"/>
      <c r="D15" s="68">
        <f>'Acqusition-NF'!D15</f>
        <v>0</v>
      </c>
      <c r="E15" s="109" t="e">
        <f>D15/D6</f>
        <v>#DIV/0!</v>
      </c>
      <c r="F15" s="56"/>
      <c r="G15" s="344" t="e">
        <f>F15/D6</f>
        <v>#DIV/0!</v>
      </c>
      <c r="H15" s="345"/>
      <c r="I15" s="111" t="e">
        <f>F15/F13</f>
        <v>#DIV/0!</v>
      </c>
      <c r="J15" s="100"/>
      <c r="K15" s="371" t="s">
        <v>60</v>
      </c>
      <c r="L15" s="372"/>
      <c r="M15" s="62">
        <f>M13*M14</f>
        <v>0</v>
      </c>
      <c r="P15" s="53"/>
      <c r="Q15" s="409" t="s">
        <v>31</v>
      </c>
      <c r="R15" s="410"/>
    </row>
    <row r="16" spans="2:21" ht="13.15" thickTop="1" x14ac:dyDescent="0.35">
      <c r="B16" s="224" t="s">
        <v>82</v>
      </c>
      <c r="C16" s="225"/>
      <c r="D16" s="58">
        <f>'Acqusition-NF'!D16</f>
        <v>0</v>
      </c>
      <c r="E16" s="69" t="e">
        <f>D16/D6</f>
        <v>#DIV/0!</v>
      </c>
      <c r="F16" s="243">
        <f>F13-F14-F15</f>
        <v>0</v>
      </c>
      <c r="G16" s="444" t="e">
        <f>F16/D6</f>
        <v>#DIV/0!</v>
      </c>
      <c r="H16" s="445"/>
      <c r="I16" s="112" t="e">
        <f>F16/F13</f>
        <v>#DIV/0!</v>
      </c>
      <c r="J16" s="100"/>
      <c r="K16" s="313" t="s">
        <v>74</v>
      </c>
      <c r="L16" s="357"/>
      <c r="M16" s="62">
        <f>M13-M15</f>
        <v>0</v>
      </c>
    </row>
    <row r="17" spans="2:19" x14ac:dyDescent="0.35">
      <c r="B17" s="114" t="s">
        <v>44</v>
      </c>
      <c r="C17" s="115"/>
      <c r="D17" s="58">
        <f>'Acqusition-NF'!D17</f>
        <v>0</v>
      </c>
      <c r="E17" s="105" t="e">
        <f>D17/D6</f>
        <v>#DIV/0!</v>
      </c>
      <c r="F17" s="55"/>
      <c r="G17" s="303" t="e">
        <f>F17/D6</f>
        <v>#DIV/0!</v>
      </c>
      <c r="H17" s="304"/>
      <c r="I17" s="106" t="e">
        <f>F17/F13</f>
        <v>#DIV/0!</v>
      </c>
      <c r="J17" s="100"/>
      <c r="K17" s="313" t="s">
        <v>100</v>
      </c>
      <c r="L17" s="357"/>
      <c r="M17" s="63">
        <f>'Acqusition-NF'!M17</f>
        <v>0</v>
      </c>
    </row>
    <row r="18" spans="2:19" ht="13.15" thickBot="1" x14ac:dyDescent="0.4">
      <c r="B18" s="440" t="s">
        <v>43</v>
      </c>
      <c r="C18" s="452"/>
      <c r="D18" s="68">
        <f>'Acqusition-NF'!D18</f>
        <v>0</v>
      </c>
      <c r="E18" s="109" t="e">
        <f>D18/D6</f>
        <v>#DIV/0!</v>
      </c>
      <c r="F18" s="56"/>
      <c r="G18" s="344" t="e">
        <f>F18/D6</f>
        <v>#DIV/0!</v>
      </c>
      <c r="H18" s="345"/>
      <c r="I18" s="111" t="e">
        <f>F18/F13</f>
        <v>#DIV/0!</v>
      </c>
      <c r="J18" s="100"/>
      <c r="K18" s="416" t="s">
        <v>30</v>
      </c>
      <c r="L18" s="417"/>
      <c r="M18" s="64">
        <f>'Acqusition-NF'!M18</f>
        <v>30</v>
      </c>
    </row>
    <row r="19" spans="2:19" ht="14.25" customHeight="1" thickTop="1" thickBot="1" x14ac:dyDescent="0.4">
      <c r="B19" s="117" t="s">
        <v>63</v>
      </c>
      <c r="C19" s="118"/>
      <c r="D19" s="250">
        <f>'Acqusition-NF'!D19</f>
        <v>0</v>
      </c>
      <c r="E19" s="119" t="e">
        <f>D19/D6</f>
        <v>#DIV/0!</v>
      </c>
      <c r="F19" s="244">
        <f>F16+F17+F18</f>
        <v>0</v>
      </c>
      <c r="G19" s="323" t="e">
        <f>F19/D6</f>
        <v>#DIV/0!</v>
      </c>
      <c r="H19" s="324"/>
      <c r="I19" s="120" t="e">
        <f>F19/F13</f>
        <v>#DIV/0!</v>
      </c>
      <c r="J19" s="100"/>
      <c r="K19" s="121" t="s">
        <v>71</v>
      </c>
      <c r="L19" s="122"/>
      <c r="M19" s="123">
        <f>PMT((M17/12),(12*M18),-M16)*12</f>
        <v>0</v>
      </c>
    </row>
    <row r="20" spans="2:19" ht="7.05" customHeight="1" thickBot="1" x14ac:dyDescent="0.4">
      <c r="B20" s="124"/>
      <c r="C20" s="87"/>
      <c r="D20" s="125"/>
      <c r="E20" s="126"/>
      <c r="F20" s="127"/>
      <c r="G20" s="365"/>
      <c r="H20" s="365"/>
      <c r="I20" s="89"/>
      <c r="J20" s="89"/>
      <c r="K20" s="89"/>
      <c r="L20" s="89"/>
      <c r="M20" s="90"/>
    </row>
    <row r="21" spans="2:19" ht="14.25" thickBot="1" x14ac:dyDescent="0.45">
      <c r="B21" s="128" t="s">
        <v>65</v>
      </c>
      <c r="C21" s="129"/>
      <c r="D21" s="93" t="s">
        <v>36</v>
      </c>
      <c r="E21" s="94" t="s">
        <v>61</v>
      </c>
      <c r="F21" s="95" t="s">
        <v>35</v>
      </c>
      <c r="G21" s="305" t="s">
        <v>61</v>
      </c>
      <c r="H21" s="306"/>
      <c r="I21" s="96" t="s">
        <v>37</v>
      </c>
      <c r="J21" s="97"/>
      <c r="K21" s="455" t="s">
        <v>102</v>
      </c>
      <c r="L21" s="456"/>
      <c r="M21" s="457"/>
      <c r="N21" s="1"/>
      <c r="O21" s="1"/>
    </row>
    <row r="22" spans="2:19" x14ac:dyDescent="0.35">
      <c r="B22" s="442" t="s">
        <v>45</v>
      </c>
      <c r="C22" s="454"/>
      <c r="D22" s="58">
        <f>'Acqusition-NF'!D22</f>
        <v>0</v>
      </c>
      <c r="E22" s="130" t="e">
        <f>D22/D6</f>
        <v>#DIV/0!</v>
      </c>
      <c r="F22" s="54"/>
      <c r="G22" s="353" t="e">
        <f>F22/D6</f>
        <v>#DIV/0!</v>
      </c>
      <c r="H22" s="354"/>
      <c r="I22" s="112" t="e">
        <f>F22/F13</f>
        <v>#DIV/0!</v>
      </c>
      <c r="J22" s="131"/>
      <c r="K22" s="474" t="s">
        <v>17</v>
      </c>
      <c r="L22" s="475"/>
      <c r="M22" s="103">
        <f>'Acqusition-NF'!M22</f>
        <v>0</v>
      </c>
    </row>
    <row r="23" spans="2:19" x14ac:dyDescent="0.35">
      <c r="B23" s="453" t="s">
        <v>46</v>
      </c>
      <c r="C23" s="476"/>
      <c r="D23" s="58">
        <f>'Acqusition-NF'!D23</f>
        <v>0</v>
      </c>
      <c r="E23" s="105" t="e">
        <f>D23/D6</f>
        <v>#DIV/0!</v>
      </c>
      <c r="F23" s="55"/>
      <c r="G23" s="309" t="e">
        <f>F23/D6</f>
        <v>#DIV/0!</v>
      </c>
      <c r="H23" s="310"/>
      <c r="I23" s="106" t="e">
        <f>F23/F13</f>
        <v>#DIV/0!</v>
      </c>
      <c r="J23" s="131"/>
      <c r="K23" s="313" t="s">
        <v>75</v>
      </c>
      <c r="L23" s="357"/>
      <c r="M23" s="66">
        <f>'Acqusition-NF'!M23</f>
        <v>0.01</v>
      </c>
    </row>
    <row r="24" spans="2:19" x14ac:dyDescent="0.35">
      <c r="B24" s="132" t="s">
        <v>47</v>
      </c>
      <c r="C24" s="115"/>
      <c r="D24" s="58">
        <f>'Acqusition-NF'!D24</f>
        <v>0</v>
      </c>
      <c r="E24" s="133" t="e">
        <f>D24/D6</f>
        <v>#DIV/0!</v>
      </c>
      <c r="F24" s="55"/>
      <c r="G24" s="309" t="e">
        <f>F24/D6</f>
        <v>#DIV/0!</v>
      </c>
      <c r="H24" s="310"/>
      <c r="I24" s="106" t="e">
        <f>F24/F13</f>
        <v>#DIV/0!</v>
      </c>
      <c r="J24" s="131"/>
      <c r="K24" s="313" t="s">
        <v>76</v>
      </c>
      <c r="L24" s="357"/>
      <c r="M24" s="134">
        <f>'Acqusition-NF'!M24</f>
        <v>0</v>
      </c>
    </row>
    <row r="25" spans="2:19" ht="13.15" thickBot="1" x14ac:dyDescent="0.4">
      <c r="B25" s="453" t="s">
        <v>48</v>
      </c>
      <c r="C25" s="458"/>
      <c r="D25" s="58">
        <f>'Acqusition-NF'!D25</f>
        <v>0</v>
      </c>
      <c r="E25" s="133" t="e">
        <f>D25/D6</f>
        <v>#DIV/0!</v>
      </c>
      <c r="F25" s="55"/>
      <c r="G25" s="309" t="e">
        <f>F25/D6</f>
        <v>#DIV/0!</v>
      </c>
      <c r="H25" s="310"/>
      <c r="I25" s="106" t="e">
        <f>D25/D13</f>
        <v>#DIV/0!</v>
      </c>
      <c r="J25" s="131"/>
      <c r="K25" s="416" t="s">
        <v>23</v>
      </c>
      <c r="L25" s="417"/>
      <c r="M25" s="134">
        <f>'Acqusition-NF'!M25</f>
        <v>0</v>
      </c>
    </row>
    <row r="26" spans="2:19" ht="13.15" thickBot="1" x14ac:dyDescent="0.4">
      <c r="B26" s="135" t="s">
        <v>80</v>
      </c>
      <c r="C26" s="252">
        <f>'Acqusition-NF'!C26</f>
        <v>0</v>
      </c>
      <c r="D26" s="75">
        <f>'Acqusition-NF'!D26</f>
        <v>0</v>
      </c>
      <c r="E26" s="105" t="e">
        <f>D26/D6</f>
        <v>#DIV/0!</v>
      </c>
      <c r="F26" s="76">
        <f>F19*C26</f>
        <v>0</v>
      </c>
      <c r="G26" s="309" t="e">
        <f>F26/D6</f>
        <v>#DIV/0!</v>
      </c>
      <c r="H26" s="310"/>
      <c r="I26" s="106" t="e">
        <f>F26/F13</f>
        <v>#DIV/0!</v>
      </c>
      <c r="J26" s="131"/>
      <c r="K26" s="459" t="s">
        <v>78</v>
      </c>
      <c r="L26" s="460"/>
      <c r="M26" s="123">
        <f>'Acqusition-NF'!M26</f>
        <v>0</v>
      </c>
    </row>
    <row r="27" spans="2:19" ht="13.15" thickBot="1" x14ac:dyDescent="0.4">
      <c r="B27" s="453" t="s">
        <v>49</v>
      </c>
      <c r="C27" s="454"/>
      <c r="D27" s="58">
        <f>'Acqusition-NF'!D27</f>
        <v>0</v>
      </c>
      <c r="E27" s="105" t="e">
        <f>D27/D6</f>
        <v>#DIV/0!</v>
      </c>
      <c r="F27" s="55"/>
      <c r="G27" s="309" t="e">
        <f>F27/D6</f>
        <v>#DIV/0!</v>
      </c>
      <c r="H27" s="310"/>
      <c r="I27" s="106" t="e">
        <f>F27/F13</f>
        <v>#DIV/0!</v>
      </c>
      <c r="J27" s="131"/>
      <c r="K27" s="136" t="s">
        <v>77</v>
      </c>
      <c r="L27" s="137"/>
      <c r="M27" s="138">
        <f>M22+M24+M25+M26</f>
        <v>0</v>
      </c>
    </row>
    <row r="28" spans="2:19" ht="13.15" thickBot="1" x14ac:dyDescent="0.4">
      <c r="B28" s="453" t="s">
        <v>50</v>
      </c>
      <c r="C28" s="476"/>
      <c r="D28" s="58">
        <f>'Acqusition-NF'!D28</f>
        <v>0</v>
      </c>
      <c r="E28" s="105" t="e">
        <f>D28/D6</f>
        <v>#DIV/0!</v>
      </c>
      <c r="F28" s="55"/>
      <c r="G28" s="309" t="e">
        <f>F28/D6</f>
        <v>#DIV/0!</v>
      </c>
      <c r="H28" s="310"/>
      <c r="I28" s="106" t="e">
        <f>F28/F13</f>
        <v>#DIV/0!</v>
      </c>
      <c r="J28" s="131"/>
      <c r="K28" s="136"/>
      <c r="L28" s="139"/>
      <c r="M28" s="140"/>
    </row>
    <row r="29" spans="2:19" ht="13.15" thickBot="1" x14ac:dyDescent="0.4">
      <c r="B29" s="453" t="s">
        <v>51</v>
      </c>
      <c r="C29" s="476"/>
      <c r="D29" s="58">
        <f>'Acqusition-NF'!D29</f>
        <v>0</v>
      </c>
      <c r="E29" s="105" t="e">
        <f>D29/D6</f>
        <v>#DIV/0!</v>
      </c>
      <c r="F29" s="55"/>
      <c r="G29" s="309" t="e">
        <f>F29/D6</f>
        <v>#DIV/0!</v>
      </c>
      <c r="H29" s="310"/>
      <c r="I29" s="106" t="e">
        <f>F29/F13</f>
        <v>#DIV/0!</v>
      </c>
      <c r="J29" s="131"/>
      <c r="K29" s="121" t="s">
        <v>79</v>
      </c>
      <c r="L29" s="122"/>
      <c r="M29" s="141">
        <f>M27+M15-M32</f>
        <v>0</v>
      </c>
    </row>
    <row r="30" spans="2:19" ht="13.15" thickBot="1" x14ac:dyDescent="0.4">
      <c r="B30" s="440" t="s">
        <v>52</v>
      </c>
      <c r="C30" s="452"/>
      <c r="D30" s="70">
        <f>'Acqusition-NF'!D30</f>
        <v>0</v>
      </c>
      <c r="E30" s="109" t="e">
        <f>D30/D6</f>
        <v>#DIV/0!</v>
      </c>
      <c r="F30" s="56"/>
      <c r="G30" s="321" t="e">
        <f>F30/D6</f>
        <v>#DIV/0!</v>
      </c>
      <c r="H30" s="322"/>
      <c r="I30" s="111" t="e">
        <f>F30/F13</f>
        <v>#DIV/0!</v>
      </c>
      <c r="J30" s="100"/>
      <c r="K30" s="143"/>
      <c r="L30" s="143"/>
      <c r="M30" s="143"/>
      <c r="S30" s="10"/>
    </row>
    <row r="31" spans="2:19" ht="14.25" thickTop="1" thickBot="1" x14ac:dyDescent="0.4">
      <c r="B31" s="144" t="s">
        <v>54</v>
      </c>
      <c r="C31" s="145"/>
      <c r="D31" s="244">
        <f>'Acqusition-NF'!D31</f>
        <v>0</v>
      </c>
      <c r="E31" s="146" t="e">
        <f>D31/D6</f>
        <v>#DIV/0!</v>
      </c>
      <c r="F31" s="244">
        <f>SUM(F22:F30)</f>
        <v>0</v>
      </c>
      <c r="G31" s="477" t="e">
        <f>F31/D6</f>
        <v>#DIV/0!</v>
      </c>
      <c r="H31" s="478"/>
      <c r="I31" s="120" t="e">
        <f>F31/F13</f>
        <v>#DIV/0!</v>
      </c>
      <c r="J31" s="100"/>
      <c r="K31" s="335" t="s">
        <v>110</v>
      </c>
      <c r="L31" s="305"/>
      <c r="M31" s="457"/>
      <c r="S31" s="10"/>
    </row>
    <row r="32" spans="2:19" ht="13.05" customHeight="1" x14ac:dyDescent="0.35">
      <c r="B32" s="336" t="s">
        <v>55</v>
      </c>
      <c r="C32" s="337"/>
      <c r="D32" s="464">
        <f>'Acqusition-NF'!D32</f>
        <v>0</v>
      </c>
      <c r="E32" s="147"/>
      <c r="F32" s="466">
        <f>F19-F31</f>
        <v>0</v>
      </c>
      <c r="G32" s="89"/>
      <c r="H32" s="89"/>
      <c r="I32" s="89"/>
      <c r="J32" s="89"/>
      <c r="K32" s="101" t="s">
        <v>74</v>
      </c>
      <c r="L32" s="148"/>
      <c r="M32" s="103">
        <f>'Acqusition-NF'!M32</f>
        <v>0</v>
      </c>
      <c r="S32" s="10"/>
    </row>
    <row r="33" spans="2:19" ht="13.5" customHeight="1" thickBot="1" x14ac:dyDescent="0.4">
      <c r="B33" s="338"/>
      <c r="C33" s="339"/>
      <c r="D33" s="465"/>
      <c r="E33" s="149"/>
      <c r="F33" s="467"/>
      <c r="G33" s="150"/>
      <c r="H33" s="150"/>
      <c r="I33" s="150"/>
      <c r="J33" s="150"/>
      <c r="K33" s="107" t="s">
        <v>100</v>
      </c>
      <c r="L33" s="108"/>
      <c r="M33" s="134">
        <f>'Acqusition-NF'!M33</f>
        <v>0</v>
      </c>
      <c r="S33" s="10"/>
    </row>
    <row r="34" spans="2:19" ht="13.15" thickBot="1" x14ac:dyDescent="0.4">
      <c r="B34" s="380" t="s">
        <v>53</v>
      </c>
      <c r="C34" s="381"/>
      <c r="D34" s="151">
        <f>'Acqusition-NF'!D34</f>
        <v>0</v>
      </c>
      <c r="E34" s="226"/>
      <c r="F34" s="142">
        <f>D34</f>
        <v>0</v>
      </c>
      <c r="G34" s="150"/>
      <c r="H34" s="150"/>
      <c r="I34" s="150"/>
      <c r="J34" s="150"/>
      <c r="K34" s="349" t="s">
        <v>106</v>
      </c>
      <c r="L34" s="468"/>
      <c r="M34" s="134">
        <f>'Acqusition-NF'!M34</f>
        <v>250</v>
      </c>
      <c r="S34" s="10"/>
    </row>
    <row r="35" spans="2:19" ht="13.5" customHeight="1" thickTop="1" thickBot="1" x14ac:dyDescent="0.4">
      <c r="B35" s="153" t="s">
        <v>2</v>
      </c>
      <c r="C35" s="154"/>
      <c r="D35" s="227">
        <f>'Acqusition-NF'!D35</f>
        <v>0</v>
      </c>
      <c r="E35" s="90"/>
      <c r="F35" s="156">
        <f>F32-F34</f>
        <v>0</v>
      </c>
      <c r="G35" s="150"/>
      <c r="H35" s="157"/>
      <c r="I35" s="157"/>
      <c r="J35" s="157"/>
      <c r="K35" s="121" t="s">
        <v>71</v>
      </c>
      <c r="L35" s="122"/>
      <c r="M35" s="123">
        <f>PMT((M33/12),(12*M34),-M32)*12</f>
        <v>0</v>
      </c>
      <c r="S35" s="10"/>
    </row>
    <row r="36" spans="2:19" ht="13.5" customHeight="1" thickBot="1" x14ac:dyDescent="0.4">
      <c r="B36" s="360" t="s">
        <v>83</v>
      </c>
      <c r="C36" s="469"/>
      <c r="D36" s="228">
        <f>'Acqusition-NF'!D36</f>
        <v>0</v>
      </c>
      <c r="E36" s="90"/>
      <c r="F36" s="161">
        <f>M19</f>
        <v>0</v>
      </c>
      <c r="G36" s="162"/>
      <c r="H36" s="150"/>
      <c r="I36" s="150"/>
      <c r="J36" s="150"/>
      <c r="K36" s="143"/>
      <c r="L36" s="143"/>
      <c r="M36" s="143"/>
      <c r="S36" s="10"/>
    </row>
    <row r="37" spans="2:19" ht="15" customHeight="1" thickBot="1" x14ac:dyDescent="0.45">
      <c r="B37" s="301" t="s">
        <v>70</v>
      </c>
      <c r="C37" s="463"/>
      <c r="D37" s="228">
        <f>'Acqusition-NF'!D37</f>
        <v>0</v>
      </c>
      <c r="E37" s="90"/>
      <c r="F37" s="163">
        <f>M35</f>
        <v>0</v>
      </c>
      <c r="G37" s="162"/>
      <c r="H37" s="385" t="s">
        <v>40</v>
      </c>
      <c r="I37" s="386"/>
      <c r="J37" s="386"/>
      <c r="K37" s="386"/>
      <c r="L37" s="385" t="s">
        <v>41</v>
      </c>
      <c r="M37" s="387"/>
      <c r="S37" s="10"/>
    </row>
    <row r="38" spans="2:19" ht="12.75" customHeight="1" x14ac:dyDescent="0.35">
      <c r="B38" s="360" t="s">
        <v>69</v>
      </c>
      <c r="C38" s="469"/>
      <c r="D38" s="228">
        <f>'Acqusition-NF'!D38</f>
        <v>0</v>
      </c>
      <c r="E38" s="90"/>
      <c r="F38" s="161">
        <f>(F35-F36-F37)</f>
        <v>0</v>
      </c>
      <c r="G38" s="164"/>
      <c r="H38" s="461"/>
      <c r="I38" s="470"/>
      <c r="J38" s="470"/>
      <c r="K38" s="471"/>
      <c r="L38" s="461"/>
      <c r="M38" s="462"/>
    </row>
    <row r="39" spans="2:19" ht="13.8" customHeight="1" x14ac:dyDescent="0.35">
      <c r="B39" s="301" t="s">
        <v>66</v>
      </c>
      <c r="C39" s="463"/>
      <c r="D39" s="229" t="e">
        <f>'Acqusition-NF'!D39</f>
        <v>#DIV/0!</v>
      </c>
      <c r="E39" s="90"/>
      <c r="F39" s="106" t="e">
        <f>F38/M29</f>
        <v>#DIV/0!</v>
      </c>
      <c r="G39" s="162"/>
      <c r="H39" s="446"/>
      <c r="I39" s="450"/>
      <c r="J39" s="450"/>
      <c r="K39" s="451"/>
      <c r="L39" s="446"/>
      <c r="M39" s="447"/>
    </row>
    <row r="40" spans="2:19" ht="13.5" customHeight="1" x14ac:dyDescent="0.35">
      <c r="B40" s="301" t="s">
        <v>67</v>
      </c>
      <c r="C40" s="463"/>
      <c r="D40" s="230" t="e">
        <f>'Acqusition-NF'!D40</f>
        <v>#DIV/0!</v>
      </c>
      <c r="E40" s="90"/>
      <c r="F40" s="167" t="e">
        <f>F35/(F36+F37)</f>
        <v>#DIV/0!</v>
      </c>
      <c r="G40" s="168">
        <v>1</v>
      </c>
      <c r="H40" s="446"/>
      <c r="I40" s="450"/>
      <c r="J40" s="450"/>
      <c r="K40" s="451"/>
      <c r="L40" s="446"/>
      <c r="M40" s="447"/>
    </row>
    <row r="41" spans="2:19" ht="13.15" thickBot="1" x14ac:dyDescent="0.4">
      <c r="B41" s="301" t="s">
        <v>56</v>
      </c>
      <c r="C41" s="463"/>
      <c r="D41" s="229" t="e">
        <f>'Acqusition-NF'!D41</f>
        <v>#DIV/0!</v>
      </c>
      <c r="E41" s="169"/>
      <c r="F41" s="106" t="e">
        <f>F32/D7</f>
        <v>#DIV/0!</v>
      </c>
      <c r="G41" s="168">
        <v>2</v>
      </c>
      <c r="H41" s="446"/>
      <c r="I41" s="450"/>
      <c r="J41" s="450"/>
      <c r="K41" s="451"/>
      <c r="L41" s="446"/>
      <c r="M41" s="447"/>
    </row>
    <row r="42" spans="2:19" ht="12.75" customHeight="1" thickBot="1" x14ac:dyDescent="0.4">
      <c r="B42" s="301" t="s">
        <v>34</v>
      </c>
      <c r="C42" s="463"/>
      <c r="D42" s="228">
        <f>'Acqusition-NF'!D42</f>
        <v>0</v>
      </c>
      <c r="E42" s="74">
        <f>'Acqusition-NF'!E42</f>
        <v>0.3</v>
      </c>
      <c r="F42" s="155">
        <f>F38*E42</f>
        <v>0</v>
      </c>
      <c r="G42" s="171">
        <v>0.03</v>
      </c>
      <c r="H42" s="446"/>
      <c r="I42" s="450"/>
      <c r="J42" s="450"/>
      <c r="K42" s="451"/>
      <c r="L42" s="446"/>
      <c r="M42" s="447"/>
    </row>
    <row r="43" spans="2:19" x14ac:dyDescent="0.35">
      <c r="B43" s="301" t="s">
        <v>98</v>
      </c>
      <c r="C43" s="463"/>
      <c r="D43" s="228">
        <f>'Acqusition-NF'!D43</f>
        <v>0</v>
      </c>
      <c r="E43" s="89"/>
      <c r="F43" s="155">
        <f>F38-F42</f>
        <v>0</v>
      </c>
      <c r="G43" s="168"/>
      <c r="H43" s="446"/>
      <c r="I43" s="450"/>
      <c r="J43" s="450"/>
      <c r="K43" s="451"/>
      <c r="L43" s="446"/>
      <c r="M43" s="447"/>
    </row>
    <row r="44" spans="2:19" ht="13.05" customHeight="1" thickBot="1" x14ac:dyDescent="0.4">
      <c r="B44" s="299" t="s">
        <v>99</v>
      </c>
      <c r="C44" s="300"/>
      <c r="D44" s="231" t="e">
        <f>'Acqusition-NF'!D44</f>
        <v>#DIV/0!</v>
      </c>
      <c r="E44" s="176"/>
      <c r="F44" s="175" t="e">
        <f>F43/M29</f>
        <v>#DIV/0!</v>
      </c>
      <c r="G44" s="168"/>
      <c r="H44" s="448"/>
      <c r="I44" s="472"/>
      <c r="J44" s="472"/>
      <c r="K44" s="473"/>
      <c r="L44" s="448"/>
      <c r="M44" s="449"/>
      <c r="S44" s="77" t="s">
        <v>113</v>
      </c>
    </row>
    <row r="45" spans="2:19" ht="1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96">
    <mergeCell ref="B40:C40"/>
    <mergeCell ref="B41:C41"/>
    <mergeCell ref="B29:C29"/>
    <mergeCell ref="G29:H29"/>
    <mergeCell ref="B30:C30"/>
    <mergeCell ref="G30:H30"/>
    <mergeCell ref="G31:H31"/>
    <mergeCell ref="B39:C39"/>
    <mergeCell ref="H37:K37"/>
    <mergeCell ref="K22:L22"/>
    <mergeCell ref="K31:M31"/>
    <mergeCell ref="B28:C28"/>
    <mergeCell ref="G28:H28"/>
    <mergeCell ref="K25:L25"/>
    <mergeCell ref="K23:L23"/>
    <mergeCell ref="K24:L24"/>
    <mergeCell ref="G23:H23"/>
    <mergeCell ref="G25:H25"/>
    <mergeCell ref="B22:C22"/>
    <mergeCell ref="G22:H22"/>
    <mergeCell ref="B23:C23"/>
    <mergeCell ref="B43:C43"/>
    <mergeCell ref="B44:C44"/>
    <mergeCell ref="H42:K42"/>
    <mergeCell ref="B32:C33"/>
    <mergeCell ref="D32:D33"/>
    <mergeCell ref="F32:F33"/>
    <mergeCell ref="B34:C34"/>
    <mergeCell ref="K34:L34"/>
    <mergeCell ref="B36:C36"/>
    <mergeCell ref="H38:K38"/>
    <mergeCell ref="H39:K39"/>
    <mergeCell ref="H40:K40"/>
    <mergeCell ref="B42:C42"/>
    <mergeCell ref="B37:C37"/>
    <mergeCell ref="B38:C38"/>
    <mergeCell ref="H44:K44"/>
    <mergeCell ref="L40:M40"/>
    <mergeCell ref="G26:H26"/>
    <mergeCell ref="K26:L26"/>
    <mergeCell ref="H41:K41"/>
    <mergeCell ref="L38:M38"/>
    <mergeCell ref="L39:M39"/>
    <mergeCell ref="L37:M37"/>
    <mergeCell ref="L43:M43"/>
    <mergeCell ref="L44:M44"/>
    <mergeCell ref="L42:M42"/>
    <mergeCell ref="H43:K43"/>
    <mergeCell ref="B18:C18"/>
    <mergeCell ref="G18:H18"/>
    <mergeCell ref="K18:L18"/>
    <mergeCell ref="G19:H19"/>
    <mergeCell ref="L41:M41"/>
    <mergeCell ref="G20:H20"/>
    <mergeCell ref="B27:C27"/>
    <mergeCell ref="G27:H27"/>
    <mergeCell ref="G21:H21"/>
    <mergeCell ref="K21:M21"/>
    <mergeCell ref="G24:H24"/>
    <mergeCell ref="B25:C25"/>
    <mergeCell ref="Q14:R14"/>
    <mergeCell ref="Q15:R15"/>
    <mergeCell ref="K16:L16"/>
    <mergeCell ref="G17:H17"/>
    <mergeCell ref="K17:L17"/>
    <mergeCell ref="G16:H16"/>
    <mergeCell ref="G14:H14"/>
    <mergeCell ref="B15:C15"/>
    <mergeCell ref="G15:H15"/>
    <mergeCell ref="K15:L15"/>
    <mergeCell ref="B13:C13"/>
    <mergeCell ref="K13:L13"/>
    <mergeCell ref="P12:R12"/>
    <mergeCell ref="B9:C9"/>
    <mergeCell ref="G13:H13"/>
    <mergeCell ref="B6:C6"/>
    <mergeCell ref="P6:T6"/>
    <mergeCell ref="B7:C7"/>
    <mergeCell ref="B8:C8"/>
    <mergeCell ref="E8:M8"/>
    <mergeCell ref="Q13:R13"/>
    <mergeCell ref="B10:C10"/>
    <mergeCell ref="E9:M9"/>
    <mergeCell ref="G12:H12"/>
    <mergeCell ref="K12:M12"/>
    <mergeCell ref="E10:M10"/>
    <mergeCell ref="E6:M6"/>
    <mergeCell ref="E7:M7"/>
    <mergeCell ref="B2:M2"/>
    <mergeCell ref="P2:T2"/>
    <mergeCell ref="B4:D4"/>
    <mergeCell ref="P4:T4"/>
    <mergeCell ref="C5:D5"/>
    <mergeCell ref="P5:T5"/>
    <mergeCell ref="E4:M4"/>
    <mergeCell ref="E5:M5"/>
  </mergeCells>
  <phoneticPr fontId="21" type="noConversion"/>
  <conditionalFormatting sqref="E23">
    <cfRule type="cellIs" dxfId="126" priority="40" stopIfTrue="1" operator="between">
      <formula>0.01</formula>
      <formula>249.99</formula>
    </cfRule>
    <cfRule type="cellIs" dxfId="125" priority="41" stopIfTrue="1" operator="equal">
      <formula>250</formula>
    </cfRule>
    <cfRule type="cellIs" dxfId="124" priority="42" stopIfTrue="1" operator="greaterThan">
      <formula>250</formula>
    </cfRule>
  </conditionalFormatting>
  <conditionalFormatting sqref="E24">
    <cfRule type="cellIs" dxfId="123" priority="37" stopIfTrue="1" operator="between">
      <formula>0.01</formula>
      <formula>299.99</formula>
    </cfRule>
    <cfRule type="cellIs" dxfId="122" priority="38" stopIfTrue="1" operator="between">
      <formula>300</formula>
      <formula>600</formula>
    </cfRule>
    <cfRule type="cellIs" dxfId="121" priority="39" stopIfTrue="1" operator="greaterThan">
      <formula>600</formula>
    </cfRule>
  </conditionalFormatting>
  <conditionalFormatting sqref="E25">
    <cfRule type="cellIs" dxfId="120" priority="34" stopIfTrue="1" operator="between">
      <formula>0.01</formula>
      <formula>99.99</formula>
    </cfRule>
    <cfRule type="cellIs" dxfId="119" priority="35" stopIfTrue="1" operator="between">
      <formula>100</formula>
      <formula>250</formula>
    </cfRule>
    <cfRule type="cellIs" dxfId="118" priority="36" stopIfTrue="1" operator="greaterThan">
      <formula>250</formula>
    </cfRule>
  </conditionalFormatting>
  <conditionalFormatting sqref="E29">
    <cfRule type="cellIs" dxfId="117" priority="31" stopIfTrue="1" operator="between">
      <formula>0.01</formula>
      <formula>199.99</formula>
    </cfRule>
    <cfRule type="cellIs" dxfId="116" priority="32" stopIfTrue="1" operator="between">
      <formula>200</formula>
      <formula>400</formula>
    </cfRule>
    <cfRule type="cellIs" dxfId="115" priority="33" stopIfTrue="1" operator="greaterThan">
      <formula>400</formula>
    </cfRule>
  </conditionalFormatting>
  <conditionalFormatting sqref="E30">
    <cfRule type="cellIs" dxfId="114" priority="28" stopIfTrue="1" operator="between">
      <formula>0.01</formula>
      <formula>699.99</formula>
    </cfRule>
    <cfRule type="cellIs" dxfId="113" priority="29" stopIfTrue="1" operator="between">
      <formula>700</formula>
      <formula>1000</formula>
    </cfRule>
    <cfRule type="cellIs" dxfId="112" priority="30" stopIfTrue="1" operator="greaterThan">
      <formula>1000</formula>
    </cfRule>
  </conditionalFormatting>
  <conditionalFormatting sqref="E27">
    <cfRule type="cellIs" dxfId="111" priority="25" stopIfTrue="1" operator="between">
      <formula>0.01</formula>
      <formula>99.99</formula>
    </cfRule>
    <cfRule type="cellIs" dxfId="110" priority="26" stopIfTrue="1" operator="equal">
      <formula>100</formula>
    </cfRule>
    <cfRule type="cellIs" dxfId="109" priority="27" stopIfTrue="1" operator="greaterThan">
      <formula>100</formula>
    </cfRule>
  </conditionalFormatting>
  <conditionalFormatting sqref="E23">
    <cfRule type="cellIs" dxfId="108" priority="22" stopIfTrue="1" operator="between">
      <formula>1</formula>
      <formula>249</formula>
    </cfRule>
    <cfRule type="cellIs" dxfId="107" priority="23" stopIfTrue="1" operator="greaterThan">
      <formula>250</formula>
    </cfRule>
    <cfRule type="cellIs" dxfId="106" priority="24" stopIfTrue="1" operator="equal">
      <formula>250</formula>
    </cfRule>
  </conditionalFormatting>
  <conditionalFormatting sqref="E24">
    <cfRule type="cellIs" dxfId="105" priority="19" stopIfTrue="1" operator="between">
      <formula>0.01</formula>
      <formula>299</formula>
    </cfRule>
    <cfRule type="cellIs" dxfId="104" priority="20" stopIfTrue="1" operator="between">
      <formula>300</formula>
      <formula>600</formula>
    </cfRule>
    <cfRule type="cellIs" dxfId="103" priority="21" stopIfTrue="1" operator="greaterThan">
      <formula>600</formula>
    </cfRule>
  </conditionalFormatting>
  <conditionalFormatting sqref="E25">
    <cfRule type="cellIs" dxfId="102" priority="16" stopIfTrue="1" operator="between">
      <formula>100</formula>
      <formula>250</formula>
    </cfRule>
    <cfRule type="cellIs" dxfId="101" priority="17" stopIfTrue="1" operator="between">
      <formula>0.01</formula>
      <formula>99.99</formula>
    </cfRule>
    <cfRule type="cellIs" dxfId="100" priority="18" stopIfTrue="1" operator="greaterThan">
      <formula>250</formula>
    </cfRule>
  </conditionalFormatting>
  <conditionalFormatting sqref="E27">
    <cfRule type="cellIs" dxfId="99" priority="13" stopIfTrue="1" operator="between">
      <formula>0.01</formula>
      <formula>99.99</formula>
    </cfRule>
    <cfRule type="cellIs" dxfId="98" priority="14" stopIfTrue="1" operator="equal">
      <formula>100</formula>
    </cfRule>
    <cfRule type="cellIs" dxfId="97" priority="15" stopIfTrue="1" operator="greaterThan">
      <formula>100</formula>
    </cfRule>
  </conditionalFormatting>
  <conditionalFormatting sqref="E29">
    <cfRule type="cellIs" dxfId="96" priority="10" stopIfTrue="1" operator="between">
      <formula>0.01</formula>
      <formula>199.99</formula>
    </cfRule>
    <cfRule type="cellIs" dxfId="95" priority="11" stopIfTrue="1" operator="between">
      <formula>200</formula>
      <formula>400</formula>
    </cfRule>
    <cfRule type="cellIs" dxfId="94" priority="12" stopIfTrue="1" operator="greaterThan">
      <formula>400</formula>
    </cfRule>
  </conditionalFormatting>
  <conditionalFormatting sqref="E30">
    <cfRule type="cellIs" dxfId="93" priority="7" stopIfTrue="1" operator="between">
      <formula>700</formula>
      <formula>1000</formula>
    </cfRule>
    <cfRule type="cellIs" dxfId="92" priority="8" stopIfTrue="1" operator="between">
      <formula>0.01</formula>
      <formula>699.99</formula>
    </cfRule>
    <cfRule type="cellIs" dxfId="91" priority="9" stopIfTrue="1" operator="greaterThan">
      <formula>1000</formula>
    </cfRule>
  </conditionalFormatting>
  <conditionalFormatting sqref="E23">
    <cfRule type="cellIs" dxfId="90" priority="4" stopIfTrue="1" operator="between">
      <formula>0.01</formula>
      <formula>249.99</formula>
    </cfRule>
    <cfRule type="cellIs" dxfId="89" priority="5" stopIfTrue="1" operator="equal">
      <formula>250</formula>
    </cfRule>
    <cfRule type="cellIs" dxfId="88" priority="6" stopIfTrue="1" operator="greaterThan">
      <formula>250</formula>
    </cfRule>
  </conditionalFormatting>
  <conditionalFormatting sqref="E23">
    <cfRule type="cellIs" dxfId="87" priority="1" stopIfTrue="1" operator="between">
      <formula>1</formula>
      <formula>249</formula>
    </cfRule>
    <cfRule type="cellIs" dxfId="86" priority="2" stopIfTrue="1" operator="greaterThan">
      <formula>250</formula>
    </cfRule>
    <cfRule type="cellIs" dxfId="85" priority="3" stopIfTrue="1" operator="equal">
      <formula>250</formula>
    </cfRule>
  </conditionalFormatting>
  <pageMargins left="0.25" right="0.25" top="0.2" bottom="0.25" header="0" footer="0"/>
  <pageSetup orientation="landscape" horizontalDpi="4294967293" verticalDpi="300"/>
  <headerFooter alignWithMargins="0"/>
  <ignoredErrors>
    <ignoredError sqref="E16 E19" 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46"/>
  <sheetViews>
    <sheetView showGridLines="0" zoomScale="85" zoomScaleNormal="85" workbookViewId="0">
      <selection activeCell="G10" sqref="G10:H10"/>
    </sheetView>
  </sheetViews>
  <sheetFormatPr defaultColWidth="8.796875" defaultRowHeight="12.75" x14ac:dyDescent="0.35"/>
  <cols>
    <col min="1" max="1" width="1.33203125" customWidth="1"/>
    <col min="2" max="2" width="16.1328125" customWidth="1"/>
    <col min="3" max="3" width="12.4648437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 customWidth="1"/>
  </cols>
  <sheetData>
    <row r="1" spans="2:21" ht="3.5" customHeight="1" thickBot="1" x14ac:dyDescent="0.4"/>
    <row r="2" spans="2:21" ht="24.75" customHeight="1" thickBot="1" x14ac:dyDescent="0.55000000000000004">
      <c r="B2" s="413" t="s">
        <v>6</v>
      </c>
      <c r="C2" s="414"/>
      <c r="D2" s="414"/>
      <c r="E2" s="414"/>
      <c r="F2" s="414"/>
      <c r="G2" s="414"/>
      <c r="H2" s="414"/>
      <c r="I2" s="414"/>
      <c r="J2" s="414"/>
      <c r="K2" s="414"/>
      <c r="L2" s="414"/>
      <c r="M2" s="415"/>
      <c r="P2" s="388" t="s">
        <v>27</v>
      </c>
      <c r="Q2" s="389"/>
      <c r="R2" s="389"/>
      <c r="S2" s="389"/>
      <c r="T2" s="390"/>
      <c r="U2" s="24"/>
    </row>
    <row r="3" spans="2:21" ht="2.25" customHeight="1" thickBot="1" x14ac:dyDescent="0.45">
      <c r="B3" s="81"/>
      <c r="C3" s="82"/>
      <c r="D3" s="82"/>
      <c r="E3" s="82"/>
      <c r="F3" s="82"/>
      <c r="G3" s="82"/>
      <c r="H3" s="82"/>
      <c r="I3" s="82"/>
      <c r="J3" s="82"/>
      <c r="K3" s="82"/>
      <c r="L3" s="82"/>
      <c r="M3" s="83"/>
      <c r="P3" s="25"/>
      <c r="Q3" s="26"/>
      <c r="R3" s="26"/>
      <c r="S3" s="26"/>
      <c r="T3" s="27"/>
      <c r="U3" s="7"/>
    </row>
    <row r="4" spans="2:21" ht="15" customHeight="1" thickBot="1" x14ac:dyDescent="0.45">
      <c r="B4" s="335" t="s">
        <v>92</v>
      </c>
      <c r="C4" s="305"/>
      <c r="D4" s="306"/>
      <c r="E4" s="94" t="s">
        <v>111</v>
      </c>
      <c r="F4" s="234"/>
      <c r="G4" s="179"/>
      <c r="H4" s="180"/>
      <c r="I4" s="180"/>
      <c r="J4" s="180"/>
      <c r="K4" s="181"/>
      <c r="L4" s="181"/>
      <c r="M4" s="182"/>
      <c r="P4" s="394" t="s">
        <v>10</v>
      </c>
      <c r="Q4" s="395"/>
      <c r="R4" s="395"/>
      <c r="S4" s="395"/>
      <c r="T4" s="396"/>
      <c r="U4" s="6"/>
    </row>
    <row r="5" spans="2:21" ht="15" customHeight="1" thickBot="1" x14ac:dyDescent="0.45">
      <c r="B5" s="183" t="s">
        <v>59</v>
      </c>
      <c r="C5" s="325"/>
      <c r="D5" s="326"/>
      <c r="E5" s="184"/>
      <c r="F5" s="185"/>
      <c r="G5" s="185"/>
      <c r="H5" s="185"/>
      <c r="I5" s="186"/>
      <c r="J5" s="89"/>
      <c r="K5" s="335" t="s">
        <v>94</v>
      </c>
      <c r="L5" s="305"/>
      <c r="M5" s="306"/>
      <c r="P5" s="394" t="s">
        <v>1</v>
      </c>
      <c r="Q5" s="395"/>
      <c r="R5" s="395"/>
      <c r="S5" s="395"/>
      <c r="T5" s="396"/>
      <c r="U5" s="6"/>
    </row>
    <row r="6" spans="2:21" ht="12.75" customHeight="1" x14ac:dyDescent="0.4">
      <c r="B6" s="349" t="s">
        <v>57</v>
      </c>
      <c r="C6" s="366"/>
      <c r="D6" s="32"/>
      <c r="E6" s="327" t="s">
        <v>15</v>
      </c>
      <c r="F6" s="328"/>
      <c r="G6" s="328"/>
      <c r="H6" s="329"/>
      <c r="I6" s="376" t="s">
        <v>13</v>
      </c>
      <c r="J6" s="89"/>
      <c r="K6" s="187" t="s">
        <v>93</v>
      </c>
      <c r="L6" s="188"/>
      <c r="M6" s="33"/>
      <c r="P6" s="397" t="s">
        <v>25</v>
      </c>
      <c r="Q6" s="398"/>
      <c r="R6" s="398"/>
      <c r="S6" s="398"/>
      <c r="T6" s="399"/>
      <c r="U6" s="28"/>
    </row>
    <row r="7" spans="2:21" ht="13.5" customHeight="1" thickBot="1" x14ac:dyDescent="0.45">
      <c r="B7" s="349" t="s">
        <v>58</v>
      </c>
      <c r="C7" s="350"/>
      <c r="D7" s="34"/>
      <c r="E7" s="330"/>
      <c r="F7" s="331"/>
      <c r="G7" s="331"/>
      <c r="H7" s="332"/>
      <c r="I7" s="377"/>
      <c r="J7" s="89"/>
      <c r="K7" s="189" t="s">
        <v>96</v>
      </c>
      <c r="L7" s="190"/>
      <c r="M7" s="223">
        <f>D13</f>
        <v>0</v>
      </c>
      <c r="P7" s="20" t="s">
        <v>26</v>
      </c>
      <c r="Q7" s="21"/>
      <c r="R7" s="21"/>
      <c r="S7" s="21"/>
      <c r="T7" s="22"/>
      <c r="U7" s="28"/>
    </row>
    <row r="8" spans="2:21" ht="13.15" thickBot="1" x14ac:dyDescent="0.4">
      <c r="B8" s="349" t="s">
        <v>81</v>
      </c>
      <c r="C8" s="350"/>
      <c r="D8" s="191" t="e">
        <f>D7/D6</f>
        <v>#DIV/0!</v>
      </c>
      <c r="E8" s="333" t="s">
        <v>11</v>
      </c>
      <c r="F8" s="334"/>
      <c r="G8" s="378"/>
      <c r="H8" s="379"/>
      <c r="I8" s="65" t="e">
        <f>G8/G10</f>
        <v>#DIV/0!</v>
      </c>
      <c r="J8" s="89"/>
      <c r="K8" s="136" t="s">
        <v>95</v>
      </c>
      <c r="L8" s="139"/>
      <c r="M8" s="192">
        <f>M6-M7</f>
        <v>0</v>
      </c>
    </row>
    <row r="9" spans="2:21" ht="13.15" thickBot="1" x14ac:dyDescent="0.4">
      <c r="B9" s="349" t="s">
        <v>62</v>
      </c>
      <c r="C9" s="350"/>
      <c r="D9" s="35"/>
      <c r="E9" s="355" t="s">
        <v>12</v>
      </c>
      <c r="F9" s="356"/>
      <c r="G9" s="342"/>
      <c r="H9" s="343"/>
      <c r="I9" s="66" t="e">
        <f>G9/G10</f>
        <v>#DIV/0!</v>
      </c>
      <c r="J9" s="193"/>
      <c r="K9" s="194"/>
      <c r="L9" s="195"/>
      <c r="M9" s="90"/>
    </row>
    <row r="10" spans="2:21" ht="13.15" thickBot="1" x14ac:dyDescent="0.4">
      <c r="B10" s="374" t="s">
        <v>68</v>
      </c>
      <c r="C10" s="375"/>
      <c r="D10" s="196" t="e">
        <f>D7/D9</f>
        <v>#DIV/0!</v>
      </c>
      <c r="E10" s="367" t="s">
        <v>14</v>
      </c>
      <c r="F10" s="368"/>
      <c r="G10" s="369"/>
      <c r="H10" s="370"/>
      <c r="I10" s="197" t="s">
        <v>16</v>
      </c>
      <c r="J10" s="89"/>
      <c r="K10" s="89"/>
      <c r="L10" s="89"/>
      <c r="M10" s="90"/>
      <c r="P10" s="400" t="s">
        <v>32</v>
      </c>
      <c r="Q10" s="401"/>
      <c r="R10" s="401"/>
      <c r="S10" s="401"/>
      <c r="T10" s="402"/>
    </row>
    <row r="11" spans="2:21" ht="5.25" customHeight="1" thickBot="1" x14ac:dyDescent="0.4">
      <c r="B11" s="198"/>
      <c r="C11" s="199"/>
      <c r="D11" s="89"/>
      <c r="E11" s="88"/>
      <c r="F11" s="89"/>
      <c r="G11" s="89"/>
      <c r="H11" s="222"/>
      <c r="I11" s="89"/>
      <c r="J11" s="89"/>
      <c r="K11" s="89"/>
      <c r="L11" s="89"/>
      <c r="M11" s="90"/>
      <c r="P11" s="403"/>
      <c r="Q11" s="404"/>
      <c r="R11" s="404"/>
      <c r="S11" s="404"/>
      <c r="T11" s="405"/>
    </row>
    <row r="12" spans="2:21" ht="13.9" thickBot="1" x14ac:dyDescent="0.4">
      <c r="B12" s="91" t="s">
        <v>64</v>
      </c>
      <c r="C12" s="92"/>
      <c r="D12" s="95" t="s">
        <v>21</v>
      </c>
      <c r="E12" s="94" t="s">
        <v>61</v>
      </c>
      <c r="F12" s="95" t="s">
        <v>97</v>
      </c>
      <c r="G12" s="305" t="s">
        <v>61</v>
      </c>
      <c r="H12" s="306"/>
      <c r="I12" s="94" t="s">
        <v>104</v>
      </c>
      <c r="J12" s="97"/>
      <c r="K12" s="335" t="s">
        <v>101</v>
      </c>
      <c r="L12" s="305"/>
      <c r="M12" s="306"/>
      <c r="P12" s="287" t="s">
        <v>107</v>
      </c>
      <c r="Q12" s="288"/>
      <c r="R12" s="29" t="s">
        <v>29</v>
      </c>
      <c r="S12" s="30" t="s">
        <v>108</v>
      </c>
      <c r="T12" s="31" t="s">
        <v>28</v>
      </c>
    </row>
    <row r="13" spans="2:21" ht="13.15" thickBot="1" x14ac:dyDescent="0.4">
      <c r="B13" s="316" t="s">
        <v>105</v>
      </c>
      <c r="C13" s="346"/>
      <c r="D13" s="37"/>
      <c r="E13" s="130" t="e">
        <f>D13/D6</f>
        <v>#DIV/0!</v>
      </c>
      <c r="F13" s="38"/>
      <c r="G13" s="347" t="e">
        <f>F13/D6</f>
        <v>#DIV/0!</v>
      </c>
      <c r="H13" s="348"/>
      <c r="I13" s="200" t="e">
        <f>D13/D13</f>
        <v>#DIV/0!</v>
      </c>
      <c r="J13" s="100"/>
      <c r="K13" s="479" t="s">
        <v>58</v>
      </c>
      <c r="L13" s="480"/>
      <c r="M13" s="103">
        <f>D7</f>
        <v>0</v>
      </c>
      <c r="P13" s="289" t="s">
        <v>45</v>
      </c>
      <c r="Q13" s="290"/>
      <c r="R13" s="11" t="e">
        <f t="shared" ref="R13:R19" si="0">E22</f>
        <v>#DIV/0!</v>
      </c>
      <c r="S13" s="3" t="e">
        <f t="shared" ref="S13:S19" si="1">G22</f>
        <v>#DIV/0!</v>
      </c>
      <c r="T13" s="23" t="s">
        <v>20</v>
      </c>
    </row>
    <row r="14" spans="2:21" ht="13.15" thickBot="1" x14ac:dyDescent="0.4">
      <c r="B14" s="214" t="s">
        <v>109</v>
      </c>
      <c r="C14" s="245"/>
      <c r="D14" s="236">
        <f>D13*C14</f>
        <v>0</v>
      </c>
      <c r="E14" s="105" t="e">
        <f>D14/D6</f>
        <v>#DIV/0!</v>
      </c>
      <c r="F14" s="39"/>
      <c r="G14" s="303" t="e">
        <f>F14/D6</f>
        <v>#DIV/0!</v>
      </c>
      <c r="H14" s="304"/>
      <c r="I14" s="202" t="e">
        <f>D14/D13</f>
        <v>#DIV/0!</v>
      </c>
      <c r="J14" s="100"/>
      <c r="K14" s="107" t="s">
        <v>42</v>
      </c>
      <c r="L14" s="108"/>
      <c r="M14" s="48"/>
      <c r="P14" s="283" t="s">
        <v>46</v>
      </c>
      <c r="Q14" s="284"/>
      <c r="R14" s="12" t="e">
        <f t="shared" si="0"/>
        <v>#DIV/0!</v>
      </c>
      <c r="S14" s="8" t="e">
        <f t="shared" si="1"/>
        <v>#DIV/0!</v>
      </c>
      <c r="T14" s="4" t="s">
        <v>84</v>
      </c>
    </row>
    <row r="15" spans="2:21" ht="13.15" thickBot="1" x14ac:dyDescent="0.4">
      <c r="B15" s="311" t="s">
        <v>112</v>
      </c>
      <c r="C15" s="373"/>
      <c r="D15" s="41"/>
      <c r="E15" s="109" t="e">
        <f>D15/D6</f>
        <v>#DIV/0!</v>
      </c>
      <c r="F15" s="42"/>
      <c r="G15" s="344" t="e">
        <f>F15/D6</f>
        <v>#DIV/0!</v>
      </c>
      <c r="H15" s="345"/>
      <c r="I15" s="203" t="e">
        <f>D15/D13</f>
        <v>#DIV/0!</v>
      </c>
      <c r="J15" s="100"/>
      <c r="K15" s="481" t="s">
        <v>60</v>
      </c>
      <c r="L15" s="482"/>
      <c r="M15" s="134">
        <f>M13-M14</f>
        <v>0</v>
      </c>
      <c r="P15" s="283" t="s">
        <v>47</v>
      </c>
      <c r="Q15" s="284"/>
      <c r="R15" s="12" t="e">
        <f t="shared" si="0"/>
        <v>#DIV/0!</v>
      </c>
      <c r="S15" s="8" t="e">
        <f t="shared" si="1"/>
        <v>#DIV/0!</v>
      </c>
      <c r="T15" s="5" t="s">
        <v>86</v>
      </c>
    </row>
    <row r="16" spans="2:21" ht="13.15" thickTop="1" x14ac:dyDescent="0.35">
      <c r="B16" s="204" t="s">
        <v>82</v>
      </c>
      <c r="C16" s="205"/>
      <c r="D16" s="243">
        <f>D13-D14-D15</f>
        <v>0</v>
      </c>
      <c r="E16" s="69" t="e">
        <f>D16/D6</f>
        <v>#DIV/0!</v>
      </c>
      <c r="F16" s="243">
        <f>F13-F14-F15</f>
        <v>0</v>
      </c>
      <c r="G16" s="444" t="e">
        <f>F16/D6</f>
        <v>#DIV/0!</v>
      </c>
      <c r="H16" s="445"/>
      <c r="I16" s="200" t="e">
        <f>D16/D13</f>
        <v>#DIV/0!</v>
      </c>
      <c r="J16" s="100"/>
      <c r="K16" s="313"/>
      <c r="L16" s="357"/>
      <c r="M16" s="134"/>
      <c r="P16" s="283" t="s">
        <v>48</v>
      </c>
      <c r="Q16" s="284"/>
      <c r="R16" s="12" t="e">
        <f t="shared" si="0"/>
        <v>#DIV/0!</v>
      </c>
      <c r="S16" s="8" t="e">
        <f t="shared" si="1"/>
        <v>#DIV/0!</v>
      </c>
      <c r="T16" s="4" t="s">
        <v>85</v>
      </c>
    </row>
    <row r="17" spans="2:20" x14ac:dyDescent="0.35">
      <c r="B17" s="206" t="s">
        <v>44</v>
      </c>
      <c r="C17" s="207"/>
      <c r="D17" s="36"/>
      <c r="E17" s="105" t="e">
        <f>D17/D6</f>
        <v>#DIV/0!</v>
      </c>
      <c r="F17" s="39"/>
      <c r="G17" s="303" t="e">
        <f>F17/D6</f>
        <v>#DIV/0!</v>
      </c>
      <c r="H17" s="304"/>
      <c r="I17" s="202" t="e">
        <f>D17/D13</f>
        <v>#DIV/0!</v>
      </c>
      <c r="J17" s="100"/>
      <c r="K17" s="349" t="s">
        <v>114</v>
      </c>
      <c r="L17" s="408"/>
      <c r="M17" s="48"/>
      <c r="P17" s="283" t="s">
        <v>72</v>
      </c>
      <c r="Q17" s="284"/>
      <c r="R17" s="12" t="e">
        <f t="shared" si="0"/>
        <v>#DIV/0!</v>
      </c>
      <c r="S17" s="8" t="e">
        <f t="shared" si="1"/>
        <v>#DIV/0!</v>
      </c>
      <c r="T17" s="4" t="s">
        <v>87</v>
      </c>
    </row>
    <row r="18" spans="2:20" ht="13.15" thickBot="1" x14ac:dyDescent="0.4">
      <c r="B18" s="311" t="s">
        <v>43</v>
      </c>
      <c r="C18" s="312"/>
      <c r="D18" s="41"/>
      <c r="E18" s="109" t="e">
        <f>D18/D6</f>
        <v>#DIV/0!</v>
      </c>
      <c r="F18" s="42"/>
      <c r="G18" s="344" t="e">
        <f>F18/D6</f>
        <v>#DIV/0!</v>
      </c>
      <c r="H18" s="345"/>
      <c r="I18" s="203" t="e">
        <f>D18/D13</f>
        <v>#DIV/0!</v>
      </c>
      <c r="J18" s="100"/>
      <c r="K18" s="416"/>
      <c r="L18" s="417"/>
      <c r="M18" s="64"/>
      <c r="P18" s="283" t="s">
        <v>49</v>
      </c>
      <c r="Q18" s="284"/>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23" t="e">
        <f>F19/D6</f>
        <v>#DIV/0!</v>
      </c>
      <c r="H19" s="324"/>
      <c r="I19" s="208" t="e">
        <f>D19/D13</f>
        <v>#DIV/0!</v>
      </c>
      <c r="J19" s="100"/>
      <c r="K19" s="121" t="s">
        <v>71</v>
      </c>
      <c r="L19" s="122"/>
      <c r="M19" s="123">
        <f>M17*12</f>
        <v>0</v>
      </c>
      <c r="P19" s="295" t="s">
        <v>50</v>
      </c>
      <c r="Q19" s="296"/>
      <c r="R19" s="291" t="e">
        <f t="shared" si="0"/>
        <v>#DIV/0!</v>
      </c>
      <c r="S19" s="293" t="e">
        <f t="shared" si="1"/>
        <v>#DIV/0!</v>
      </c>
      <c r="T19" s="281" t="s">
        <v>89</v>
      </c>
    </row>
    <row r="20" spans="2:20" ht="4.8" customHeight="1" thickBot="1" x14ac:dyDescent="0.4">
      <c r="B20" s="209"/>
      <c r="C20" s="89"/>
      <c r="D20" s="210"/>
      <c r="E20" s="126"/>
      <c r="F20" s="127"/>
      <c r="G20" s="365"/>
      <c r="H20" s="365"/>
      <c r="I20" s="89"/>
      <c r="J20" s="89"/>
      <c r="K20" s="89"/>
      <c r="L20" s="89"/>
      <c r="M20" s="90"/>
      <c r="P20" s="297"/>
      <c r="Q20" s="298"/>
      <c r="R20" s="292"/>
      <c r="S20" s="294"/>
      <c r="T20" s="282"/>
    </row>
    <row r="21" spans="2:20" ht="14.25" thickBot="1" x14ac:dyDescent="0.45">
      <c r="B21" s="128" t="s">
        <v>65</v>
      </c>
      <c r="C21" s="129"/>
      <c r="D21" s="95" t="s">
        <v>21</v>
      </c>
      <c r="E21" s="94" t="s">
        <v>61</v>
      </c>
      <c r="F21" s="95" t="s">
        <v>97</v>
      </c>
      <c r="G21" s="305" t="s">
        <v>61</v>
      </c>
      <c r="H21" s="306"/>
      <c r="I21" s="94" t="s">
        <v>103</v>
      </c>
      <c r="J21" s="97"/>
      <c r="K21" s="335" t="s">
        <v>102</v>
      </c>
      <c r="L21" s="305"/>
      <c r="M21" s="306"/>
      <c r="N21" s="1"/>
      <c r="O21" s="1"/>
      <c r="P21" s="283" t="s">
        <v>51</v>
      </c>
      <c r="Q21" s="284"/>
      <c r="R21" s="13" t="e">
        <f>E29</f>
        <v>#DIV/0!</v>
      </c>
      <c r="S21" s="14" t="e">
        <f>G29</f>
        <v>#DIV/0!</v>
      </c>
      <c r="T21" s="4" t="s">
        <v>90</v>
      </c>
    </row>
    <row r="22" spans="2:20" ht="13.15" thickBot="1" x14ac:dyDescent="0.4">
      <c r="B22" s="316" t="s">
        <v>45</v>
      </c>
      <c r="C22" s="317"/>
      <c r="D22" s="37"/>
      <c r="E22" s="130" t="e">
        <f>D22/D6</f>
        <v>#DIV/0!</v>
      </c>
      <c r="F22" s="38"/>
      <c r="G22" s="353" t="e">
        <f>F22/D6</f>
        <v>#DIV/0!</v>
      </c>
      <c r="H22" s="354"/>
      <c r="I22" s="200" t="e">
        <f>D22/D13</f>
        <v>#DIV/0!</v>
      </c>
      <c r="J22" s="131"/>
      <c r="K22" s="211" t="s">
        <v>17</v>
      </c>
      <c r="L22" s="45">
        <v>0.03</v>
      </c>
      <c r="M22" s="103">
        <f>L22*M13</f>
        <v>0</v>
      </c>
      <c r="P22" s="285" t="s">
        <v>52</v>
      </c>
      <c r="Q22" s="286"/>
      <c r="R22" s="237" t="e">
        <f>E30</f>
        <v>#DIV/0!</v>
      </c>
      <c r="S22" s="238" t="e">
        <f>G30</f>
        <v>#DIV/0!</v>
      </c>
      <c r="T22" s="239" t="s">
        <v>91</v>
      </c>
    </row>
    <row r="23" spans="2:20" x14ac:dyDescent="0.35">
      <c r="B23" s="313" t="s">
        <v>46</v>
      </c>
      <c r="C23" s="314"/>
      <c r="D23" s="36"/>
      <c r="E23" s="105" t="e">
        <f>D23/D6</f>
        <v>#DIV/0!</v>
      </c>
      <c r="F23" s="39"/>
      <c r="G23" s="309" t="e">
        <f>F23/D6</f>
        <v>#DIV/0!</v>
      </c>
      <c r="H23" s="310"/>
      <c r="I23" s="202" t="e">
        <f>D23/D13</f>
        <v>#DIV/0!</v>
      </c>
      <c r="J23" s="131"/>
      <c r="K23" s="113" t="s">
        <v>75</v>
      </c>
      <c r="L23" s="212"/>
      <c r="M23" s="46">
        <v>0</v>
      </c>
      <c r="P23" s="411" t="s">
        <v>53</v>
      </c>
      <c r="Q23" s="411"/>
      <c r="R23" s="240">
        <f>D34</f>
        <v>0</v>
      </c>
      <c r="S23" s="241">
        <f>F34</f>
        <v>0</v>
      </c>
      <c r="T23" s="242" t="s">
        <v>8</v>
      </c>
    </row>
    <row r="24" spans="2:20" ht="13.15" thickBot="1" x14ac:dyDescent="0.4">
      <c r="B24" s="213" t="s">
        <v>47</v>
      </c>
      <c r="C24" s="207"/>
      <c r="D24" s="36"/>
      <c r="E24" s="133" t="e">
        <f>D24/D6</f>
        <v>#DIV/0!</v>
      </c>
      <c r="F24" s="39"/>
      <c r="G24" s="309" t="e">
        <f>F24/D6</f>
        <v>#DIV/0!</v>
      </c>
      <c r="H24" s="310"/>
      <c r="I24" s="202" t="e">
        <f>D24/D13</f>
        <v>#DIV/0!</v>
      </c>
      <c r="J24" s="131"/>
      <c r="K24" s="214" t="s">
        <v>76</v>
      </c>
      <c r="L24" s="172"/>
      <c r="M24" s="134">
        <f>M23*M16</f>
        <v>0</v>
      </c>
    </row>
    <row r="25" spans="2:20" ht="13.15" thickBot="1" x14ac:dyDescent="0.4">
      <c r="B25" s="313" t="s">
        <v>48</v>
      </c>
      <c r="C25" s="315"/>
      <c r="D25" s="36"/>
      <c r="E25" s="133" t="e">
        <f>D25/D6</f>
        <v>#DIV/0!</v>
      </c>
      <c r="F25" s="39"/>
      <c r="G25" s="309" t="e">
        <f>F25/D6</f>
        <v>#DIV/0!</v>
      </c>
      <c r="H25" s="310"/>
      <c r="I25" s="202" t="e">
        <f>D25/D13</f>
        <v>#DIV/0!</v>
      </c>
      <c r="J25" s="131"/>
      <c r="K25" s="215" t="s">
        <v>23</v>
      </c>
      <c r="L25" s="45">
        <v>0.03</v>
      </c>
      <c r="M25" s="62">
        <f>L25*M13</f>
        <v>0</v>
      </c>
    </row>
    <row r="26" spans="2:20" ht="13.9" thickBot="1" x14ac:dyDescent="0.4">
      <c r="B26" s="206" t="s">
        <v>80</v>
      </c>
      <c r="C26" s="247"/>
      <c r="D26" s="248">
        <f>D19*C26</f>
        <v>0</v>
      </c>
      <c r="E26" s="105" t="e">
        <f>D26/D6</f>
        <v>#DIV/0!</v>
      </c>
      <c r="F26" s="39"/>
      <c r="G26" s="309" t="e">
        <f>F26/D6</f>
        <v>#DIV/0!</v>
      </c>
      <c r="H26" s="310"/>
      <c r="I26" s="202" t="e">
        <f>D26/D13</f>
        <v>#DIV/0!</v>
      </c>
      <c r="J26" s="131"/>
      <c r="K26" s="406" t="s">
        <v>78</v>
      </c>
      <c r="L26" s="407"/>
      <c r="M26" s="47"/>
      <c r="P26" s="287" t="s">
        <v>18</v>
      </c>
      <c r="Q26" s="412"/>
      <c r="R26" s="288"/>
    </row>
    <row r="27" spans="2:20" ht="13.15" thickBot="1" x14ac:dyDescent="0.4">
      <c r="B27" s="313" t="s">
        <v>49</v>
      </c>
      <c r="C27" s="317"/>
      <c r="D27" s="36"/>
      <c r="E27" s="105" t="e">
        <f>D27/D6</f>
        <v>#DIV/0!</v>
      </c>
      <c r="F27" s="39"/>
      <c r="G27" s="309" t="e">
        <f>F27/D6</f>
        <v>#DIV/0!</v>
      </c>
      <c r="H27" s="310"/>
      <c r="I27" s="202" t="e">
        <f>D27/D13</f>
        <v>#DIV/0!</v>
      </c>
      <c r="J27" s="131"/>
      <c r="K27" s="158" t="s">
        <v>77</v>
      </c>
      <c r="L27" s="159"/>
      <c r="M27" s="216">
        <f>M22+M24+M25+M26</f>
        <v>0</v>
      </c>
      <c r="P27" s="51"/>
      <c r="Q27" s="409" t="s">
        <v>19</v>
      </c>
      <c r="R27" s="410"/>
    </row>
    <row r="28" spans="2:20" ht="13.15" thickBot="1" x14ac:dyDescent="0.4">
      <c r="B28" s="313" t="s">
        <v>50</v>
      </c>
      <c r="C28" s="314"/>
      <c r="D28" s="36"/>
      <c r="E28" s="105" t="e">
        <f>D28/D6</f>
        <v>#DIV/0!</v>
      </c>
      <c r="F28" s="39"/>
      <c r="G28" s="309" t="e">
        <f>F28/D6</f>
        <v>#DIV/0!</v>
      </c>
      <c r="H28" s="310"/>
      <c r="I28" s="202" t="e">
        <f>D28/D13</f>
        <v>#DIV/0!</v>
      </c>
      <c r="J28" s="131"/>
      <c r="K28" s="173"/>
      <c r="L28" s="174"/>
      <c r="M28" s="141"/>
      <c r="P28" s="52"/>
      <c r="Q28" s="409" t="s">
        <v>33</v>
      </c>
      <c r="R28" s="410"/>
    </row>
    <row r="29" spans="2:20" ht="13.15" thickBot="1" x14ac:dyDescent="0.4">
      <c r="B29" s="313" t="s">
        <v>51</v>
      </c>
      <c r="C29" s="314"/>
      <c r="D29" s="36"/>
      <c r="E29" s="105" t="e">
        <f>D29/D6</f>
        <v>#DIV/0!</v>
      </c>
      <c r="F29" s="39"/>
      <c r="G29" s="309" t="e">
        <f>F29/D6</f>
        <v>#DIV/0!</v>
      </c>
      <c r="H29" s="310"/>
      <c r="I29" s="202" t="e">
        <f>D29/D13</f>
        <v>#DIV/0!</v>
      </c>
      <c r="J29" s="131"/>
      <c r="K29" s="121" t="s">
        <v>79</v>
      </c>
      <c r="L29" s="122"/>
      <c r="M29" s="123">
        <f>M27+M15-M32</f>
        <v>0</v>
      </c>
      <c r="P29" s="53"/>
      <c r="Q29" s="409" t="s">
        <v>31</v>
      </c>
      <c r="R29" s="410"/>
    </row>
    <row r="30" spans="2:20" ht="13.15" thickBot="1" x14ac:dyDescent="0.4">
      <c r="B30" s="311" t="s">
        <v>52</v>
      </c>
      <c r="C30" s="312"/>
      <c r="D30" s="41"/>
      <c r="E30" s="109" t="e">
        <f>D30/D6</f>
        <v>#DIV/0!</v>
      </c>
      <c r="F30" s="42"/>
      <c r="G30" s="321" t="e">
        <f>F30/D6</f>
        <v>#DIV/0!</v>
      </c>
      <c r="H30" s="322"/>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23" t="e">
        <f>F31/D6</f>
        <v>#DIV/0!</v>
      </c>
      <c r="H31" s="324"/>
      <c r="I31" s="208" t="e">
        <f>D31/D13</f>
        <v>#DIV/0!</v>
      </c>
      <c r="J31" s="100"/>
      <c r="K31" s="335" t="s">
        <v>110</v>
      </c>
      <c r="L31" s="305"/>
      <c r="M31" s="306"/>
      <c r="S31" s="10"/>
    </row>
    <row r="32" spans="2:20" ht="13.05" customHeight="1" x14ac:dyDescent="0.35">
      <c r="B32" s="336" t="s">
        <v>55</v>
      </c>
      <c r="C32" s="337"/>
      <c r="D32" s="340">
        <f>D19-D31</f>
        <v>0</v>
      </c>
      <c r="E32" s="217"/>
      <c r="F32" s="340">
        <f>F19-F31</f>
        <v>0</v>
      </c>
      <c r="G32" s="89"/>
      <c r="H32" s="89"/>
      <c r="I32" s="89"/>
      <c r="J32" s="89"/>
      <c r="K32" s="101" t="s">
        <v>74</v>
      </c>
      <c r="L32" s="102"/>
      <c r="M32" s="48"/>
      <c r="S32" s="10"/>
    </row>
    <row r="33" spans="2:19" ht="13.05" customHeight="1" thickBot="1" x14ac:dyDescent="0.4">
      <c r="B33" s="338"/>
      <c r="C33" s="339"/>
      <c r="D33" s="341"/>
      <c r="E33" s="89"/>
      <c r="F33" s="341"/>
      <c r="G33" s="150"/>
      <c r="H33" s="150"/>
      <c r="I33" s="150"/>
      <c r="J33" s="150"/>
      <c r="K33" s="107" t="s">
        <v>100</v>
      </c>
      <c r="L33" s="116"/>
      <c r="M33" s="43"/>
      <c r="S33" s="10"/>
    </row>
    <row r="34" spans="2:19" ht="13.15" thickBot="1" x14ac:dyDescent="0.4">
      <c r="B34" s="483" t="s">
        <v>53</v>
      </c>
      <c r="C34" s="484"/>
      <c r="D34" s="218">
        <f>D6*E34</f>
        <v>0</v>
      </c>
      <c r="E34" s="49">
        <v>300</v>
      </c>
      <c r="F34" s="151">
        <f>D6*E34</f>
        <v>0</v>
      </c>
      <c r="G34" s="150"/>
      <c r="H34" s="150"/>
      <c r="I34" s="150"/>
      <c r="J34" s="150"/>
      <c r="K34" s="349" t="s">
        <v>106</v>
      </c>
      <c r="L34" s="408"/>
      <c r="M34" s="44"/>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t="e">
        <f>PMT((M33/12),(12*M34),-M32)*12</f>
        <v>#NUM!</v>
      </c>
      <c r="S35" s="10"/>
    </row>
    <row r="36" spans="2:19" ht="13.5" customHeight="1" thickBot="1" x14ac:dyDescent="0.4">
      <c r="B36" s="360" t="s">
        <v>83</v>
      </c>
      <c r="C36" s="361"/>
      <c r="D36" s="155">
        <f>M19</f>
        <v>0</v>
      </c>
      <c r="E36" s="89"/>
      <c r="F36" s="155">
        <f>M19</f>
        <v>0</v>
      </c>
      <c r="G36" s="162"/>
      <c r="H36" s="150"/>
      <c r="I36" s="150"/>
      <c r="J36" s="150"/>
      <c r="K36" s="143"/>
      <c r="L36" s="143"/>
      <c r="M36" s="143"/>
      <c r="S36" s="10"/>
    </row>
    <row r="37" spans="2:19" ht="15" customHeight="1" thickBot="1" x14ac:dyDescent="0.45">
      <c r="B37" s="301" t="s">
        <v>70</v>
      </c>
      <c r="C37" s="302"/>
      <c r="D37" s="220" t="e">
        <f>M35</f>
        <v>#NUM!</v>
      </c>
      <c r="E37" s="89"/>
      <c r="F37" s="220" t="e">
        <f>M35</f>
        <v>#NUM!</v>
      </c>
      <c r="G37" s="162"/>
      <c r="H37" s="385" t="s">
        <v>24</v>
      </c>
      <c r="I37" s="386"/>
      <c r="J37" s="386"/>
      <c r="K37" s="386"/>
      <c r="L37" s="386"/>
      <c r="M37" s="387"/>
      <c r="S37" s="10"/>
    </row>
    <row r="38" spans="2:19" ht="12.75" customHeight="1" x14ac:dyDescent="0.35">
      <c r="B38" s="360" t="s">
        <v>69</v>
      </c>
      <c r="C38" s="361"/>
      <c r="D38" s="155" t="e">
        <f>(D35-D36-D37)</f>
        <v>#NUM!</v>
      </c>
      <c r="E38" s="89"/>
      <c r="F38" s="155" t="e">
        <f>(F35-F36-F37)</f>
        <v>#NUM!</v>
      </c>
      <c r="G38" s="164"/>
      <c r="H38" s="362"/>
      <c r="I38" s="363"/>
      <c r="J38" s="363"/>
      <c r="K38" s="363"/>
      <c r="L38" s="363"/>
      <c r="M38" s="364"/>
    </row>
    <row r="39" spans="2:19" ht="13.8" customHeight="1" x14ac:dyDescent="0.35">
      <c r="B39" s="301" t="s">
        <v>66</v>
      </c>
      <c r="C39" s="302"/>
      <c r="D39" s="165" t="e">
        <f>D38/M29</f>
        <v>#NUM!</v>
      </c>
      <c r="E39" s="89"/>
      <c r="F39" s="165" t="e">
        <f>F38/M29</f>
        <v>#NUM!</v>
      </c>
      <c r="G39" s="162"/>
      <c r="H39" s="318"/>
      <c r="I39" s="319"/>
      <c r="J39" s="319"/>
      <c r="K39" s="319"/>
      <c r="L39" s="319"/>
      <c r="M39" s="320"/>
    </row>
    <row r="40" spans="2:19" ht="13.5" customHeight="1" x14ac:dyDescent="0.35">
      <c r="B40" s="301" t="s">
        <v>67</v>
      </c>
      <c r="C40" s="302"/>
      <c r="D40" s="221" t="e">
        <f>D35/(D36+D37)</f>
        <v>#NUM!</v>
      </c>
      <c r="E40" s="89"/>
      <c r="F40" s="221" t="e">
        <f>F35/(F36+F37)</f>
        <v>#NUM!</v>
      </c>
      <c r="G40" s="168">
        <v>1</v>
      </c>
      <c r="H40" s="318"/>
      <c r="I40" s="319"/>
      <c r="J40" s="319"/>
      <c r="K40" s="319"/>
      <c r="L40" s="319"/>
      <c r="M40" s="320"/>
    </row>
    <row r="41" spans="2:19" ht="13.15" thickBot="1" x14ac:dyDescent="0.4">
      <c r="B41" s="301" t="s">
        <v>56</v>
      </c>
      <c r="C41" s="302"/>
      <c r="D41" s="165" t="e">
        <f>D32/D7</f>
        <v>#DIV/0!</v>
      </c>
      <c r="E41" s="89"/>
      <c r="F41" s="165" t="e">
        <f>F32/D7</f>
        <v>#DIV/0!</v>
      </c>
      <c r="G41" s="168">
        <v>2</v>
      </c>
      <c r="H41" s="318"/>
      <c r="I41" s="319"/>
      <c r="J41" s="319"/>
      <c r="K41" s="319"/>
      <c r="L41" s="319"/>
      <c r="M41" s="320"/>
    </row>
    <row r="42" spans="2:19" ht="12.75" customHeight="1" thickBot="1" x14ac:dyDescent="0.4">
      <c r="B42" s="301" t="s">
        <v>34</v>
      </c>
      <c r="C42" s="302"/>
      <c r="D42" s="155" t="e">
        <f>D38*E42</f>
        <v>#NUM!</v>
      </c>
      <c r="E42" s="50">
        <v>0.25</v>
      </c>
      <c r="F42" s="155" t="e">
        <f>F38*E42</f>
        <v>#NUM!</v>
      </c>
      <c r="G42" s="171">
        <v>0.03</v>
      </c>
      <c r="H42" s="318"/>
      <c r="I42" s="319"/>
      <c r="J42" s="319"/>
      <c r="K42" s="319"/>
      <c r="L42" s="319"/>
      <c r="M42" s="320"/>
    </row>
    <row r="43" spans="2:19" x14ac:dyDescent="0.35">
      <c r="B43" s="301" t="s">
        <v>98</v>
      </c>
      <c r="C43" s="302"/>
      <c r="D43" s="155" t="e">
        <f>D38-D42</f>
        <v>#NUM!</v>
      </c>
      <c r="E43" s="89"/>
      <c r="F43" s="155" t="e">
        <f>F38-F42</f>
        <v>#NUM!</v>
      </c>
      <c r="G43" s="168"/>
      <c r="H43" s="318"/>
      <c r="I43" s="319"/>
      <c r="J43" s="319"/>
      <c r="K43" s="319"/>
      <c r="L43" s="319"/>
      <c r="M43" s="320"/>
    </row>
    <row r="44" spans="2:19" ht="12.75" customHeight="1" thickBot="1" x14ac:dyDescent="0.4">
      <c r="B44" s="299" t="s">
        <v>99</v>
      </c>
      <c r="C44" s="300"/>
      <c r="D44" s="175" t="e">
        <f>D43/M29</f>
        <v>#NUM!</v>
      </c>
      <c r="E44" s="176"/>
      <c r="F44" s="175" t="e">
        <f>F43/M29</f>
        <v>#NUM!</v>
      </c>
      <c r="G44" s="168"/>
      <c r="H44" s="382"/>
      <c r="I44" s="383"/>
      <c r="J44" s="383"/>
      <c r="K44" s="383"/>
      <c r="L44" s="383"/>
      <c r="M44" s="384"/>
      <c r="S44" s="77" t="s">
        <v>113</v>
      </c>
    </row>
    <row r="45" spans="2:19" ht="12.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101">
    <mergeCell ref="B43:C43"/>
    <mergeCell ref="H43:M43"/>
    <mergeCell ref="B44:C44"/>
    <mergeCell ref="H44:M44"/>
    <mergeCell ref="B40:C40"/>
    <mergeCell ref="H40:M40"/>
    <mergeCell ref="B41:C41"/>
    <mergeCell ref="H41:M41"/>
    <mergeCell ref="B42:C42"/>
    <mergeCell ref="H42:M42"/>
    <mergeCell ref="B37:C37"/>
    <mergeCell ref="H37:M37"/>
    <mergeCell ref="B38:C38"/>
    <mergeCell ref="H38:M38"/>
    <mergeCell ref="B39:C39"/>
    <mergeCell ref="H39:M39"/>
    <mergeCell ref="B32:C33"/>
    <mergeCell ref="D32:D33"/>
    <mergeCell ref="F32:F33"/>
    <mergeCell ref="B34:C34"/>
    <mergeCell ref="K34:L34"/>
    <mergeCell ref="B36:C36"/>
    <mergeCell ref="B29:C29"/>
    <mergeCell ref="G29:H29"/>
    <mergeCell ref="Q29:R29"/>
    <mergeCell ref="B30:C30"/>
    <mergeCell ref="G30:H30"/>
    <mergeCell ref="G31:H31"/>
    <mergeCell ref="K31:M31"/>
    <mergeCell ref="B27:C27"/>
    <mergeCell ref="G27:H27"/>
    <mergeCell ref="Q27:R27"/>
    <mergeCell ref="B28:C28"/>
    <mergeCell ref="G28:H28"/>
    <mergeCell ref="Q28:R28"/>
    <mergeCell ref="G24:H24"/>
    <mergeCell ref="B25:C25"/>
    <mergeCell ref="G25:H25"/>
    <mergeCell ref="G26:H26"/>
    <mergeCell ref="K26:L26"/>
    <mergeCell ref="P26:R26"/>
    <mergeCell ref="B22:C22"/>
    <mergeCell ref="G22:H22"/>
    <mergeCell ref="P22:Q22"/>
    <mergeCell ref="B23:C23"/>
    <mergeCell ref="G23:H23"/>
    <mergeCell ref="P23:Q23"/>
    <mergeCell ref="R19:R20"/>
    <mergeCell ref="S19:S20"/>
    <mergeCell ref="T19:T20"/>
    <mergeCell ref="G20:H20"/>
    <mergeCell ref="G21:H21"/>
    <mergeCell ref="K21:M21"/>
    <mergeCell ref="P21:Q21"/>
    <mergeCell ref="B18:C18"/>
    <mergeCell ref="G18:H18"/>
    <mergeCell ref="K18:L18"/>
    <mergeCell ref="P18:Q18"/>
    <mergeCell ref="G19:H19"/>
    <mergeCell ref="P19:Q20"/>
    <mergeCell ref="G16:H16"/>
    <mergeCell ref="K16:L16"/>
    <mergeCell ref="P16:Q16"/>
    <mergeCell ref="G17:H17"/>
    <mergeCell ref="K17:L17"/>
    <mergeCell ref="P17:Q17"/>
    <mergeCell ref="G14:H14"/>
    <mergeCell ref="P14:Q14"/>
    <mergeCell ref="B15:C15"/>
    <mergeCell ref="G15:H15"/>
    <mergeCell ref="K15:L15"/>
    <mergeCell ref="P15:Q15"/>
    <mergeCell ref="P10:T11"/>
    <mergeCell ref="G12:H12"/>
    <mergeCell ref="K12:M12"/>
    <mergeCell ref="P12:Q12"/>
    <mergeCell ref="B13:C13"/>
    <mergeCell ref="G13:H13"/>
    <mergeCell ref="K13:L13"/>
    <mergeCell ref="P13:Q13"/>
    <mergeCell ref="B9:C9"/>
    <mergeCell ref="E9:F9"/>
    <mergeCell ref="G9:H9"/>
    <mergeCell ref="B10:C10"/>
    <mergeCell ref="E10:F10"/>
    <mergeCell ref="G10:H10"/>
    <mergeCell ref="B6:C6"/>
    <mergeCell ref="E6:H7"/>
    <mergeCell ref="I6:I7"/>
    <mergeCell ref="P6:T6"/>
    <mergeCell ref="B7:C7"/>
    <mergeCell ref="B8:C8"/>
    <mergeCell ref="E8:F8"/>
    <mergeCell ref="G8:H8"/>
    <mergeCell ref="B2:M2"/>
    <mergeCell ref="P2:T2"/>
    <mergeCell ref="B4:D4"/>
    <mergeCell ref="P4:T4"/>
    <mergeCell ref="C5:D5"/>
    <mergeCell ref="K5:M5"/>
    <mergeCell ref="P5:T5"/>
  </mergeCells>
  <phoneticPr fontId="21" type="noConversion"/>
  <conditionalFormatting sqref="E23">
    <cfRule type="cellIs" dxfId="84" priority="40" stopIfTrue="1" operator="between">
      <formula>0.01</formula>
      <formula>249.99</formula>
    </cfRule>
    <cfRule type="cellIs" dxfId="83" priority="41" stopIfTrue="1" operator="equal">
      <formula>250</formula>
    </cfRule>
    <cfRule type="cellIs" dxfId="82" priority="42" stopIfTrue="1" operator="greaterThan">
      <formula>250</formula>
    </cfRule>
  </conditionalFormatting>
  <conditionalFormatting sqref="E24">
    <cfRule type="cellIs" dxfId="81" priority="37" stopIfTrue="1" operator="between">
      <formula>0.01</formula>
      <formula>299.99</formula>
    </cfRule>
    <cfRule type="cellIs" dxfId="80" priority="38" stopIfTrue="1" operator="between">
      <formula>300</formula>
      <formula>600</formula>
    </cfRule>
    <cfRule type="cellIs" dxfId="79" priority="39" stopIfTrue="1" operator="greaterThan">
      <formula>600</formula>
    </cfRule>
  </conditionalFormatting>
  <conditionalFormatting sqref="E25">
    <cfRule type="cellIs" dxfId="78" priority="34" stopIfTrue="1" operator="between">
      <formula>0.01</formula>
      <formula>99.99</formula>
    </cfRule>
    <cfRule type="cellIs" dxfId="77" priority="35" stopIfTrue="1" operator="between">
      <formula>100</formula>
      <formula>250</formula>
    </cfRule>
    <cfRule type="cellIs" dxfId="76" priority="36" stopIfTrue="1" operator="greaterThan">
      <formula>250</formula>
    </cfRule>
  </conditionalFormatting>
  <conditionalFormatting sqref="E29">
    <cfRule type="cellIs" dxfId="75" priority="31" stopIfTrue="1" operator="between">
      <formula>0.01</formula>
      <formula>199.99</formula>
    </cfRule>
    <cfRule type="cellIs" dxfId="74" priority="32" stopIfTrue="1" operator="between">
      <formula>200</formula>
      <formula>400</formula>
    </cfRule>
    <cfRule type="cellIs" dxfId="73" priority="33" stopIfTrue="1" operator="greaterThan">
      <formula>400</formula>
    </cfRule>
  </conditionalFormatting>
  <conditionalFormatting sqref="E30">
    <cfRule type="cellIs" dxfId="72" priority="28" stopIfTrue="1" operator="between">
      <formula>0.01</formula>
      <formula>699.99</formula>
    </cfRule>
    <cfRule type="cellIs" dxfId="71" priority="29" stopIfTrue="1" operator="between">
      <formula>700</formula>
      <formula>1000</formula>
    </cfRule>
    <cfRule type="cellIs" dxfId="70" priority="30" stopIfTrue="1" operator="greaterThan">
      <formula>1000</formula>
    </cfRule>
  </conditionalFormatting>
  <conditionalFormatting sqref="E27">
    <cfRule type="cellIs" dxfId="69" priority="25" stopIfTrue="1" operator="between">
      <formula>0.01</formula>
      <formula>99.99</formula>
    </cfRule>
    <cfRule type="cellIs" dxfId="68" priority="26" stopIfTrue="1" operator="equal">
      <formula>100</formula>
    </cfRule>
    <cfRule type="cellIs" dxfId="67" priority="27" stopIfTrue="1" operator="greaterThan">
      <formula>100</formula>
    </cfRule>
  </conditionalFormatting>
  <conditionalFormatting sqref="E23">
    <cfRule type="cellIs" dxfId="66" priority="22" stopIfTrue="1" operator="between">
      <formula>1</formula>
      <formula>249</formula>
    </cfRule>
    <cfRule type="cellIs" dxfId="65" priority="23" stopIfTrue="1" operator="greaterThan">
      <formula>250</formula>
    </cfRule>
    <cfRule type="cellIs" dxfId="64" priority="24" stopIfTrue="1" operator="equal">
      <formula>250</formula>
    </cfRule>
  </conditionalFormatting>
  <conditionalFormatting sqref="E24">
    <cfRule type="cellIs" dxfId="63" priority="19" stopIfTrue="1" operator="between">
      <formula>0.01</formula>
      <formula>299</formula>
    </cfRule>
    <cfRule type="cellIs" dxfId="62" priority="20" stopIfTrue="1" operator="between">
      <formula>300</formula>
      <formula>600</formula>
    </cfRule>
    <cfRule type="cellIs" dxfId="61" priority="21" stopIfTrue="1" operator="greaterThan">
      <formula>600</formula>
    </cfRule>
  </conditionalFormatting>
  <conditionalFormatting sqref="E25">
    <cfRule type="cellIs" dxfId="60" priority="16" stopIfTrue="1" operator="between">
      <formula>100</formula>
      <formula>250</formula>
    </cfRule>
    <cfRule type="cellIs" dxfId="59" priority="17" stopIfTrue="1" operator="between">
      <formula>0.01</formula>
      <formula>99.99</formula>
    </cfRule>
    <cfRule type="cellIs" dxfId="58" priority="18" stopIfTrue="1" operator="greaterThan">
      <formula>250</formula>
    </cfRule>
  </conditionalFormatting>
  <conditionalFormatting sqref="E27">
    <cfRule type="cellIs" dxfId="57" priority="13" stopIfTrue="1" operator="between">
      <formula>0.01</formula>
      <formula>99.99</formula>
    </cfRule>
    <cfRule type="cellIs" dxfId="56" priority="14" stopIfTrue="1" operator="equal">
      <formula>100</formula>
    </cfRule>
    <cfRule type="cellIs" dxfId="55" priority="15" stopIfTrue="1" operator="greaterThan">
      <formula>100</formula>
    </cfRule>
  </conditionalFormatting>
  <conditionalFormatting sqref="E29">
    <cfRule type="cellIs" dxfId="54" priority="10" stopIfTrue="1" operator="between">
      <formula>0.01</formula>
      <formula>199.99</formula>
    </cfRule>
    <cfRule type="cellIs" dxfId="53" priority="11" stopIfTrue="1" operator="between">
      <formula>200</formula>
      <formula>400</formula>
    </cfRule>
    <cfRule type="cellIs" dxfId="52" priority="12" stopIfTrue="1" operator="greaterThan">
      <formula>400</formula>
    </cfRule>
  </conditionalFormatting>
  <conditionalFormatting sqref="E30">
    <cfRule type="cellIs" dxfId="51" priority="7" stopIfTrue="1" operator="between">
      <formula>700</formula>
      <formula>1000</formula>
    </cfRule>
    <cfRule type="cellIs" dxfId="50" priority="8" stopIfTrue="1" operator="between">
      <formula>0.01</formula>
      <formula>699.99</formula>
    </cfRule>
    <cfRule type="cellIs" dxfId="49" priority="9" stopIfTrue="1" operator="greaterThan">
      <formula>1000</formula>
    </cfRule>
  </conditionalFormatting>
  <conditionalFormatting sqref="E23">
    <cfRule type="cellIs" dxfId="48" priority="4" stopIfTrue="1" operator="between">
      <formula>0.01</formula>
      <formula>249.99</formula>
    </cfRule>
    <cfRule type="cellIs" dxfId="47" priority="5" stopIfTrue="1" operator="equal">
      <formula>250</formula>
    </cfRule>
    <cfRule type="cellIs" dxfId="46" priority="6" stopIfTrue="1" operator="greaterThan">
      <formula>250</formula>
    </cfRule>
  </conditionalFormatting>
  <conditionalFormatting sqref="E23">
    <cfRule type="cellIs" dxfId="45" priority="1" stopIfTrue="1" operator="between">
      <formula>1</formula>
      <formula>249</formula>
    </cfRule>
    <cfRule type="cellIs" dxfId="44" priority="2" stopIfTrue="1" operator="greaterThan">
      <formula>250</formula>
    </cfRule>
    <cfRule type="cellIs" dxfId="43" priority="3" stopIfTrue="1" operator="equal">
      <formula>250</formula>
    </cfRule>
  </conditionalFormatting>
  <pageMargins left="0.25" right="0.25" top="0.2" bottom="0.25" header="0" footer="0"/>
  <pageSetup orientation="landscape" horizontalDpi="4294967293" verticalDpi="300"/>
  <headerFooter alignWithMargins="0"/>
  <ignoredErrors>
    <ignoredError sqref="I8:I9" evalError="1"/>
  </ignoredErrors>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V46"/>
  <sheetViews>
    <sheetView showGridLines="0" topLeftCell="A10" zoomScale="85" zoomScaleNormal="85" workbookViewId="0">
      <selection activeCell="F30" sqref="F30"/>
    </sheetView>
  </sheetViews>
  <sheetFormatPr defaultColWidth="8.796875" defaultRowHeight="12.75" x14ac:dyDescent="0.35"/>
  <cols>
    <col min="1" max="1" width="1.33203125" customWidth="1"/>
    <col min="2" max="2" width="16.1328125" customWidth="1"/>
    <col min="3" max="3" width="12.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2" ht="6" customHeight="1" thickBot="1" x14ac:dyDescent="0.4"/>
    <row r="2" spans="2:22" ht="24.75" customHeight="1" thickBot="1" x14ac:dyDescent="0.55000000000000004">
      <c r="B2" s="413" t="s">
        <v>7</v>
      </c>
      <c r="C2" s="414"/>
      <c r="D2" s="414"/>
      <c r="E2" s="414"/>
      <c r="F2" s="414"/>
      <c r="G2" s="414"/>
      <c r="H2" s="414"/>
      <c r="I2" s="414"/>
      <c r="J2" s="414"/>
      <c r="K2" s="414"/>
      <c r="L2" s="414"/>
      <c r="M2" s="415"/>
      <c r="P2" s="388" t="s">
        <v>27</v>
      </c>
      <c r="Q2" s="389"/>
      <c r="R2" s="389"/>
      <c r="S2" s="389"/>
      <c r="T2" s="390"/>
      <c r="U2" s="24"/>
    </row>
    <row r="3" spans="2:22" ht="5.25" customHeight="1" thickBot="1" x14ac:dyDescent="0.45">
      <c r="B3" s="81"/>
      <c r="C3" s="82"/>
      <c r="D3" s="82"/>
      <c r="E3" s="82"/>
      <c r="F3" s="82"/>
      <c r="G3" s="82"/>
      <c r="H3" s="82"/>
      <c r="I3" s="82"/>
      <c r="J3" s="82"/>
      <c r="K3" s="82"/>
      <c r="L3" s="82"/>
      <c r="M3" s="83"/>
      <c r="P3" s="25"/>
      <c r="Q3" s="26"/>
      <c r="R3" s="26"/>
      <c r="S3" s="26"/>
      <c r="T3" s="27"/>
      <c r="U3" s="6"/>
      <c r="V3" s="2"/>
    </row>
    <row r="4" spans="2:22" ht="15" customHeight="1" thickBot="1" x14ac:dyDescent="0.45">
      <c r="B4" s="335" t="s">
        <v>92</v>
      </c>
      <c r="C4" s="305"/>
      <c r="D4" s="306"/>
      <c r="E4" s="420" t="s">
        <v>22</v>
      </c>
      <c r="F4" s="421"/>
      <c r="G4" s="421"/>
      <c r="H4" s="421"/>
      <c r="I4" s="421"/>
      <c r="J4" s="421"/>
      <c r="K4" s="421"/>
      <c r="L4" s="421"/>
      <c r="M4" s="422"/>
      <c r="P4" s="394" t="s">
        <v>10</v>
      </c>
      <c r="Q4" s="395"/>
      <c r="R4" s="395"/>
      <c r="S4" s="395"/>
      <c r="T4" s="396"/>
      <c r="U4" s="6"/>
    </row>
    <row r="5" spans="2:22" ht="15" customHeight="1" thickBot="1" x14ac:dyDescent="0.45">
      <c r="B5" s="84" t="s">
        <v>59</v>
      </c>
      <c r="C5" s="418">
        <f>Assumption!C5</f>
        <v>0</v>
      </c>
      <c r="D5" s="419"/>
      <c r="E5" s="423"/>
      <c r="F5" s="424"/>
      <c r="G5" s="424"/>
      <c r="H5" s="424"/>
      <c r="I5" s="424"/>
      <c r="J5" s="424"/>
      <c r="K5" s="424"/>
      <c r="L5" s="424"/>
      <c r="M5" s="425"/>
      <c r="P5" s="394" t="s">
        <v>0</v>
      </c>
      <c r="Q5" s="395"/>
      <c r="R5" s="395"/>
      <c r="S5" s="395"/>
      <c r="T5" s="396"/>
      <c r="U5" s="6"/>
    </row>
    <row r="6" spans="2:22" ht="12.75" customHeight="1" x14ac:dyDescent="0.4">
      <c r="B6" s="426" t="s">
        <v>57</v>
      </c>
      <c r="C6" s="428"/>
      <c r="D6" s="57">
        <f>Assumption!D6</f>
        <v>0</v>
      </c>
      <c r="E6" s="437"/>
      <c r="F6" s="438"/>
      <c r="G6" s="438"/>
      <c r="H6" s="438"/>
      <c r="I6" s="438"/>
      <c r="J6" s="438"/>
      <c r="K6" s="438"/>
      <c r="L6" s="438"/>
      <c r="M6" s="439"/>
      <c r="P6" s="397" t="s">
        <v>25</v>
      </c>
      <c r="Q6" s="398"/>
      <c r="R6" s="398"/>
      <c r="S6" s="398"/>
      <c r="T6" s="399"/>
      <c r="U6" s="28"/>
    </row>
    <row r="7" spans="2:22" ht="13.5" customHeight="1" thickBot="1" x14ac:dyDescent="0.45">
      <c r="B7" s="426" t="s">
        <v>58</v>
      </c>
      <c r="C7" s="427"/>
      <c r="D7" s="58">
        <f>Assumption!D7</f>
        <v>0</v>
      </c>
      <c r="E7" s="437"/>
      <c r="F7" s="438"/>
      <c r="G7" s="438"/>
      <c r="H7" s="438"/>
      <c r="I7" s="438"/>
      <c r="J7" s="438"/>
      <c r="K7" s="438"/>
      <c r="L7" s="438"/>
      <c r="M7" s="439"/>
      <c r="P7" s="20" t="s">
        <v>26</v>
      </c>
      <c r="Q7" s="21"/>
      <c r="R7" s="21"/>
      <c r="S7" s="21"/>
      <c r="T7" s="22"/>
      <c r="U7" s="28"/>
    </row>
    <row r="8" spans="2:22" x14ac:dyDescent="0.35">
      <c r="B8" s="426" t="s">
        <v>81</v>
      </c>
      <c r="C8" s="427"/>
      <c r="D8" s="58" t="e">
        <f>Assumption!D8</f>
        <v>#DIV/0!</v>
      </c>
      <c r="E8" s="429"/>
      <c r="F8" s="430"/>
      <c r="G8" s="430"/>
      <c r="H8" s="430"/>
      <c r="I8" s="430"/>
      <c r="J8" s="430"/>
      <c r="K8" s="430"/>
      <c r="L8" s="430"/>
      <c r="M8" s="431"/>
    </row>
    <row r="9" spans="2:22" x14ac:dyDescent="0.35">
      <c r="B9" s="426" t="s">
        <v>62</v>
      </c>
      <c r="C9" s="427"/>
      <c r="D9" s="59">
        <f>Assumption!D9</f>
        <v>0</v>
      </c>
      <c r="E9" s="429"/>
      <c r="F9" s="430"/>
      <c r="G9" s="430"/>
      <c r="H9" s="430"/>
      <c r="I9" s="430"/>
      <c r="J9" s="430"/>
      <c r="K9" s="430"/>
      <c r="L9" s="430"/>
      <c r="M9" s="431"/>
    </row>
    <row r="10" spans="2:22" ht="13.8" customHeight="1" thickBot="1" x14ac:dyDescent="0.4">
      <c r="B10" s="432" t="s">
        <v>68</v>
      </c>
      <c r="C10" s="433"/>
      <c r="D10" s="67" t="e">
        <f>Assumption!D10</f>
        <v>#DIV/0!</v>
      </c>
      <c r="E10" s="434"/>
      <c r="F10" s="435"/>
      <c r="G10" s="435"/>
      <c r="H10" s="435"/>
      <c r="I10" s="435"/>
      <c r="J10" s="435"/>
      <c r="K10" s="435"/>
      <c r="L10" s="435"/>
      <c r="M10" s="436"/>
    </row>
    <row r="11" spans="2:22" ht="5.25" customHeight="1" thickBot="1" x14ac:dyDescent="0.4">
      <c r="B11" s="85"/>
      <c r="C11" s="86"/>
      <c r="D11" s="87"/>
      <c r="E11" s="88"/>
      <c r="F11" s="89"/>
      <c r="G11" s="89"/>
      <c r="H11" s="89"/>
      <c r="I11" s="89"/>
      <c r="J11" s="89"/>
      <c r="K11" s="89"/>
      <c r="L11" s="89"/>
      <c r="M11" s="90"/>
    </row>
    <row r="12" spans="2:22" ht="13.9" thickBot="1" x14ac:dyDescent="0.4">
      <c r="B12" s="91" t="s">
        <v>64</v>
      </c>
      <c r="C12" s="92"/>
      <c r="D12" s="93" t="s">
        <v>36</v>
      </c>
      <c r="E12" s="94" t="s">
        <v>61</v>
      </c>
      <c r="F12" s="95" t="s">
        <v>35</v>
      </c>
      <c r="G12" s="305" t="s">
        <v>61</v>
      </c>
      <c r="H12" s="306"/>
      <c r="I12" s="96" t="s">
        <v>37</v>
      </c>
      <c r="J12" s="97"/>
      <c r="K12" s="335" t="s">
        <v>101</v>
      </c>
      <c r="L12" s="305"/>
      <c r="M12" s="306"/>
      <c r="P12" s="287" t="s">
        <v>18</v>
      </c>
      <c r="Q12" s="412"/>
      <c r="R12" s="288"/>
    </row>
    <row r="13" spans="2:22" ht="13.15" thickBot="1" x14ac:dyDescent="0.4">
      <c r="B13" s="485" t="s">
        <v>105</v>
      </c>
      <c r="C13" s="486"/>
      <c r="D13" s="71">
        <f>Assumption!D13</f>
        <v>0</v>
      </c>
      <c r="E13" s="98" t="e">
        <f>D13/D6</f>
        <v>#DIV/0!</v>
      </c>
      <c r="F13" s="72"/>
      <c r="G13" s="347" t="e">
        <f>F13/D6</f>
        <v>#DIV/0!</v>
      </c>
      <c r="H13" s="348"/>
      <c r="I13" s="99" t="e">
        <f>F13/F13</f>
        <v>#DIV/0!</v>
      </c>
      <c r="J13" s="100"/>
      <c r="K13" s="479" t="s">
        <v>58</v>
      </c>
      <c r="L13" s="480"/>
      <c r="M13" s="103">
        <f>D7</f>
        <v>0</v>
      </c>
      <c r="P13" s="51"/>
      <c r="Q13" s="409" t="s">
        <v>19</v>
      </c>
      <c r="R13" s="410"/>
    </row>
    <row r="14" spans="2:22" ht="13.15" thickBot="1" x14ac:dyDescent="0.4">
      <c r="B14" s="104" t="s">
        <v>109</v>
      </c>
      <c r="C14" s="251"/>
      <c r="D14" s="235">
        <f>Assumption!D14</f>
        <v>0</v>
      </c>
      <c r="E14" s="105" t="e">
        <f>D14/D6</f>
        <v>#DIV/0!</v>
      </c>
      <c r="F14" s="76">
        <f>C14*F13</f>
        <v>0</v>
      </c>
      <c r="G14" s="303" t="e">
        <f>F14/D6</f>
        <v>#DIV/0!</v>
      </c>
      <c r="H14" s="304"/>
      <c r="I14" s="106" t="e">
        <f>F14/F13</f>
        <v>#DIV/0!</v>
      </c>
      <c r="J14" s="100"/>
      <c r="K14" s="107" t="s">
        <v>42</v>
      </c>
      <c r="L14" s="108"/>
      <c r="M14" s="62">
        <f>Assumption!M14</f>
        <v>0</v>
      </c>
      <c r="P14" s="52"/>
      <c r="Q14" s="409" t="s">
        <v>33</v>
      </c>
      <c r="R14" s="410"/>
    </row>
    <row r="15" spans="2:22" ht="13.15" thickBot="1" x14ac:dyDescent="0.4">
      <c r="B15" s="440" t="s">
        <v>112</v>
      </c>
      <c r="C15" s="441"/>
      <c r="D15" s="68">
        <f>Assumption!D15</f>
        <v>0</v>
      </c>
      <c r="E15" s="109" t="e">
        <f>D15/D6</f>
        <v>#DIV/0!</v>
      </c>
      <c r="F15" s="56"/>
      <c r="G15" s="344" t="e">
        <f>F15/D6</f>
        <v>#DIV/0!</v>
      </c>
      <c r="H15" s="345"/>
      <c r="I15" s="111" t="e">
        <f>F15/F13</f>
        <v>#DIV/0!</v>
      </c>
      <c r="J15" s="100"/>
      <c r="K15" s="481" t="s">
        <v>60</v>
      </c>
      <c r="L15" s="482"/>
      <c r="M15" s="62">
        <f>M13-M14</f>
        <v>0</v>
      </c>
      <c r="P15" s="53"/>
      <c r="Q15" s="409" t="s">
        <v>31</v>
      </c>
      <c r="R15" s="410"/>
    </row>
    <row r="16" spans="2:22" ht="13.15" thickTop="1" x14ac:dyDescent="0.35">
      <c r="B16" s="487" t="s">
        <v>82</v>
      </c>
      <c r="C16" s="488"/>
      <c r="D16" s="58">
        <f>Assumption!D16</f>
        <v>0</v>
      </c>
      <c r="E16" s="69" t="e">
        <f>D16/D6</f>
        <v>#DIV/0!</v>
      </c>
      <c r="F16" s="243">
        <f>F13-F14-F15</f>
        <v>0</v>
      </c>
      <c r="G16" s="444" t="e">
        <f>F16/D6</f>
        <v>#DIV/0!</v>
      </c>
      <c r="H16" s="445"/>
      <c r="I16" s="112" t="e">
        <f>F16/F13</f>
        <v>#DIV/0!</v>
      </c>
      <c r="J16" s="100"/>
      <c r="K16" s="313"/>
      <c r="L16" s="357"/>
      <c r="M16" s="62"/>
    </row>
    <row r="17" spans="2:19" x14ac:dyDescent="0.35">
      <c r="B17" s="114" t="s">
        <v>44</v>
      </c>
      <c r="C17" s="115"/>
      <c r="D17" s="58">
        <f>Assumption!D17</f>
        <v>0</v>
      </c>
      <c r="E17" s="105" t="e">
        <f>D17/D6</f>
        <v>#DIV/0!</v>
      </c>
      <c r="F17" s="55"/>
      <c r="G17" s="303" t="e">
        <f>F17/D6</f>
        <v>#DIV/0!</v>
      </c>
      <c r="H17" s="304"/>
      <c r="I17" s="106" t="e">
        <f>F17/F13</f>
        <v>#DIV/0!</v>
      </c>
      <c r="J17" s="100"/>
      <c r="K17" s="349" t="s">
        <v>114</v>
      </c>
      <c r="L17" s="408"/>
      <c r="M17" s="62">
        <f>Assumption!M17</f>
        <v>0</v>
      </c>
    </row>
    <row r="18" spans="2:19" ht="13.15" thickBot="1" x14ac:dyDescent="0.4">
      <c r="B18" s="440" t="s">
        <v>43</v>
      </c>
      <c r="C18" s="452"/>
      <c r="D18" s="68">
        <f>Assumption!D18</f>
        <v>0</v>
      </c>
      <c r="E18" s="109" t="e">
        <f>D18/D6</f>
        <v>#DIV/0!</v>
      </c>
      <c r="F18" s="56"/>
      <c r="G18" s="344" t="e">
        <f>F18/D6</f>
        <v>#DIV/0!</v>
      </c>
      <c r="H18" s="345"/>
      <c r="I18" s="111" t="e">
        <f>F18/F13</f>
        <v>#DIV/0!</v>
      </c>
      <c r="J18" s="100"/>
      <c r="K18" s="416"/>
      <c r="L18" s="417"/>
      <c r="M18" s="64"/>
    </row>
    <row r="19" spans="2:19" ht="14.25" customHeight="1" thickTop="1" thickBot="1" x14ac:dyDescent="0.4">
      <c r="B19" s="117" t="s">
        <v>63</v>
      </c>
      <c r="C19" s="118"/>
      <c r="D19" s="253">
        <f>Assumption!D19</f>
        <v>0</v>
      </c>
      <c r="E19" s="119" t="e">
        <f>D19/D6</f>
        <v>#DIV/0!</v>
      </c>
      <c r="F19" s="244">
        <f>F16+F17+F18</f>
        <v>0</v>
      </c>
      <c r="G19" s="323" t="e">
        <f>F19/D6</f>
        <v>#DIV/0!</v>
      </c>
      <c r="H19" s="324"/>
      <c r="I19" s="120" t="e">
        <f>F19/F13</f>
        <v>#DIV/0!</v>
      </c>
      <c r="J19" s="100"/>
      <c r="K19" s="121" t="s">
        <v>71</v>
      </c>
      <c r="L19" s="122"/>
      <c r="M19" s="123">
        <f>M17*12</f>
        <v>0</v>
      </c>
    </row>
    <row r="20" spans="2:19" ht="6.5" customHeight="1" thickBot="1" x14ac:dyDescent="0.4">
      <c r="B20" s="124"/>
      <c r="C20" s="87"/>
      <c r="D20" s="125"/>
      <c r="E20" s="126"/>
      <c r="F20" s="127"/>
      <c r="G20" s="489"/>
      <c r="H20" s="489"/>
      <c r="I20" s="89"/>
      <c r="J20" s="89"/>
      <c r="K20" s="89"/>
      <c r="L20" s="89"/>
      <c r="M20" s="90"/>
    </row>
    <row r="21" spans="2:19" ht="14.25" thickBot="1" x14ac:dyDescent="0.45">
      <c r="B21" s="128" t="s">
        <v>65</v>
      </c>
      <c r="C21" s="129"/>
      <c r="D21" s="93" t="s">
        <v>36</v>
      </c>
      <c r="E21" s="94" t="s">
        <v>61</v>
      </c>
      <c r="F21" s="95" t="s">
        <v>35</v>
      </c>
      <c r="G21" s="305" t="s">
        <v>61</v>
      </c>
      <c r="H21" s="306"/>
      <c r="I21" s="96" t="s">
        <v>37</v>
      </c>
      <c r="J21" s="97"/>
      <c r="K21" s="455" t="s">
        <v>102</v>
      </c>
      <c r="L21" s="456"/>
      <c r="M21" s="457"/>
      <c r="N21" s="1"/>
      <c r="O21" s="1"/>
    </row>
    <row r="22" spans="2:19" x14ac:dyDescent="0.35">
      <c r="B22" s="442" t="s">
        <v>45</v>
      </c>
      <c r="C22" s="454"/>
      <c r="D22" s="58">
        <f>Assumption!D22</f>
        <v>0</v>
      </c>
      <c r="E22" s="130" t="e">
        <f>D22/D6</f>
        <v>#DIV/0!</v>
      </c>
      <c r="F22" s="54"/>
      <c r="G22" s="353" t="e">
        <f>F22/D6</f>
        <v>#DIV/0!</v>
      </c>
      <c r="H22" s="354"/>
      <c r="I22" s="112" t="e">
        <f>F22/F13</f>
        <v>#DIV/0!</v>
      </c>
      <c r="J22" s="131"/>
      <c r="K22" s="474" t="s">
        <v>17</v>
      </c>
      <c r="L22" s="475"/>
      <c r="M22" s="103">
        <f>Assumption!M22</f>
        <v>0</v>
      </c>
    </row>
    <row r="23" spans="2:19" x14ac:dyDescent="0.35">
      <c r="B23" s="453" t="s">
        <v>46</v>
      </c>
      <c r="C23" s="476"/>
      <c r="D23" s="58">
        <f>Assumption!D23</f>
        <v>0</v>
      </c>
      <c r="E23" s="105" t="e">
        <f>D23/D6</f>
        <v>#DIV/0!</v>
      </c>
      <c r="F23" s="55"/>
      <c r="G23" s="309" t="e">
        <f>F23/D6</f>
        <v>#DIV/0!</v>
      </c>
      <c r="H23" s="310"/>
      <c r="I23" s="106" t="e">
        <f>F23/F13</f>
        <v>#DIV/0!</v>
      </c>
      <c r="J23" s="131"/>
      <c r="K23" s="313" t="s">
        <v>75</v>
      </c>
      <c r="L23" s="357"/>
      <c r="M23" s="66">
        <f>Assumption!M23</f>
        <v>0</v>
      </c>
    </row>
    <row r="24" spans="2:19" x14ac:dyDescent="0.35">
      <c r="B24" s="132" t="s">
        <v>47</v>
      </c>
      <c r="C24" s="115"/>
      <c r="D24" s="58">
        <f>Assumption!D24</f>
        <v>0</v>
      </c>
      <c r="E24" s="133" t="e">
        <f>D24/D6</f>
        <v>#DIV/0!</v>
      </c>
      <c r="F24" s="55"/>
      <c r="G24" s="309" t="e">
        <f>F24/D6</f>
        <v>#DIV/0!</v>
      </c>
      <c r="H24" s="310"/>
      <c r="I24" s="106" t="e">
        <f>F24/F13</f>
        <v>#DIV/0!</v>
      </c>
      <c r="J24" s="131"/>
      <c r="K24" s="313" t="s">
        <v>76</v>
      </c>
      <c r="L24" s="357"/>
      <c r="M24" s="134">
        <f>Assumption!M24</f>
        <v>0</v>
      </c>
    </row>
    <row r="25" spans="2:19" ht="13.15" thickBot="1" x14ac:dyDescent="0.4">
      <c r="B25" s="453" t="s">
        <v>48</v>
      </c>
      <c r="C25" s="458"/>
      <c r="D25" s="58">
        <f>Assumption!D25</f>
        <v>0</v>
      </c>
      <c r="E25" s="133" t="e">
        <f>D25/D6</f>
        <v>#DIV/0!</v>
      </c>
      <c r="F25" s="55"/>
      <c r="G25" s="309" t="e">
        <f>F25/D6</f>
        <v>#DIV/0!</v>
      </c>
      <c r="H25" s="310"/>
      <c r="I25" s="106" t="e">
        <f>D25/D13</f>
        <v>#DIV/0!</v>
      </c>
      <c r="J25" s="131"/>
      <c r="K25" s="416" t="s">
        <v>23</v>
      </c>
      <c r="L25" s="417"/>
      <c r="M25" s="134">
        <f>Assumption!M25</f>
        <v>0</v>
      </c>
    </row>
    <row r="26" spans="2:19" ht="13.15" thickBot="1" x14ac:dyDescent="0.4">
      <c r="B26" s="135" t="s">
        <v>80</v>
      </c>
      <c r="C26" s="252">
        <f>Assumption!C26</f>
        <v>0</v>
      </c>
      <c r="D26" s="75">
        <f>Assumption!D26</f>
        <v>0</v>
      </c>
      <c r="E26" s="105" t="e">
        <f>D26/D6</f>
        <v>#DIV/0!</v>
      </c>
      <c r="F26" s="76">
        <f>F19*C26</f>
        <v>0</v>
      </c>
      <c r="G26" s="309" t="e">
        <f>F26/D6</f>
        <v>#DIV/0!</v>
      </c>
      <c r="H26" s="310"/>
      <c r="I26" s="106" t="e">
        <f>F26/F13</f>
        <v>#DIV/0!</v>
      </c>
      <c r="J26" s="131"/>
      <c r="K26" s="459" t="s">
        <v>78</v>
      </c>
      <c r="L26" s="460"/>
      <c r="M26" s="123">
        <f>Assumption!M26</f>
        <v>0</v>
      </c>
    </row>
    <row r="27" spans="2:19" ht="13.15" thickBot="1" x14ac:dyDescent="0.4">
      <c r="B27" s="453" t="s">
        <v>49</v>
      </c>
      <c r="C27" s="454"/>
      <c r="D27" s="58">
        <f>Assumption!D27</f>
        <v>0</v>
      </c>
      <c r="E27" s="105" t="e">
        <f>D27/D6</f>
        <v>#DIV/0!</v>
      </c>
      <c r="F27" s="55"/>
      <c r="G27" s="309" t="e">
        <f>F27/D6</f>
        <v>#DIV/0!</v>
      </c>
      <c r="H27" s="310"/>
      <c r="I27" s="106" t="e">
        <f>F27/F13</f>
        <v>#DIV/0!</v>
      </c>
      <c r="J27" s="131"/>
      <c r="K27" s="136" t="s">
        <v>77</v>
      </c>
      <c r="L27" s="137"/>
      <c r="M27" s="138">
        <f>Assumption!M27</f>
        <v>0</v>
      </c>
    </row>
    <row r="28" spans="2:19" ht="13.15" thickBot="1" x14ac:dyDescent="0.4">
      <c r="B28" s="453" t="s">
        <v>50</v>
      </c>
      <c r="C28" s="476"/>
      <c r="D28" s="58">
        <f>Assumption!D28</f>
        <v>0</v>
      </c>
      <c r="E28" s="105" t="e">
        <f>D28/D6</f>
        <v>#DIV/0!</v>
      </c>
      <c r="F28" s="55"/>
      <c r="G28" s="309" t="e">
        <f>F28/D6</f>
        <v>#DIV/0!</v>
      </c>
      <c r="H28" s="310"/>
      <c r="I28" s="106" t="e">
        <f>F28/F13</f>
        <v>#DIV/0!</v>
      </c>
      <c r="J28" s="131"/>
      <c r="K28" s="136"/>
      <c r="L28" s="139"/>
      <c r="M28" s="140"/>
    </row>
    <row r="29" spans="2:19" ht="13.15" thickBot="1" x14ac:dyDescent="0.4">
      <c r="B29" s="453" t="s">
        <v>51</v>
      </c>
      <c r="C29" s="476"/>
      <c r="D29" s="58">
        <f>Assumption!D29</f>
        <v>0</v>
      </c>
      <c r="E29" s="105" t="e">
        <f>D29/D6</f>
        <v>#DIV/0!</v>
      </c>
      <c r="F29" s="55"/>
      <c r="G29" s="309" t="e">
        <f>F29/D6</f>
        <v>#DIV/0!</v>
      </c>
      <c r="H29" s="310"/>
      <c r="I29" s="106" t="e">
        <f>F29/F13</f>
        <v>#DIV/0!</v>
      </c>
      <c r="J29" s="131"/>
      <c r="K29" s="121" t="s">
        <v>79</v>
      </c>
      <c r="L29" s="122"/>
      <c r="M29" s="123">
        <f>Assumption!M29</f>
        <v>0</v>
      </c>
    </row>
    <row r="30" spans="2:19" ht="13.15" thickBot="1" x14ac:dyDescent="0.4">
      <c r="B30" s="440" t="s">
        <v>52</v>
      </c>
      <c r="C30" s="452"/>
      <c r="D30" s="70">
        <f>Assumption!D30</f>
        <v>0</v>
      </c>
      <c r="E30" s="109" t="e">
        <f>D30/D6</f>
        <v>#DIV/0!</v>
      </c>
      <c r="F30" s="56"/>
      <c r="G30" s="321" t="e">
        <f>F30/D6</f>
        <v>#DIV/0!</v>
      </c>
      <c r="H30" s="322"/>
      <c r="I30" s="111" t="e">
        <f>F30/F13</f>
        <v>#DIV/0!</v>
      </c>
      <c r="J30" s="100"/>
      <c r="K30" s="143"/>
      <c r="L30" s="143"/>
      <c r="M30" s="143"/>
      <c r="S30" s="10"/>
    </row>
    <row r="31" spans="2:19" ht="14.25" thickTop="1" thickBot="1" x14ac:dyDescent="0.4">
      <c r="B31" s="144" t="s">
        <v>54</v>
      </c>
      <c r="C31" s="145"/>
      <c r="D31" s="244">
        <f>SUM(D22:D30)</f>
        <v>0</v>
      </c>
      <c r="E31" s="146" t="e">
        <f>D31/D6</f>
        <v>#DIV/0!</v>
      </c>
      <c r="F31" s="244">
        <f>SUM(F22:F30)</f>
        <v>0</v>
      </c>
      <c r="G31" s="477" t="e">
        <f>F31/D6</f>
        <v>#DIV/0!</v>
      </c>
      <c r="H31" s="478"/>
      <c r="I31" s="120" t="e">
        <f>F31/F13</f>
        <v>#DIV/0!</v>
      </c>
      <c r="J31" s="100"/>
      <c r="K31" s="335" t="s">
        <v>110</v>
      </c>
      <c r="L31" s="305"/>
      <c r="M31" s="457"/>
      <c r="S31" s="10"/>
    </row>
    <row r="32" spans="2:19" ht="13.05" customHeight="1" x14ac:dyDescent="0.35">
      <c r="B32" s="336" t="s">
        <v>55</v>
      </c>
      <c r="C32" s="337"/>
      <c r="D32" s="464">
        <f>Assumption!D32</f>
        <v>0</v>
      </c>
      <c r="E32" s="147"/>
      <c r="F32" s="466">
        <f>F19-F31</f>
        <v>0</v>
      </c>
      <c r="G32" s="89"/>
      <c r="H32" s="89"/>
      <c r="I32" s="89"/>
      <c r="J32" s="89"/>
      <c r="K32" s="101" t="s">
        <v>74</v>
      </c>
      <c r="L32" s="148"/>
      <c r="M32" s="103">
        <f>Assumption!M32</f>
        <v>0</v>
      </c>
      <c r="S32" s="10"/>
    </row>
    <row r="33" spans="2:20" ht="13.5" customHeight="1" thickBot="1" x14ac:dyDescent="0.4">
      <c r="B33" s="338"/>
      <c r="C33" s="339"/>
      <c r="D33" s="465"/>
      <c r="E33" s="149"/>
      <c r="F33" s="467"/>
      <c r="G33" s="150"/>
      <c r="H33" s="150"/>
      <c r="I33" s="150"/>
      <c r="J33" s="150"/>
      <c r="K33" s="107" t="s">
        <v>100</v>
      </c>
      <c r="L33" s="108"/>
      <c r="M33" s="134">
        <f>Assumption!M33</f>
        <v>0</v>
      </c>
      <c r="S33" s="10"/>
    </row>
    <row r="34" spans="2:20" ht="13.8" customHeight="1" thickBot="1" x14ac:dyDescent="0.4">
      <c r="B34" s="483" t="s">
        <v>53</v>
      </c>
      <c r="C34" s="484"/>
      <c r="D34" s="151">
        <f>Assumption!D34</f>
        <v>0</v>
      </c>
      <c r="E34" s="152"/>
      <c r="F34" s="142">
        <f>D34</f>
        <v>0</v>
      </c>
      <c r="G34" s="150"/>
      <c r="H34" s="150"/>
      <c r="I34" s="150"/>
      <c r="J34" s="150"/>
      <c r="K34" s="349" t="s">
        <v>106</v>
      </c>
      <c r="L34" s="468"/>
      <c r="M34" s="134">
        <f>Assumption!M34</f>
        <v>0</v>
      </c>
    </row>
    <row r="35" spans="2:20" ht="13.5" customHeight="1" thickTop="1" thickBot="1" x14ac:dyDescent="0.4">
      <c r="B35" s="153" t="s">
        <v>2</v>
      </c>
      <c r="C35" s="154"/>
      <c r="D35" s="155">
        <f>Assumption!D35</f>
        <v>0</v>
      </c>
      <c r="E35" s="90"/>
      <c r="F35" s="156">
        <f>F32-F34</f>
        <v>0</v>
      </c>
      <c r="G35" s="150"/>
      <c r="H35" s="157"/>
      <c r="I35" s="157"/>
      <c r="J35" s="157"/>
      <c r="K35" s="121" t="s">
        <v>71</v>
      </c>
      <c r="L35" s="122"/>
      <c r="M35" s="123" t="e">
        <f>Assumption!M35</f>
        <v>#NUM!</v>
      </c>
      <c r="S35" s="10"/>
    </row>
    <row r="36" spans="2:20" ht="13.5" customHeight="1" thickBot="1" x14ac:dyDescent="0.4">
      <c r="B36" s="360" t="s">
        <v>83</v>
      </c>
      <c r="C36" s="469"/>
      <c r="D36" s="160">
        <f>Assumption!D36</f>
        <v>0</v>
      </c>
      <c r="E36" s="90"/>
      <c r="F36" s="161">
        <f>M19</f>
        <v>0</v>
      </c>
      <c r="G36" s="162"/>
      <c r="H36" s="150"/>
      <c r="I36" s="150"/>
      <c r="J36" s="150"/>
      <c r="K36" s="143"/>
      <c r="L36" s="143"/>
      <c r="M36" s="143"/>
      <c r="S36" s="10"/>
    </row>
    <row r="37" spans="2:20" ht="15" customHeight="1" thickBot="1" x14ac:dyDescent="0.45">
      <c r="B37" s="301" t="s">
        <v>70</v>
      </c>
      <c r="C37" s="463"/>
      <c r="D37" s="160" t="e">
        <f>Assumption!D37</f>
        <v>#NUM!</v>
      </c>
      <c r="E37" s="90"/>
      <c r="F37" s="163" t="e">
        <f>M35</f>
        <v>#NUM!</v>
      </c>
      <c r="G37" s="162"/>
      <c r="H37" s="385" t="s">
        <v>40</v>
      </c>
      <c r="I37" s="386"/>
      <c r="J37" s="386"/>
      <c r="K37" s="386"/>
      <c r="L37" s="385" t="s">
        <v>41</v>
      </c>
      <c r="M37" s="387"/>
      <c r="S37" s="10"/>
    </row>
    <row r="38" spans="2:20" ht="12.75" customHeight="1" x14ac:dyDescent="0.35">
      <c r="B38" s="360" t="s">
        <v>69</v>
      </c>
      <c r="C38" s="469"/>
      <c r="D38" s="160" t="e">
        <f>Assumption!D38</f>
        <v>#NUM!</v>
      </c>
      <c r="E38" s="90"/>
      <c r="F38" s="161" t="e">
        <f>(F35-F36-F37)</f>
        <v>#NUM!</v>
      </c>
      <c r="G38" s="164"/>
      <c r="H38" s="461"/>
      <c r="I38" s="470"/>
      <c r="J38" s="470"/>
      <c r="K38" s="471"/>
      <c r="L38" s="461"/>
      <c r="M38" s="462"/>
    </row>
    <row r="39" spans="2:20" ht="13.8" customHeight="1" x14ac:dyDescent="0.35">
      <c r="B39" s="301" t="s">
        <v>66</v>
      </c>
      <c r="C39" s="463"/>
      <c r="D39" s="165" t="e">
        <f>Assumption!D39</f>
        <v>#NUM!</v>
      </c>
      <c r="E39" s="90"/>
      <c r="F39" s="106" t="e">
        <f>F38/M29</f>
        <v>#NUM!</v>
      </c>
      <c r="G39" s="162"/>
      <c r="H39" s="446"/>
      <c r="I39" s="450"/>
      <c r="J39" s="450"/>
      <c r="K39" s="451"/>
      <c r="L39" s="446"/>
      <c r="M39" s="447"/>
    </row>
    <row r="40" spans="2:20" ht="13.5" customHeight="1" x14ac:dyDescent="0.35">
      <c r="B40" s="301" t="s">
        <v>67</v>
      </c>
      <c r="C40" s="463"/>
      <c r="D40" s="166" t="e">
        <f>Assumption!D40</f>
        <v>#NUM!</v>
      </c>
      <c r="E40" s="90"/>
      <c r="F40" s="167" t="e">
        <f>F35/(F36+F37)</f>
        <v>#NUM!</v>
      </c>
      <c r="G40" s="168">
        <v>1</v>
      </c>
      <c r="H40" s="446"/>
      <c r="I40" s="450"/>
      <c r="J40" s="450"/>
      <c r="K40" s="451"/>
      <c r="L40" s="446"/>
      <c r="M40" s="447"/>
    </row>
    <row r="41" spans="2:20" ht="13.15" thickBot="1" x14ac:dyDescent="0.4">
      <c r="B41" s="301" t="s">
        <v>56</v>
      </c>
      <c r="C41" s="463"/>
      <c r="D41" s="66" t="e">
        <f>Assumption!D41</f>
        <v>#DIV/0!</v>
      </c>
      <c r="E41" s="169"/>
      <c r="F41" s="106" t="e">
        <f>F32/D7</f>
        <v>#DIV/0!</v>
      </c>
      <c r="G41" s="168">
        <v>2</v>
      </c>
      <c r="H41" s="446"/>
      <c r="I41" s="450"/>
      <c r="J41" s="450"/>
      <c r="K41" s="451"/>
      <c r="L41" s="446"/>
      <c r="M41" s="447"/>
    </row>
    <row r="42" spans="2:20" ht="12.75" customHeight="1" thickBot="1" x14ac:dyDescent="0.4">
      <c r="B42" s="301" t="s">
        <v>34</v>
      </c>
      <c r="C42" s="463"/>
      <c r="D42" s="170" t="e">
        <f>Assumption!D42</f>
        <v>#NUM!</v>
      </c>
      <c r="E42" s="73">
        <f>Assumption!E42</f>
        <v>0.25</v>
      </c>
      <c r="F42" s="155" t="e">
        <f>F38*E42</f>
        <v>#NUM!</v>
      </c>
      <c r="G42" s="171">
        <v>0.03</v>
      </c>
      <c r="H42" s="446"/>
      <c r="I42" s="450"/>
      <c r="J42" s="450"/>
      <c r="K42" s="451"/>
      <c r="L42" s="446"/>
      <c r="M42" s="447"/>
    </row>
    <row r="43" spans="2:20" x14ac:dyDescent="0.35">
      <c r="B43" s="301" t="s">
        <v>98</v>
      </c>
      <c r="C43" s="302"/>
      <c r="D43" s="155" t="e">
        <f>Assumption!D43</f>
        <v>#NUM!</v>
      </c>
      <c r="E43" s="89"/>
      <c r="F43" s="155" t="e">
        <f>F38-F42</f>
        <v>#NUM!</v>
      </c>
      <c r="G43" s="168"/>
      <c r="H43" s="446"/>
      <c r="I43" s="450"/>
      <c r="J43" s="450"/>
      <c r="K43" s="451"/>
      <c r="L43" s="446"/>
      <c r="M43" s="447"/>
    </row>
    <row r="44" spans="2:20" ht="12.75" customHeight="1" thickBot="1" x14ac:dyDescent="0.4">
      <c r="B44" s="299" t="s">
        <v>99</v>
      </c>
      <c r="C44" s="300"/>
      <c r="D44" s="175" t="e">
        <f>Assumption!D44</f>
        <v>#NUM!</v>
      </c>
      <c r="E44" s="176"/>
      <c r="F44" s="175" t="e">
        <f>F43/M29</f>
        <v>#NUM!</v>
      </c>
      <c r="G44" s="168"/>
      <c r="H44" s="448"/>
      <c r="I44" s="472"/>
      <c r="J44" s="472"/>
      <c r="K44" s="473"/>
      <c r="L44" s="448"/>
      <c r="M44" s="449"/>
      <c r="S44" s="77" t="s">
        <v>113</v>
      </c>
      <c r="T44" s="9"/>
    </row>
    <row r="45" spans="2:20" ht="15.5" customHeight="1" x14ac:dyDescent="0.35">
      <c r="B45" s="177"/>
      <c r="C45" s="177"/>
      <c r="D45" s="177"/>
      <c r="E45" s="177"/>
      <c r="F45" s="178" t="s">
        <v>113</v>
      </c>
      <c r="G45" s="177"/>
      <c r="H45" s="177"/>
      <c r="I45" s="177"/>
      <c r="J45" s="177"/>
      <c r="K45" s="177"/>
      <c r="L45" s="177"/>
      <c r="M45" s="177"/>
    </row>
    <row r="46" spans="2:20" ht="13.15" x14ac:dyDescent="0.4">
      <c r="B46" s="1"/>
    </row>
  </sheetData>
  <sheetProtection password="9D59" sheet="1" selectLockedCells="1"/>
  <mergeCells count="97">
    <mergeCell ref="B43:C43"/>
    <mergeCell ref="H43:K43"/>
    <mergeCell ref="L43:M43"/>
    <mergeCell ref="B44:C44"/>
    <mergeCell ref="H44:K44"/>
    <mergeCell ref="L44:M44"/>
    <mergeCell ref="B41:C41"/>
    <mergeCell ref="H41:K41"/>
    <mergeCell ref="L41:M41"/>
    <mergeCell ref="B42:C42"/>
    <mergeCell ref="H42:K42"/>
    <mergeCell ref="L42:M42"/>
    <mergeCell ref="B36:C36"/>
    <mergeCell ref="B39:C39"/>
    <mergeCell ref="H39:K39"/>
    <mergeCell ref="L39:M39"/>
    <mergeCell ref="B40:C40"/>
    <mergeCell ref="H40:K40"/>
    <mergeCell ref="L40:M40"/>
    <mergeCell ref="B37:C37"/>
    <mergeCell ref="H37:K37"/>
    <mergeCell ref="L37:M37"/>
    <mergeCell ref="B38:C38"/>
    <mergeCell ref="H38:K38"/>
    <mergeCell ref="L38:M38"/>
    <mergeCell ref="B29:C29"/>
    <mergeCell ref="G29:H29"/>
    <mergeCell ref="B30:C30"/>
    <mergeCell ref="G30:H30"/>
    <mergeCell ref="G31:H31"/>
    <mergeCell ref="B32:C33"/>
    <mergeCell ref="D32:D33"/>
    <mergeCell ref="F32:F33"/>
    <mergeCell ref="B34:C34"/>
    <mergeCell ref="K31:M31"/>
    <mergeCell ref="K34:L34"/>
    <mergeCell ref="G26:H26"/>
    <mergeCell ref="K26:L26"/>
    <mergeCell ref="B27:C27"/>
    <mergeCell ref="G27:H27"/>
    <mergeCell ref="B28:C28"/>
    <mergeCell ref="G28:H28"/>
    <mergeCell ref="B25:C25"/>
    <mergeCell ref="G25:H25"/>
    <mergeCell ref="K25:L25"/>
    <mergeCell ref="G20:H20"/>
    <mergeCell ref="G21:H21"/>
    <mergeCell ref="K21:M21"/>
    <mergeCell ref="B22:C22"/>
    <mergeCell ref="G22:H22"/>
    <mergeCell ref="K22:L22"/>
    <mergeCell ref="B23:C23"/>
    <mergeCell ref="G23:H23"/>
    <mergeCell ref="K23:L23"/>
    <mergeCell ref="G24:H24"/>
    <mergeCell ref="K24:L24"/>
    <mergeCell ref="G19:H19"/>
    <mergeCell ref="B15:C15"/>
    <mergeCell ref="G15:H15"/>
    <mergeCell ref="K15:L15"/>
    <mergeCell ref="Q15:R15"/>
    <mergeCell ref="G16:H16"/>
    <mergeCell ref="K16:L16"/>
    <mergeCell ref="B16:C16"/>
    <mergeCell ref="G17:H17"/>
    <mergeCell ref="K17:L17"/>
    <mergeCell ref="B18:C18"/>
    <mergeCell ref="G18:H18"/>
    <mergeCell ref="K18:L18"/>
    <mergeCell ref="G14:H14"/>
    <mergeCell ref="Q14:R14"/>
    <mergeCell ref="B9:C9"/>
    <mergeCell ref="E9:M9"/>
    <mergeCell ref="B10:C10"/>
    <mergeCell ref="E10:M10"/>
    <mergeCell ref="G12:H12"/>
    <mergeCell ref="K12:M12"/>
    <mergeCell ref="P12:R12"/>
    <mergeCell ref="B13:C13"/>
    <mergeCell ref="G13:H13"/>
    <mergeCell ref="K13:L13"/>
    <mergeCell ref="Q13:R13"/>
    <mergeCell ref="B8:C8"/>
    <mergeCell ref="E8:M8"/>
    <mergeCell ref="B2:M2"/>
    <mergeCell ref="P2:T2"/>
    <mergeCell ref="B4:D4"/>
    <mergeCell ref="E4:M4"/>
    <mergeCell ref="P4:T4"/>
    <mergeCell ref="C5:D5"/>
    <mergeCell ref="E5:M5"/>
    <mergeCell ref="P5:T5"/>
    <mergeCell ref="B6:C6"/>
    <mergeCell ref="E6:M6"/>
    <mergeCell ref="P6:T6"/>
    <mergeCell ref="B7:C7"/>
    <mergeCell ref="E7:M7"/>
  </mergeCells>
  <phoneticPr fontId="21" type="noConversion"/>
  <conditionalFormatting sqref="E23">
    <cfRule type="cellIs" dxfId="42" priority="40" stopIfTrue="1" operator="between">
      <formula>0.01</formula>
      <formula>249.99</formula>
    </cfRule>
    <cfRule type="cellIs" dxfId="41" priority="41" stopIfTrue="1" operator="equal">
      <formula>250</formula>
    </cfRule>
    <cfRule type="cellIs" dxfId="40" priority="42" stopIfTrue="1" operator="greaterThan">
      <formula>250</formula>
    </cfRule>
  </conditionalFormatting>
  <conditionalFormatting sqref="E24">
    <cfRule type="cellIs" dxfId="39" priority="37" stopIfTrue="1" operator="between">
      <formula>0.01</formula>
      <formula>299.99</formula>
    </cfRule>
    <cfRule type="cellIs" dxfId="38" priority="38" stopIfTrue="1" operator="between">
      <formula>300</formula>
      <formula>600</formula>
    </cfRule>
    <cfRule type="cellIs" dxfId="37" priority="39" stopIfTrue="1" operator="greaterThan">
      <formula>600</formula>
    </cfRule>
  </conditionalFormatting>
  <conditionalFormatting sqref="E25">
    <cfRule type="cellIs" dxfId="36" priority="34" stopIfTrue="1" operator="between">
      <formula>0.01</formula>
      <formula>99.99</formula>
    </cfRule>
    <cfRule type="cellIs" dxfId="35" priority="35" stopIfTrue="1" operator="between">
      <formula>100</formula>
      <formula>250</formula>
    </cfRule>
    <cfRule type="cellIs" dxfId="34" priority="36" stopIfTrue="1" operator="greaterThan">
      <formula>250</formula>
    </cfRule>
  </conditionalFormatting>
  <conditionalFormatting sqref="E29">
    <cfRule type="cellIs" dxfId="33" priority="31" stopIfTrue="1" operator="between">
      <formula>0.01</formula>
      <formula>199.99</formula>
    </cfRule>
    <cfRule type="cellIs" dxfId="32" priority="32" stopIfTrue="1" operator="between">
      <formula>200</formula>
      <formula>400</formula>
    </cfRule>
    <cfRule type="cellIs" dxfId="31" priority="33" stopIfTrue="1" operator="greaterThan">
      <formula>400</formula>
    </cfRule>
  </conditionalFormatting>
  <conditionalFormatting sqref="E30">
    <cfRule type="cellIs" dxfId="30" priority="28" stopIfTrue="1" operator="between">
      <formula>0.01</formula>
      <formula>699.99</formula>
    </cfRule>
    <cfRule type="cellIs" dxfId="29" priority="29" stopIfTrue="1" operator="between">
      <formula>700</formula>
      <formula>1000</formula>
    </cfRule>
    <cfRule type="cellIs" dxfId="28" priority="30" stopIfTrue="1" operator="greaterThan">
      <formula>1000</formula>
    </cfRule>
  </conditionalFormatting>
  <conditionalFormatting sqref="E27">
    <cfRule type="cellIs" dxfId="27" priority="25" stopIfTrue="1" operator="between">
      <formula>0.01</formula>
      <formula>99.99</formula>
    </cfRule>
    <cfRule type="cellIs" dxfId="26" priority="26" stopIfTrue="1" operator="equal">
      <formula>100</formula>
    </cfRule>
    <cfRule type="cellIs" dxfId="25" priority="27" stopIfTrue="1" operator="greaterThan">
      <formula>100</formula>
    </cfRule>
  </conditionalFormatting>
  <conditionalFormatting sqref="E23">
    <cfRule type="cellIs" dxfId="24" priority="22" stopIfTrue="1" operator="between">
      <formula>1</formula>
      <formula>249</formula>
    </cfRule>
    <cfRule type="cellIs" dxfId="23" priority="23" stopIfTrue="1" operator="greaterThan">
      <formula>250</formula>
    </cfRule>
    <cfRule type="cellIs" dxfId="22" priority="24" stopIfTrue="1" operator="equal">
      <formula>250</formula>
    </cfRule>
  </conditionalFormatting>
  <conditionalFormatting sqref="E24">
    <cfRule type="cellIs" dxfId="21" priority="19" stopIfTrue="1" operator="between">
      <formula>0.01</formula>
      <formula>299</formula>
    </cfRule>
    <cfRule type="cellIs" dxfId="20" priority="20" stopIfTrue="1" operator="between">
      <formula>300</formula>
      <formula>600</formula>
    </cfRule>
    <cfRule type="cellIs" dxfId="19" priority="21" stopIfTrue="1" operator="greaterThan">
      <formula>600</formula>
    </cfRule>
  </conditionalFormatting>
  <conditionalFormatting sqref="E25">
    <cfRule type="cellIs" dxfId="18" priority="16" stopIfTrue="1" operator="between">
      <formula>100</formula>
      <formula>250</formula>
    </cfRule>
    <cfRule type="cellIs" dxfId="17" priority="17" stopIfTrue="1" operator="between">
      <formula>0.01</formula>
      <formula>99.99</formula>
    </cfRule>
    <cfRule type="cellIs" dxfId="16" priority="18" stopIfTrue="1" operator="greaterThan">
      <formula>250</formula>
    </cfRule>
  </conditionalFormatting>
  <conditionalFormatting sqref="E27">
    <cfRule type="cellIs" dxfId="15" priority="13" stopIfTrue="1" operator="between">
      <formula>0.01</formula>
      <formula>99.99</formula>
    </cfRule>
    <cfRule type="cellIs" dxfId="14" priority="14" stopIfTrue="1" operator="equal">
      <formula>100</formula>
    </cfRule>
    <cfRule type="cellIs" dxfId="13" priority="15" stopIfTrue="1" operator="greaterThan">
      <formula>100</formula>
    </cfRule>
  </conditionalFormatting>
  <conditionalFormatting sqref="E29">
    <cfRule type="cellIs" dxfId="12" priority="10" stopIfTrue="1" operator="between">
      <formula>0.01</formula>
      <formula>199.99</formula>
    </cfRule>
    <cfRule type="cellIs" dxfId="11" priority="11" stopIfTrue="1" operator="between">
      <formula>200</formula>
      <formula>400</formula>
    </cfRule>
    <cfRule type="cellIs" dxfId="10" priority="12" stopIfTrue="1" operator="greaterThan">
      <formula>400</formula>
    </cfRule>
  </conditionalFormatting>
  <conditionalFormatting sqref="E30">
    <cfRule type="cellIs" dxfId="9" priority="7" stopIfTrue="1" operator="between">
      <formula>700</formula>
      <formula>1000</formula>
    </cfRule>
    <cfRule type="cellIs" dxfId="8" priority="8" stopIfTrue="1" operator="between">
      <formula>0.01</formula>
      <formula>699.99</formula>
    </cfRule>
    <cfRule type="cellIs" dxfId="7" priority="9" stopIfTrue="1" operator="greaterThan">
      <formula>1000</formula>
    </cfRule>
  </conditionalFormatting>
  <conditionalFormatting sqref="E23">
    <cfRule type="cellIs" dxfId="6" priority="4" stopIfTrue="1" operator="between">
      <formula>0.01</formula>
      <formula>249.99</formula>
    </cfRule>
    <cfRule type="cellIs" dxfId="5" priority="5" stopIfTrue="1" operator="equal">
      <formula>250</formula>
    </cfRule>
    <cfRule type="cellIs" dxfId="4" priority="6" stopIfTrue="1" operator="greaterThan">
      <formula>250</formula>
    </cfRule>
  </conditionalFormatting>
  <conditionalFormatting sqref="E23">
    <cfRule type="cellIs" dxfId="3" priority="1" stopIfTrue="1" operator="between">
      <formula>1</formula>
      <formula>249</formula>
    </cfRule>
    <cfRule type="cellIs" dxfId="2" priority="2" stopIfTrue="1" operator="greaterThan">
      <formula>250</formula>
    </cfRule>
    <cfRule type="cellIs" dxfId="1"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B0EE-4C7C-4FF6-90FA-AE24A3BC7DD9}">
  <sheetPr>
    <pageSetUpPr fitToPage="1"/>
  </sheetPr>
  <dimension ref="A1:C68"/>
  <sheetViews>
    <sheetView zoomScaleNormal="100" workbookViewId="0">
      <selection activeCell="C61" sqref="C61"/>
    </sheetView>
  </sheetViews>
  <sheetFormatPr defaultRowHeight="12.75" x14ac:dyDescent="0.35"/>
  <cols>
    <col min="1" max="1" width="18.19921875" style="254" customWidth="1"/>
    <col min="2" max="2" width="23.86328125" style="265" customWidth="1"/>
    <col min="3" max="3" width="72.9296875" style="254" customWidth="1"/>
    <col min="4" max="16384" width="9.06640625" style="254"/>
  </cols>
  <sheetData>
    <row r="1" spans="1:3" ht="20.65" x14ac:dyDescent="0.6">
      <c r="A1" s="490" t="s">
        <v>117</v>
      </c>
      <c r="B1" s="490"/>
      <c r="C1" s="490"/>
    </row>
    <row r="2" spans="1:3" ht="13.15" x14ac:dyDescent="0.4">
      <c r="A2" s="255" t="s">
        <v>116</v>
      </c>
      <c r="B2" s="264" t="s">
        <v>111</v>
      </c>
      <c r="C2" s="255" t="s">
        <v>22</v>
      </c>
    </row>
    <row r="51" spans="1:3" x14ac:dyDescent="0.35">
      <c r="A51" s="266"/>
      <c r="B51" s="267"/>
      <c r="C51" s="266"/>
    </row>
    <row r="52" spans="1:3" x14ac:dyDescent="0.35">
      <c r="A52" s="266"/>
      <c r="B52" s="267"/>
      <c r="C52" s="266"/>
    </row>
    <row r="53" spans="1:3" x14ac:dyDescent="0.35">
      <c r="A53" s="266"/>
      <c r="B53" s="267"/>
      <c r="C53" s="266"/>
    </row>
    <row r="54" spans="1:3" x14ac:dyDescent="0.35">
      <c r="A54" s="266"/>
      <c r="B54" s="267"/>
      <c r="C54" s="266"/>
    </row>
    <row r="55" spans="1:3" x14ac:dyDescent="0.35">
      <c r="A55" s="266"/>
      <c r="B55" s="267"/>
      <c r="C55" s="266"/>
    </row>
    <row r="56" spans="1:3" x14ac:dyDescent="0.35">
      <c r="A56" s="266"/>
      <c r="B56" s="267"/>
      <c r="C56" s="266"/>
    </row>
    <row r="57" spans="1:3" x14ac:dyDescent="0.35">
      <c r="A57" s="266"/>
      <c r="B57" s="267"/>
      <c r="C57" s="266"/>
    </row>
    <row r="58" spans="1:3" x14ac:dyDescent="0.35">
      <c r="A58" s="266"/>
      <c r="B58" s="267"/>
      <c r="C58" s="266"/>
    </row>
    <row r="59" spans="1:3" x14ac:dyDescent="0.35">
      <c r="A59" s="266"/>
      <c r="B59" s="267"/>
      <c r="C59" s="266"/>
    </row>
    <row r="60" spans="1:3" x14ac:dyDescent="0.35">
      <c r="A60" s="266"/>
      <c r="B60" s="267"/>
      <c r="C60" s="266"/>
    </row>
    <row r="61" spans="1:3" x14ac:dyDescent="0.35">
      <c r="A61" s="266"/>
      <c r="B61" s="267"/>
      <c r="C61" s="266"/>
    </row>
    <row r="62" spans="1:3" x14ac:dyDescent="0.35">
      <c r="A62" s="266"/>
      <c r="B62" s="267"/>
      <c r="C62" s="266"/>
    </row>
    <row r="63" spans="1:3" x14ac:dyDescent="0.35">
      <c r="A63" s="266"/>
      <c r="B63" s="267"/>
      <c r="C63" s="266"/>
    </row>
    <row r="64" spans="1:3" x14ac:dyDescent="0.35">
      <c r="A64" s="266"/>
      <c r="B64" s="267"/>
      <c r="C64" s="266"/>
    </row>
    <row r="65" spans="1:3" x14ac:dyDescent="0.35">
      <c r="A65" s="266"/>
      <c r="B65" s="267"/>
      <c r="C65" s="266"/>
    </row>
    <row r="66" spans="1:3" x14ac:dyDescent="0.35">
      <c r="A66" s="266"/>
      <c r="B66" s="267"/>
      <c r="C66" s="266"/>
    </row>
    <row r="67" spans="1:3" x14ac:dyDescent="0.35">
      <c r="A67" s="266"/>
      <c r="B67" s="267"/>
      <c r="C67" s="266"/>
    </row>
    <row r="68" spans="1:3" x14ac:dyDescent="0.35">
      <c r="A68" s="266"/>
      <c r="B68" s="267"/>
      <c r="C68" s="266"/>
    </row>
  </sheetData>
  <mergeCells count="1">
    <mergeCell ref="A1:C1"/>
  </mergeCells>
  <pageMargins left="0.7" right="0.7" top="0.75" bottom="0.75" header="0.3" footer="0.3"/>
  <pageSetup scale="80"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8EF82-F18C-446B-82BE-C74D6BF739AC}">
  <dimension ref="A1:C2"/>
  <sheetViews>
    <sheetView workbookViewId="0">
      <selection activeCell="B5" sqref="B5"/>
    </sheetView>
  </sheetViews>
  <sheetFormatPr defaultRowHeight="12.75" x14ac:dyDescent="0.35"/>
  <cols>
    <col min="1" max="1" width="20.19921875" customWidth="1"/>
    <col min="2" max="2" width="23.6640625" customWidth="1"/>
    <col min="3" max="3" width="80.53125" customWidth="1"/>
  </cols>
  <sheetData>
    <row r="1" spans="1:3" ht="19.5" x14ac:dyDescent="0.6">
      <c r="A1" s="491" t="s">
        <v>146</v>
      </c>
      <c r="B1" s="491"/>
      <c r="C1" s="491"/>
    </row>
    <row r="2" spans="1:3" x14ac:dyDescent="0.35">
      <c r="A2" t="s">
        <v>147</v>
      </c>
      <c r="B2" t="s">
        <v>141</v>
      </c>
      <c r="C2" t="s">
        <v>148</v>
      </c>
    </row>
  </sheetData>
  <mergeCells count="1">
    <mergeCell ref="A1:C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Disclaimer</vt:lpstr>
      <vt:lpstr>Coaching Form</vt:lpstr>
      <vt:lpstr>Acqusition-NF</vt:lpstr>
      <vt:lpstr>Year 1 Projection - NF</vt:lpstr>
      <vt:lpstr>Assumption</vt:lpstr>
      <vt:lpstr>Year 1 Project - Assume</vt:lpstr>
      <vt:lpstr>Underwriting Notes</vt:lpstr>
      <vt:lpstr>Files</vt:lpstr>
      <vt:lpstr>'Coaching Form'!Print_Area</vt:lpstr>
    </vt:vector>
  </TitlesOfParts>
  <Company>RE Mentor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Siegel</dc:creator>
  <cp:lastModifiedBy>Dan Siegel</cp:lastModifiedBy>
  <cp:lastPrinted>2021-11-13T19:49:18Z</cp:lastPrinted>
  <dcterms:created xsi:type="dcterms:W3CDTF">2007-05-21T19:06:31Z</dcterms:created>
  <dcterms:modified xsi:type="dcterms:W3CDTF">2021-12-15T05:22:43Z</dcterms:modified>
</cp:coreProperties>
</file>