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8920" yWindow="-120" windowWidth="29040" windowHeight="15840" tabRatio="600" firstSheet="0" activeTab="8" autoFilterDateGrouping="1"/>
  </bookViews>
  <sheets>
    <sheet name="Summary" sheetId="1" state="visible" r:id="rId1"/>
    <sheet name="PodiumE" sheetId="2" state="visible" r:id="rId2"/>
    <sheet name="PodiumW" sheetId="3" state="visible" r:id="rId3"/>
    <sheet name="HotelHZ" sheetId="4" state="visible" r:id="rId4"/>
    <sheet name="HotelLZ" sheetId="5" state="visible" r:id="rId5"/>
    <sheet name="OfficeHZ" sheetId="6" state="visible" r:id="rId6"/>
    <sheet name="OfficeLZ" sheetId="7" state="visible" r:id="rId7"/>
    <sheet name="SvcAptHZ" sheetId="8" state="visible" r:id="rId8"/>
    <sheet name="SvcAptLZ" sheetId="9" state="visible" r:id="rId9"/>
  </sheets>
  <definedNames>
    <definedName name="Intake_Station">PodiumE!$B$5</definedName>
    <definedName name="Intake_Station" localSheetId="0">Summary!#REF!</definedName>
    <definedName name="Z_8B4D48C6_8C59_4EB0_8191_70EDB143332A_.wvu.PrintArea" localSheetId="0" hidden="1">Summary!$A$1:$D$68</definedName>
    <definedName name="_xlnm.Print_Area" localSheetId="0">'Summary'!$A$1:$D$68</definedName>
    <definedName name="Z_8B4D48C6_8C59_4EB0_8191_70EDB143332A_.wvu.PrintArea" localSheetId="1" hidden="1">PodiumE!$A$1:$F$61</definedName>
    <definedName name="_xlnm.Print_Area" localSheetId="1">'PodiumE'!$A$1:$F$61</definedName>
    <definedName name="Intake_Station" localSheetId="2">PodiumW!$B$5</definedName>
    <definedName name="Z_8B4D48C6_8C59_4EB0_8191_70EDB143332A_.wvu.PrintArea" localSheetId="2" hidden="1">PodiumW!$A$1:$F$61</definedName>
    <definedName name="_xlnm.Print_Area" localSheetId="2">'PodiumW'!$A$1:$F$61</definedName>
    <definedName name="Intake_Station" localSheetId="3">HotelHZ!$B$5</definedName>
    <definedName name="Z_8B4D48C6_8C59_4EB0_8191_70EDB143332A_.wvu.PrintArea" localSheetId="3" hidden="1">HotelHZ!$A$1:$F$61</definedName>
    <definedName name="_xlnm.Print_Area" localSheetId="3">'HotelHZ'!$A$1:$F$61</definedName>
    <definedName name="Intake_Station" localSheetId="4">HotelLZ!$B$5</definedName>
    <definedName name="Z_8B4D48C6_8C59_4EB0_8191_70EDB143332A_.wvu.PrintArea" localSheetId="4" hidden="1">HotelLZ!$A$1:$F$61</definedName>
    <definedName name="_xlnm.Print_Area" localSheetId="4">'HotelLZ'!$A$1:$F$61</definedName>
    <definedName name="Intake_Station" localSheetId="5">OfficeHZ!$B$5</definedName>
    <definedName name="Z_8B4D48C6_8C59_4EB0_8191_70EDB143332A_.wvu.PrintArea" localSheetId="5" hidden="1">OfficeHZ!$A$1:$F$61</definedName>
    <definedName name="_xlnm.Print_Area" localSheetId="5">'OfficeHZ'!$A$1:$F$61</definedName>
    <definedName name="Intake_Station" localSheetId="6">OfficeLZ!$B$5</definedName>
    <definedName name="Z_8B4D48C6_8C59_4EB0_8191_70EDB143332A_.wvu.PrintArea" localSheetId="6" hidden="1">OfficeLZ!$A$1:$F$61</definedName>
    <definedName name="_xlnm.Print_Area" localSheetId="6">'OfficeLZ'!$A$1:$F$61</definedName>
    <definedName name="Intake_Station" localSheetId="7">SvcAptHZ!$B$5</definedName>
    <definedName name="Z_8B4D48C6_8C59_4EB0_8191_70EDB143332A_.wvu.PrintArea" localSheetId="7" hidden="1">SvcAptHZ!$A$1:$F$61</definedName>
    <definedName name="_xlnm.Print_Area" localSheetId="7">'SvcAptHZ'!$A$1:$F$61</definedName>
    <definedName name="Intake_Station" localSheetId="8">SvcAptLZ!$B$5</definedName>
    <definedName name="Z_8B4D48C6_8C59_4EB0_8191_70EDB143332A_.wvu.PrintArea" localSheetId="8" hidden="1">SvcAptLZ!$A$1:$F$61</definedName>
    <definedName name="_xlnm.Print_Area" localSheetId="8">'SvcAptLZ'!$A$1:$F$61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0000000000000"/>
    <numFmt numFmtId="165" formatCode="dd\.mm\.yy"/>
    <numFmt numFmtId="166" formatCode="00"/>
    <numFmt numFmtId="167" formatCode="mmm\ yyyy"/>
    <numFmt numFmtId="168" formatCode="000"/>
    <numFmt numFmtId="169" formatCode="\+#,##0;\-#,##0"/>
    <numFmt numFmtId="170" formatCode="[$-F400]h:mm:ss\ AM/PM"/>
    <numFmt numFmtId="171" formatCode="#,##0_ ;\-#,##0\ "/>
    <numFmt numFmtId="172" formatCode="_-* #,##0.00_-;\-* #,##0.00_-;_-* &quot;-&quot;??_-;_-@_-"/>
  </numFmts>
  <fonts count="10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i val="1"/>
      <sz val="10"/>
    </font>
    <font>
      <name val="Arial"/>
      <family val="2"/>
      <b val="1"/>
      <sz val="16"/>
    </font>
    <font>
      <name val="Arial"/>
      <family val="2"/>
      <b val="1"/>
      <i val="1"/>
      <sz val="8"/>
    </font>
    <font>
      <name val="Arial"/>
      <family val="2"/>
      <b val="1"/>
      <sz val="8"/>
    </font>
    <font>
      <name val="Arial"/>
      <family val="2"/>
      <sz val="10"/>
    </font>
    <font>
      <name val="宋体"/>
      <charset val="134"/>
      <family val="3"/>
      <sz val="9"/>
    </font>
    <font>
      <name val="Arial"/>
      <charset val="134"/>
      <family val="3"/>
      <b val="1"/>
      <sz val="10"/>
    </font>
  </fonts>
  <fills count="8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indexed="64"/>
      </left>
      <right/>
      <top/>
      <bottom/>
      <diagonal/>
    </border>
  </borders>
  <cellStyleXfs count="3">
    <xf numFmtId="0" fontId="0" fillId="0" borderId="0"/>
    <xf numFmtId="0" fontId="7" fillId="0" borderId="0"/>
    <xf numFmtId="172" fontId="7" fillId="0" borderId="0"/>
  </cellStyleXfs>
  <cellXfs count="158"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1" fillId="0" borderId="0" pivotButton="0" quotePrefix="0" xfId="0"/>
    <xf numFmtId="0" fontId="1" fillId="2" borderId="0" applyAlignment="1" pivotButton="0" quotePrefix="0" xfId="0">
      <alignment horizontal="centerContinuous"/>
    </xf>
    <xf numFmtId="0" fontId="2" fillId="0" borderId="0" pivotButton="0" quotePrefix="0" xfId="0"/>
    <xf numFmtId="0" fontId="2" fillId="0" borderId="1" pivotButton="0" quotePrefix="0" xfId="0"/>
    <xf numFmtId="0" fontId="2" fillId="0" borderId="2" pivotButton="0" quotePrefix="0" xfId="0"/>
    <xf numFmtId="0" fontId="2" fillId="0" borderId="3" pivotButton="0" quotePrefix="0" xfId="0"/>
    <xf numFmtId="0" fontId="2" fillId="0" borderId="2" applyAlignment="1" pivotButton="0" quotePrefix="0" xfId="0">
      <alignment horizontal="center"/>
    </xf>
    <xf numFmtId="0" fontId="2" fillId="0" borderId="4" pivotButton="0" quotePrefix="0" xfId="0"/>
    <xf numFmtId="0" fontId="1" fillId="0" borderId="5" applyAlignment="1" pivotButton="0" quotePrefix="0" xfId="0">
      <alignment horizontal="center"/>
    </xf>
    <xf numFmtId="0" fontId="1" fillId="0" borderId="6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3" fillId="0" borderId="12" applyAlignment="1" pivotButton="0" quotePrefix="0" xfId="0">
      <alignment horizontal="center"/>
    </xf>
    <xf numFmtId="0" fontId="1" fillId="0" borderId="2" applyAlignment="1" pivotButton="0" quotePrefix="0" xfId="0">
      <alignment horizontal="right"/>
    </xf>
    <xf numFmtId="164" fontId="1" fillId="0" borderId="2" applyAlignment="1" pivotButton="0" quotePrefix="0" xfId="0">
      <alignment horizontal="centerContinuous"/>
    </xf>
    <xf numFmtId="0" fontId="2" fillId="0" borderId="15" pivotButton="0" quotePrefix="0" xfId="0"/>
    <xf numFmtId="0" fontId="2" fillId="0" borderId="16" pivotButton="0" quotePrefix="0" xfId="0"/>
    <xf numFmtId="0" fontId="1" fillId="0" borderId="16" applyAlignment="1" pivotButton="0" quotePrefix="0" xfId="0">
      <alignment horizontal="right"/>
    </xf>
    <xf numFmtId="165" fontId="3" fillId="0" borderId="2" applyAlignment="1" pivotButton="0" quotePrefix="0" xfId="0">
      <alignment horizontal="center"/>
    </xf>
    <xf numFmtId="20" fontId="3" fillId="0" borderId="2" applyAlignment="1" pivotButton="0" quotePrefix="0" xfId="0">
      <alignment horizontal="center"/>
    </xf>
    <xf numFmtId="0" fontId="2" fillId="0" borderId="19" pivotButton="0" quotePrefix="0" xfId="0"/>
    <xf numFmtId="166" fontId="2" fillId="2" borderId="20" applyAlignment="1" pivotButton="0" quotePrefix="0" xfId="0">
      <alignment horizontal="center"/>
    </xf>
    <xf numFmtId="167" fontId="1" fillId="3" borderId="2" applyAlignment="1" applyProtection="1" pivotButton="0" quotePrefix="1" xfId="0">
      <alignment horizontal="right"/>
      <protection locked="0" hidden="0"/>
    </xf>
    <xf numFmtId="0" fontId="2" fillId="0" borderId="21" pivotButton="0" quotePrefix="0" xfId="0"/>
    <xf numFmtId="168" fontId="1" fillId="0" borderId="2" pivotButton="0" quotePrefix="0" xfId="0"/>
    <xf numFmtId="0" fontId="3" fillId="0" borderId="18" pivotButton="0" quotePrefix="0" xfId="0"/>
    <xf numFmtId="0" fontId="2" fillId="0" borderId="18" pivotButton="0" quotePrefix="0" xfId="0"/>
    <xf numFmtId="3" fontId="1" fillId="0" borderId="29" pivotButton="0" quotePrefix="0" xfId="0"/>
    <xf numFmtId="0" fontId="1" fillId="0" borderId="31" applyAlignment="1" pivotButton="0" quotePrefix="0" xfId="0">
      <alignment horizontal="center"/>
    </xf>
    <xf numFmtId="0" fontId="1" fillId="0" borderId="32" applyAlignment="1" pivotButton="0" quotePrefix="0" xfId="0">
      <alignment horizontal="center"/>
    </xf>
    <xf numFmtId="0" fontId="1" fillId="0" borderId="33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21" applyAlignment="1" pivotButton="0" quotePrefix="0" xfId="0">
      <alignment horizontal="center"/>
    </xf>
    <xf numFmtId="0" fontId="1" fillId="4" borderId="22" pivotButton="0" quotePrefix="0" xfId="0"/>
    <xf numFmtId="0" fontId="1" fillId="0" borderId="6" applyAlignment="1" pivotButton="0" quotePrefix="0" xfId="0">
      <alignment horizontal="center"/>
    </xf>
    <xf numFmtId="0" fontId="2" fillId="0" borderId="35" applyAlignment="1" pivotButton="0" quotePrefix="0" xfId="0">
      <alignment horizontal="center"/>
    </xf>
    <xf numFmtId="0" fontId="2" fillId="0" borderId="36" applyAlignment="1" pivotButton="0" quotePrefix="0" xfId="0">
      <alignment horizontal="center"/>
    </xf>
    <xf numFmtId="0" fontId="1" fillId="0" borderId="30" applyAlignment="1" pivotButton="0" quotePrefix="0" xfId="0">
      <alignment horizontal="centerContinuous"/>
    </xf>
    <xf numFmtId="0" fontId="1" fillId="0" borderId="31" applyAlignment="1" pivotButton="0" quotePrefix="0" xfId="0">
      <alignment horizontal="centerContinuous"/>
    </xf>
    <xf numFmtId="0" fontId="2" fillId="0" borderId="28" applyAlignment="1" pivotButton="0" quotePrefix="0" xfId="0">
      <alignment horizontal="centerContinuous"/>
    </xf>
    <xf numFmtId="0" fontId="1" fillId="0" borderId="15" pivotButton="0" quotePrefix="0" xfId="0"/>
    <xf numFmtId="0" fontId="1" fillId="0" borderId="1" pivotButton="0" quotePrefix="0" xfId="0"/>
    <xf numFmtId="0" fontId="1" fillId="0" borderId="4" pivotButton="0" quotePrefix="0" xfId="0"/>
    <xf numFmtId="0" fontId="1" fillId="0" borderId="39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1" fillId="0" borderId="17" applyAlignment="1" pivotButton="0" quotePrefix="0" xfId="1">
      <alignment horizontal="right"/>
    </xf>
    <xf numFmtId="164" fontId="1" fillId="0" borderId="40" applyAlignment="1" pivotButton="0" quotePrefix="0" xfId="0">
      <alignment horizontal="centerContinuous"/>
    </xf>
    <xf numFmtId="165" fontId="5" fillId="5" borderId="2" applyProtection="1" pivotButton="0" quotePrefix="0" xfId="0">
      <protection locked="0" hidden="0"/>
    </xf>
    <xf numFmtId="0" fontId="6" fillId="5" borderId="2" applyAlignment="1" applyProtection="1" pivotButton="0" quotePrefix="0" xfId="0">
      <alignment horizontal="center"/>
      <protection locked="0" hidden="0"/>
    </xf>
    <xf numFmtId="20" fontId="5" fillId="5" borderId="2" applyAlignment="1" applyProtection="1" pivotButton="0" quotePrefix="0" xfId="0">
      <alignment horizontal="center"/>
      <protection locked="0" hidden="0"/>
    </xf>
    <xf numFmtId="169" fontId="1" fillId="0" borderId="18" pivotButton="0" quotePrefix="0" xfId="0"/>
    <xf numFmtId="0" fontId="1" fillId="0" borderId="3" applyAlignment="1" pivotButton="0" quotePrefix="0" xfId="0">
      <alignment horizontal="right"/>
    </xf>
    <xf numFmtId="0" fontId="1" fillId="0" borderId="41" applyAlignment="1" pivotButton="0" quotePrefix="0" xfId="0">
      <alignment horizontal="center"/>
    </xf>
    <xf numFmtId="0" fontId="1" fillId="0" borderId="42" applyAlignment="1" pivotButton="0" quotePrefix="0" xfId="0">
      <alignment horizontal="center"/>
    </xf>
    <xf numFmtId="0" fontId="2" fillId="0" borderId="43" applyAlignment="1" pivotButton="0" quotePrefix="0" xfId="0">
      <alignment horizontal="center"/>
    </xf>
    <xf numFmtId="0" fontId="3" fillId="0" borderId="44" applyAlignment="1" pivotButton="0" quotePrefix="0" xfId="0">
      <alignment horizontal="center"/>
    </xf>
    <xf numFmtId="0" fontId="1" fillId="4" borderId="46" pivotButton="0" quotePrefix="0" xfId="0"/>
    <xf numFmtId="167" fontId="1" fillId="0" borderId="3" applyAlignment="1" pivotButton="0" quotePrefix="0" xfId="0">
      <alignment horizontal="right"/>
    </xf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3" fontId="2" fillId="0" borderId="0" pivotButton="0" quotePrefix="0" xfId="0"/>
    <xf numFmtId="10" fontId="2" fillId="6" borderId="24" pivotButton="0" quotePrefix="0" xfId="0"/>
    <xf numFmtId="10" fontId="2" fillId="7" borderId="24" pivotButton="0" quotePrefix="0" xfId="0"/>
    <xf numFmtId="167" fontId="1" fillId="0" borderId="19" pivotButton="0" quotePrefix="0" xfId="0"/>
    <xf numFmtId="3" fontId="2" fillId="2" borderId="13" applyAlignment="1" pivotButton="0" quotePrefix="1" xfId="0">
      <alignment horizontal="center"/>
    </xf>
    <xf numFmtId="3" fontId="2" fillId="2" borderId="27" applyAlignment="1" pivotButton="0" quotePrefix="1" xfId="0">
      <alignment horizontal="center"/>
    </xf>
    <xf numFmtId="3" fontId="2" fillId="2" borderId="14" applyAlignment="1" pivotButton="0" quotePrefix="1" xfId="0">
      <alignment horizontal="center"/>
    </xf>
    <xf numFmtId="3" fontId="2" fillId="0" borderId="0" applyAlignment="1" pivotButton="0" quotePrefix="0" xfId="0">
      <alignment horizontal="center"/>
    </xf>
    <xf numFmtId="3" fontId="2" fillId="0" borderId="33" applyAlignment="1" pivotButton="0" quotePrefix="0" xfId="0">
      <alignment horizontal="center"/>
    </xf>
    <xf numFmtId="3" fontId="2" fillId="0" borderId="34" applyAlignment="1" pivotButton="0" quotePrefix="0" xfId="0">
      <alignment horizontal="center"/>
    </xf>
    <xf numFmtId="3" fontId="2" fillId="0" borderId="37" applyAlignment="1" pivotButton="0" quotePrefix="0" xfId="0">
      <alignment horizontal="center"/>
    </xf>
    <xf numFmtId="3" fontId="1" fillId="2" borderId="43" applyAlignment="1" pivotButton="0" quotePrefix="0" xfId="0">
      <alignment horizontal="center"/>
    </xf>
    <xf numFmtId="3" fontId="1" fillId="2" borderId="9" applyAlignment="1" pivotButton="0" quotePrefix="0" xfId="0">
      <alignment horizontal="center"/>
    </xf>
    <xf numFmtId="1" fontId="2" fillId="2" borderId="10" applyAlignment="1" pivotButton="0" quotePrefix="0" xfId="0">
      <alignment horizontal="center"/>
    </xf>
    <xf numFmtId="1" fontId="2" fillId="2" borderId="12" applyAlignment="1" pivotButton="0" quotePrefix="0" xfId="0">
      <alignment horizontal="center"/>
    </xf>
    <xf numFmtId="1" fontId="2" fillId="0" borderId="20" applyAlignment="1" pivotButton="0" quotePrefix="0" xfId="0">
      <alignment horizontal="center"/>
    </xf>
    <xf numFmtId="1" fontId="2" fillId="0" borderId="14" applyAlignment="1" pivotButton="0" quotePrefix="0" xfId="0">
      <alignment horizontal="center"/>
    </xf>
    <xf numFmtId="1" fontId="2" fillId="2" borderId="20" applyAlignment="1" pivotButton="0" quotePrefix="0" xfId="0">
      <alignment horizontal="center"/>
    </xf>
    <xf numFmtId="1" fontId="2" fillId="2" borderId="14" applyAlignment="1" pivotButton="0" quotePrefix="0" xfId="0">
      <alignment horizontal="center"/>
    </xf>
    <xf numFmtId="1" fontId="2" fillId="0" borderId="20" applyAlignment="1" pivotButton="0" quotePrefix="1" xfId="0">
      <alignment horizontal="center"/>
    </xf>
    <xf numFmtId="1" fontId="2" fillId="0" borderId="14" applyAlignment="1" pivotButton="0" quotePrefix="1" xfId="0">
      <alignment horizontal="center"/>
    </xf>
    <xf numFmtId="1" fontId="2" fillId="2" borderId="20" applyAlignment="1" pivotButton="0" quotePrefix="1" xfId="0">
      <alignment horizontal="center"/>
    </xf>
    <xf numFmtId="1" fontId="2" fillId="2" borderId="14" applyAlignment="1" pivotButton="0" quotePrefix="1" xfId="0">
      <alignment horizontal="center"/>
    </xf>
    <xf numFmtId="1" fontId="2" fillId="2" borderId="7" applyAlignment="1" pivotButton="0" quotePrefix="0" xfId="0">
      <alignment horizontal="center"/>
    </xf>
    <xf numFmtId="1" fontId="2" fillId="2" borderId="9" applyAlignment="1" pivotButton="0" quotePrefix="0" xfId="0">
      <alignment horizontal="center"/>
    </xf>
    <xf numFmtId="3" fontId="2" fillId="2" borderId="12" applyAlignment="1" pivotButton="0" quotePrefix="0" xfId="0">
      <alignment horizontal="center"/>
    </xf>
    <xf numFmtId="3" fontId="2" fillId="0" borderId="14" applyAlignment="1" pivotButton="0" quotePrefix="0" xfId="0">
      <alignment horizontal="center"/>
    </xf>
    <xf numFmtId="3" fontId="2" fillId="2" borderId="14" applyAlignment="1" pivotButton="0" quotePrefix="0" xfId="0">
      <alignment horizontal="center"/>
    </xf>
    <xf numFmtId="3" fontId="2" fillId="0" borderId="14" applyAlignment="1" pivotButton="0" quotePrefix="1" xfId="0">
      <alignment horizontal="center"/>
    </xf>
    <xf numFmtId="3" fontId="2" fillId="2" borderId="9" applyAlignment="1" pivotButton="0" quotePrefix="0" xfId="0">
      <alignment horizontal="center"/>
    </xf>
    <xf numFmtId="170" fontId="2" fillId="0" borderId="0" pivotButton="0" quotePrefix="0" xfId="0"/>
    <xf numFmtId="0" fontId="9" fillId="0" borderId="38" applyAlignment="1" pivotButton="0" quotePrefix="0" xfId="0">
      <alignment horizontal="right"/>
    </xf>
    <xf numFmtId="171" fontId="2" fillId="0" borderId="0" pivotButton="0" quotePrefix="0" xfId="0"/>
    <xf numFmtId="166" fontId="2" fillId="0" borderId="20" applyAlignment="1" pivotButton="0" quotePrefix="0" xfId="0">
      <alignment horizontal="center"/>
    </xf>
    <xf numFmtId="0" fontId="0" fillId="0" borderId="47" pivotButton="0" quotePrefix="0" xfId="0"/>
    <xf numFmtId="166" fontId="2" fillId="2" borderId="7" applyAlignment="1" pivotButton="0" quotePrefix="0" xfId="0">
      <alignment horizontal="center"/>
    </xf>
    <xf numFmtId="0" fontId="0" fillId="0" borderId="49" pivotButton="0" quotePrefix="0" xfId="0"/>
    <xf numFmtId="166" fontId="2" fillId="2" borderId="20" applyAlignment="1" pivotButton="0" quotePrefix="0" xfId="0">
      <alignment horizontal="center"/>
    </xf>
    <xf numFmtId="0" fontId="2" fillId="0" borderId="6" pivotButton="0" quotePrefix="0" xfId="0"/>
    <xf numFmtId="0" fontId="0" fillId="0" borderId="50" pivotButton="0" quotePrefix="0" xfId="0"/>
    <xf numFmtId="166" fontId="2" fillId="2" borderId="10" applyAlignment="1" pivotButton="0" quotePrefix="0" xfId="0">
      <alignment horizontal="center"/>
    </xf>
    <xf numFmtId="0" fontId="0" fillId="0" borderId="48" pivotButton="0" quotePrefix="0" xfId="0"/>
    <xf numFmtId="0" fontId="1" fillId="0" borderId="10" applyAlignment="1" pivotButton="0" quotePrefix="0" xfId="0">
      <alignment horizontal="center"/>
    </xf>
    <xf numFmtId="0" fontId="2" fillId="0" borderId="20" pivotButton="0" quotePrefix="0" xfId="0"/>
    <xf numFmtId="0" fontId="2" fillId="0" borderId="7" pivotButton="0" quotePrefix="0" xfId="0"/>
    <xf numFmtId="0" fontId="2" fillId="0" borderId="10" pivotButton="0" quotePrefix="0" xfId="0"/>
    <xf numFmtId="167" fontId="1" fillId="2" borderId="7" applyAlignment="1" pivotButton="0" quotePrefix="0" xfId="0">
      <alignment horizontal="center"/>
    </xf>
    <xf numFmtId="3" fontId="1" fillId="2" borderId="8" applyAlignment="1" pivotButton="0" quotePrefix="0" xfId="0">
      <alignment horizontal="center"/>
    </xf>
    <xf numFmtId="0" fontId="2" fillId="0" borderId="45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0" fontId="1" fillId="0" borderId="13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3" fontId="2" fillId="0" borderId="13" applyAlignment="1" pivotButton="0" quotePrefix="0" xfId="0">
      <alignment horizontal="center"/>
    </xf>
    <xf numFmtId="3" fontId="2" fillId="2" borderId="13" applyAlignment="1" pivotButton="0" quotePrefix="0" xfId="0">
      <alignment horizontal="center"/>
    </xf>
    <xf numFmtId="3" fontId="2" fillId="2" borderId="8" applyAlignment="1" pivotButton="0" quotePrefix="0" xfId="0">
      <alignment horizontal="center"/>
    </xf>
    <xf numFmtId="0" fontId="1" fillId="0" borderId="20" pivotButton="0" quotePrefix="0" xfId="0"/>
    <xf numFmtId="0" fontId="1" fillId="0" borderId="7" pivotButton="0" quotePrefix="0" xfId="0"/>
    <xf numFmtId="0" fontId="1" fillId="0" borderId="0" pivotButton="0" quotePrefix="0" xfId="0"/>
    <xf numFmtId="0" fontId="2" fillId="0" borderId="0" pivotButton="0" quotePrefix="0" xfId="0"/>
    <xf numFmtId="3" fontId="2" fillId="0" borderId="13" applyAlignment="1" pivotButton="0" quotePrefix="1" xfId="0">
      <alignment horizontal="center"/>
    </xf>
    <xf numFmtId="3" fontId="2" fillId="2" borderId="13" applyAlignment="1" pivotButton="0" quotePrefix="1" xfId="0">
      <alignment horizontal="center"/>
    </xf>
    <xf numFmtId="0" fontId="2" fillId="0" borderId="0" applyAlignment="1" pivotButton="0" quotePrefix="0" xfId="0">
      <alignment horizontal="center"/>
    </xf>
    <xf numFmtId="3" fontId="2" fillId="2" borderId="11" applyAlignment="1" pivotButton="0" quotePrefix="0" xfId="0">
      <alignment horizontal="center"/>
    </xf>
    <xf numFmtId="171" fontId="2" fillId="2" borderId="13" applyAlignment="1" pivotButton="0" quotePrefix="0" xfId="2">
      <alignment horizontal="center"/>
    </xf>
    <xf numFmtId="171" fontId="2" fillId="0" borderId="13" applyAlignment="1" pivotButton="0" quotePrefix="0" xfId="2">
      <alignment horizontal="center"/>
    </xf>
    <xf numFmtId="171" fontId="2" fillId="0" borderId="13" applyAlignment="1" pivotButton="0" quotePrefix="1" xfId="2">
      <alignment horizontal="center"/>
    </xf>
    <xf numFmtId="171" fontId="2" fillId="2" borderId="13" applyAlignment="1" pivotButton="0" quotePrefix="1" xfId="2">
      <alignment horizontal="center"/>
    </xf>
    <xf numFmtId="171" fontId="2" fillId="2" borderId="8" applyAlignment="1" pivotButton="0" quotePrefix="0" xfId="2">
      <alignment horizontal="center"/>
    </xf>
    <xf numFmtId="171" fontId="2" fillId="2" borderId="11" applyAlignment="1" pivotButton="0" quotePrefix="0" xfId="2">
      <alignment horizontal="center"/>
    </xf>
    <xf numFmtId="0" fontId="4" fillId="4" borderId="25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167" fontId="1" fillId="0" borderId="19" pivotButton="0" quotePrefix="0" xfId="0"/>
    <xf numFmtId="167" fontId="1" fillId="2" borderId="7" applyAlignment="1" pivotButton="0" quotePrefix="0" xfId="0">
      <alignment horizontal="center"/>
    </xf>
    <xf numFmtId="166" fontId="2" fillId="2" borderId="10" applyAlignment="1" pivotButton="0" quotePrefix="0" xfId="0">
      <alignment horizontal="center"/>
    </xf>
    <xf numFmtId="171" fontId="2" fillId="0" borderId="0" pivotButton="0" quotePrefix="0" xfId="0"/>
    <xf numFmtId="166" fontId="2" fillId="0" borderId="20" applyAlignment="1" pivotButton="0" quotePrefix="0" xfId="0">
      <alignment horizontal="center"/>
    </xf>
    <xf numFmtId="166" fontId="2" fillId="2" borderId="20" applyAlignment="1" pivotButton="0" quotePrefix="0" xfId="0">
      <alignment horizontal="center"/>
    </xf>
    <xf numFmtId="166" fontId="2" fillId="2" borderId="7" applyAlignment="1" pivotButton="0" quotePrefix="0" xfId="0">
      <alignment horizontal="center"/>
    </xf>
    <xf numFmtId="168" fontId="1" fillId="0" borderId="2" pivotButton="0" quotePrefix="0" xfId="0"/>
    <xf numFmtId="167" fontId="1" fillId="3" borderId="2" applyAlignment="1" applyProtection="1" pivotButton="0" quotePrefix="1" xfId="0">
      <alignment horizontal="right"/>
      <protection locked="0" hidden="0"/>
    </xf>
    <xf numFmtId="167" fontId="1" fillId="0" borderId="3" applyAlignment="1" pivotButton="0" quotePrefix="0" xfId="0">
      <alignment horizontal="right"/>
    </xf>
    <xf numFmtId="165" fontId="3" fillId="0" borderId="2" applyAlignment="1" pivotButton="0" quotePrefix="0" xfId="0">
      <alignment horizontal="center"/>
    </xf>
    <xf numFmtId="164" fontId="1" fillId="0" borderId="2" applyAlignment="1" pivotButton="0" quotePrefix="0" xfId="0">
      <alignment horizontal="centerContinuous"/>
    </xf>
    <xf numFmtId="165" fontId="5" fillId="5" borderId="2" applyProtection="1" pivotButton="0" quotePrefix="0" xfId="0">
      <protection locked="0" hidden="0"/>
    </xf>
    <xf numFmtId="169" fontId="1" fillId="0" borderId="18" pivotButton="0" quotePrefix="0" xfId="0"/>
    <xf numFmtId="171" fontId="2" fillId="2" borderId="11" applyAlignment="1" pivotButton="0" quotePrefix="0" xfId="2">
      <alignment horizontal="center"/>
    </xf>
    <xf numFmtId="171" fontId="2" fillId="0" borderId="13" applyAlignment="1" pivotButton="0" quotePrefix="0" xfId="2">
      <alignment horizontal="center"/>
    </xf>
    <xf numFmtId="171" fontId="2" fillId="2" borderId="13" applyAlignment="1" pivotButton="0" quotePrefix="0" xfId="2">
      <alignment horizontal="center"/>
    </xf>
    <xf numFmtId="171" fontId="2" fillId="0" borderId="13" applyAlignment="1" pivotButton="0" quotePrefix="1" xfId="2">
      <alignment horizontal="center"/>
    </xf>
    <xf numFmtId="171" fontId="2" fillId="2" borderId="13" applyAlignment="1" pivotButton="0" quotePrefix="1" xfId="2">
      <alignment horizontal="center"/>
    </xf>
    <xf numFmtId="171" fontId="2" fillId="2" borderId="8" applyAlignment="1" pivotButton="0" quotePrefix="0" xfId="2">
      <alignment horizontal="center"/>
    </xf>
    <xf numFmtId="164" fontId="1" fillId="0" borderId="40" applyAlignment="1" pivotButton="0" quotePrefix="0" xfId="0">
      <alignment horizontal="centerContinuous"/>
    </xf>
    <xf numFmtId="170" fontId="2" fillId="0" borderId="0" pivotButton="0" quotePrefix="0" xfId="0"/>
  </cellXfs>
  <cellStyles count="3">
    <cellStyle name="常规" xfId="0" builtinId="0"/>
    <cellStyle name="Normal 2" xfId="1"/>
    <cellStyle name="千位分隔" xfId="2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rich>
      </tx>
      <layout>
        <manualLayout>
          <xMode val="edge"/>
          <yMode val="edge"/>
          <wMode val="factor"/>
          <hMode val="factor"/>
          <x val="0.412622100309001"/>
          <y val="0.032679738562091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472491909385113"/>
          <y val="0.1895424836601307"/>
          <w val="0.9288025889967637"/>
          <h val="0.6470588235294118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00CCFF"/>
            </a:solidFill>
            <a:ln w="25400">
              <a:noFill/>
              <a:prstDash val="solid"/>
            </a:ln>
          </spPr>
          <invertIfNegative val="0"/>
          <cat>
            <strRef>
              <f>Summary!$A$16:$B$46</f>
              <strCache>
                <ptCount val="30"/>
                <pt idx="0">
                  <v>01</v>
                </pt>
                <pt idx="1">
                  <v>02</v>
                </pt>
                <pt idx="2">
                  <v>03</v>
                </pt>
                <pt idx="3">
                  <v>04</v>
                </pt>
                <pt idx="4">
                  <v>05</v>
                </pt>
                <pt idx="5">
                  <v>06</v>
                </pt>
                <pt idx="6">
                  <v>07</v>
                </pt>
                <pt idx="7">
                  <v>08</v>
                </pt>
                <pt idx="8">
                  <v>09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strCache>
            </strRef>
          </cat>
          <val>
            <numRef>
              <f>Summary!$C$16:$C$46</f>
              <numCache>
                <formatCode>00</formatCode>
                <ptCount val="31"/>
                <pt idx="0">
                  <v>218244</v>
                </pt>
                <pt idx="1">
                  <v>164310</v>
                </pt>
                <pt idx="2">
                  <v>151223</v>
                </pt>
                <pt idx="3">
                  <v>143233</v>
                </pt>
                <pt idx="4">
                  <v>127514</v>
                </pt>
                <pt idx="5">
                  <v>152762</v>
                </pt>
                <pt idx="6">
                  <v>146869</v>
                </pt>
                <pt idx="7">
                  <v>159413</v>
                </pt>
                <pt idx="8">
                  <v>177068</v>
                </pt>
                <pt idx="9">
                  <v>180943</v>
                </pt>
                <pt idx="10">
                  <v>173023</v>
                </pt>
                <pt idx="11">
                  <v>168406</v>
                </pt>
                <pt idx="12">
                  <v>183977</v>
                </pt>
                <pt idx="13">
                  <v>187383</v>
                </pt>
                <pt idx="14">
                  <v>160619</v>
                </pt>
                <pt idx="15">
                  <v>139815</v>
                </pt>
                <pt idx="16">
                  <v>146181</v>
                </pt>
                <pt idx="17">
                  <v>171948</v>
                </pt>
                <pt idx="18">
                  <v>201102</v>
                </pt>
                <pt idx="19">
                  <v>234753</v>
                </pt>
                <pt idx="20">
                  <v>175073</v>
                </pt>
                <pt idx="21">
                  <v>163495</v>
                </pt>
                <pt idx="22">
                  <v>189933</v>
                </pt>
                <pt idx="23">
                  <v>202037</v>
                </pt>
                <pt idx="24">
                  <v>216645</v>
                </pt>
                <pt idx="25">
                  <v>264802</v>
                </pt>
                <pt idx="26">
                  <v>282982</v>
                </pt>
                <pt idx="27">
                  <v>292474</v>
                </pt>
                <pt idx="28">
                  <v>257976</v>
                </pt>
                <pt idx="29">
                  <v>262116</v>
                </pt>
                <pt idx="3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37025576"/>
        <axId val="1"/>
      </barChart>
      <catAx>
        <axId val="337025576"/>
        <scaling>
          <orientation val="minMax"/>
        </scaling>
        <delete val="0"/>
        <axPos val="b"/>
        <numFmt formatCode="dd" sourceLinked="0"/>
        <majorTickMark val="out"/>
        <minorTickMark val="none"/>
        <tickLblPos val="nextTo"/>
        <spPr>
          <a:ln w="12700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1"/>
        <crosses val="autoZero"/>
        <auto val="1"/>
        <lblAlgn val="ctr"/>
        <lblOffset val="100"/>
        <tickLblSkip val="1"/>
        <tickMarkSkip val="1"/>
        <noMultiLvlLbl val="0"/>
      </catAx>
      <valAx>
        <axId val="1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#,##0&quot;kWrh&quot;" sourceLinked="0"/>
        <majorTickMark val="out"/>
        <minorTickMark val="none"/>
        <tickLblPos val="nextTo"/>
        <spPr>
          <a:ln w="12700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337025576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rich>
      </tx>
      <layout>
        <manualLayout>
          <xMode val="edge"/>
          <yMode val="edge"/>
          <wMode val="factor"/>
          <hMode val="factor"/>
          <x val="0.412622100309001"/>
          <y val="0.032679738562091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274663738249336"/>
          <y val="0.1895426071741032"/>
          <w val="0.9288025889967637"/>
          <h val="0.6470588235294118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00CCFF"/>
            </a:solidFill>
            <a:ln w="25400">
              <a:noFill/>
              <a:prstDash val="solid"/>
            </a:ln>
          </spPr>
          <invertIfNegative val="0"/>
          <cat>
            <strRef>
              <f>PodiumE!$A$21:$B$51</f>
              <strCache>
                <ptCount val="30"/>
                <pt idx="0">
                  <v>01</v>
                </pt>
                <pt idx="1">
                  <v>02</v>
                </pt>
                <pt idx="2">
                  <v>03</v>
                </pt>
                <pt idx="3">
                  <v>04</v>
                </pt>
                <pt idx="4">
                  <v>05</v>
                </pt>
                <pt idx="5">
                  <v>06</v>
                </pt>
                <pt idx="6">
                  <v>07</v>
                </pt>
                <pt idx="7">
                  <v>08</v>
                </pt>
                <pt idx="8">
                  <v>09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strCache>
            </strRef>
          </cat>
          <val>
            <numRef>
              <f>PodiumE!$E$21:$E$51</f>
              <numCache>
                <formatCode xml:space="preserve">#,##0_ ;\-#,##0\ </formatCode>
                <ptCount val="31"/>
                <pt idx="0">
                  <v>66712</v>
                </pt>
                <pt idx="1">
                  <v>48440</v>
                </pt>
                <pt idx="2">
                  <v>47404</v>
                </pt>
                <pt idx="3">
                  <v>44264</v>
                </pt>
                <pt idx="4">
                  <v>39740</v>
                </pt>
                <pt idx="5">
                  <v>45488</v>
                </pt>
                <pt idx="6">
                  <v>45512</v>
                </pt>
                <pt idx="7">
                  <v>46332</v>
                </pt>
                <pt idx="8">
                  <v>52360</v>
                </pt>
                <pt idx="9">
                  <v>58320</v>
                </pt>
                <pt idx="10">
                  <v>56972</v>
                </pt>
                <pt idx="11">
                  <v>50136</v>
                </pt>
                <pt idx="12">
                  <v>54976</v>
                </pt>
                <pt idx="13">
                  <v>58576</v>
                </pt>
                <pt idx="14">
                  <v>52016</v>
                </pt>
                <pt idx="15">
                  <v>43964</v>
                </pt>
                <pt idx="16">
                  <v>48252</v>
                </pt>
                <pt idx="17">
                  <v>56220</v>
                </pt>
                <pt idx="18">
                  <v>61324</v>
                </pt>
                <pt idx="19">
                  <v>69504</v>
                </pt>
                <pt idx="20">
                  <v>52088</v>
                </pt>
                <pt idx="21">
                  <v>56364</v>
                </pt>
                <pt idx="22">
                  <v>60860</v>
                </pt>
                <pt idx="23">
                  <v>65196</v>
                </pt>
                <pt idx="24">
                  <v>64268</v>
                </pt>
                <pt idx="25">
                  <v>79664</v>
                </pt>
                <pt idx="26">
                  <v>86320</v>
                </pt>
                <pt idx="27">
                  <v>87012</v>
                </pt>
                <pt idx="28">
                  <v>84384</v>
                </pt>
                <pt idx="29">
                  <v>84436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37025576"/>
        <axId val="1"/>
      </barChart>
      <catAx>
        <axId val="337025576"/>
        <scaling>
          <orientation val="minMax"/>
        </scaling>
        <delete val="0"/>
        <axPos val="b"/>
        <numFmt formatCode="dd" sourceLinked="0"/>
        <majorTickMark val="out"/>
        <minorTickMark val="none"/>
        <tickLblPos val="nextTo"/>
        <spPr>
          <a:ln w="12700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1"/>
        <crosses val="autoZero"/>
        <auto val="1"/>
        <lblAlgn val="ctr"/>
        <lblOffset val="100"/>
        <tickLblSkip val="1"/>
        <tickMarkSkip val="1"/>
        <noMultiLvlLbl val="0"/>
      </catAx>
      <valAx>
        <axId val="1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#,##0&quot;kWrh&quot;" sourceLinked="0"/>
        <majorTickMark val="out"/>
        <minorTickMark val="none"/>
        <tickLblPos val="nextTo"/>
        <spPr>
          <a:ln w="12700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337025576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rich>
      </tx>
      <layout>
        <manualLayout>
          <xMode val="edge"/>
          <yMode val="edge"/>
          <wMode val="factor"/>
          <hMode val="factor"/>
          <x val="0.412622100309001"/>
          <y val="0.032679738562091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472491909385113"/>
          <y val="0.1895424836601307"/>
          <w val="0.9288025889967637"/>
          <h val="0.6470588235294118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00CCFF"/>
            </a:solidFill>
            <a:ln w="25400">
              <a:noFill/>
              <a:prstDash val="solid"/>
            </a:ln>
          </spPr>
          <invertIfNegative val="0"/>
          <cat>
            <strRef>
              <f>PodiumW!$A$21:$A$51</f>
              <strCache>
                <ptCount val="30"/>
                <pt idx="0">
                  <v>01</v>
                </pt>
                <pt idx="1">
                  <v>02</v>
                </pt>
                <pt idx="2">
                  <v>03</v>
                </pt>
                <pt idx="3">
                  <v>04</v>
                </pt>
                <pt idx="4">
                  <v>05</v>
                </pt>
                <pt idx="5">
                  <v>06</v>
                </pt>
                <pt idx="6">
                  <v>07</v>
                </pt>
                <pt idx="7">
                  <v>08</v>
                </pt>
                <pt idx="8">
                  <v>09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strCache>
            </strRef>
          </cat>
          <val>
            <numRef>
              <f>PodiumW!$E$21:$E$51</f>
              <numCache>
                <formatCode xml:space="preserve">#,##0_ ;\-#,##0\ </formatCode>
                <ptCount val="31"/>
                <pt idx="0">
                  <v>78916</v>
                </pt>
                <pt idx="1">
                  <v>47928</v>
                </pt>
                <pt idx="2">
                  <v>54672</v>
                </pt>
                <pt idx="3">
                  <v>51420</v>
                </pt>
                <pt idx="4">
                  <v>36812</v>
                </pt>
                <pt idx="5">
                  <v>45016</v>
                </pt>
                <pt idx="6">
                  <v>44376</v>
                </pt>
                <pt idx="7">
                  <v>47348</v>
                </pt>
                <pt idx="8">
                  <v>50236</v>
                </pt>
                <pt idx="9">
                  <v>60604</v>
                </pt>
                <pt idx="10">
                  <v>58968</v>
                </pt>
                <pt idx="11">
                  <v>50140</v>
                </pt>
                <pt idx="12">
                  <v>52632</v>
                </pt>
                <pt idx="13">
                  <v>55964</v>
                </pt>
                <pt idx="14">
                  <v>50224</v>
                </pt>
                <pt idx="15">
                  <v>42728</v>
                </pt>
                <pt idx="16">
                  <v>47652</v>
                </pt>
                <pt idx="17">
                  <v>53556</v>
                </pt>
                <pt idx="18">
                  <v>58628</v>
                </pt>
                <pt idx="19">
                  <v>67040</v>
                </pt>
                <pt idx="20">
                  <v>50280</v>
                </pt>
                <pt idx="21">
                  <v>52804</v>
                </pt>
                <pt idx="22">
                  <v>66576</v>
                </pt>
                <pt idx="23">
                  <v>64788</v>
                </pt>
                <pt idx="24">
                  <v>62920</v>
                </pt>
                <pt idx="25">
                  <v>79356</v>
                </pt>
                <pt idx="26">
                  <v>83464</v>
                </pt>
                <pt idx="27">
                  <v>85328</v>
                </pt>
                <pt idx="28">
                  <v>79128</v>
                </pt>
                <pt idx="29">
                  <v>78460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37025576"/>
        <axId val="1"/>
      </barChart>
      <catAx>
        <axId val="337025576"/>
        <scaling>
          <orientation val="minMax"/>
        </scaling>
        <delete val="0"/>
        <axPos val="b"/>
        <numFmt formatCode="dd" sourceLinked="0"/>
        <majorTickMark val="out"/>
        <minorTickMark val="none"/>
        <tickLblPos val="nextTo"/>
        <spPr>
          <a:ln w="12700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1"/>
        <crosses val="autoZero"/>
        <auto val="1"/>
        <lblAlgn val="ctr"/>
        <lblOffset val="100"/>
        <tickLblSkip val="1"/>
        <tickMarkSkip val="1"/>
        <noMultiLvlLbl val="0"/>
      </catAx>
      <valAx>
        <axId val="1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#,##0&quot;kWrh&quot;" sourceLinked="0"/>
        <majorTickMark val="out"/>
        <minorTickMark val="none"/>
        <tickLblPos val="nextTo"/>
        <spPr>
          <a:ln w="12700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337025576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rich>
      </tx>
      <layout>
        <manualLayout>
          <xMode val="edge"/>
          <yMode val="edge"/>
          <wMode val="factor"/>
          <hMode val="factor"/>
          <x val="0.412622100309001"/>
          <y val="0.032679738562091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472491909385113"/>
          <y val="0.1895424836601307"/>
          <w val="0.9288025889967637"/>
          <h val="0.6470588235294118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00CCFF"/>
            </a:solidFill>
            <a:ln w="25400">
              <a:noFill/>
              <a:prstDash val="solid"/>
            </a:ln>
          </spPr>
          <invertIfNegative val="0"/>
          <cat>
            <strRef>
              <f>HotelHZ!$A$21:$A$51</f>
              <strCache>
                <ptCount val="30"/>
                <pt idx="0">
                  <v>01</v>
                </pt>
                <pt idx="1">
                  <v>02</v>
                </pt>
                <pt idx="2">
                  <v>03</v>
                </pt>
                <pt idx="3">
                  <v>04</v>
                </pt>
                <pt idx="4">
                  <v>05</v>
                </pt>
                <pt idx="5">
                  <v>06</v>
                </pt>
                <pt idx="6">
                  <v>07</v>
                </pt>
                <pt idx="7">
                  <v>08</v>
                </pt>
                <pt idx="8">
                  <v>09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strCache>
            </strRef>
          </cat>
          <val>
            <numRef>
              <f>HotelHZ!$E$21:$E$51</f>
              <numCache>
                <formatCode xml:space="preserve">#,##0_ ;\-#,##0\ </formatCode>
                <ptCount val="31"/>
                <pt idx="0">
                  <v>31172</v>
                </pt>
                <pt idx="1">
                  <v>26990</v>
                </pt>
                <pt idx="2">
                  <v>23638</v>
                </pt>
                <pt idx="3">
                  <v>22244</v>
                </pt>
                <pt idx="4">
                  <v>21970</v>
                </pt>
                <pt idx="5">
                  <v>26850</v>
                </pt>
                <pt idx="6">
                  <v>23720</v>
                </pt>
                <pt idx="7">
                  <v>28570</v>
                </pt>
                <pt idx="8">
                  <v>31676</v>
                </pt>
                <pt idx="9">
                  <v>33294</v>
                </pt>
                <pt idx="10">
                  <v>30116</v>
                </pt>
                <pt idx="11">
                  <v>30814</v>
                </pt>
                <pt idx="12">
                  <v>33298</v>
                </pt>
                <pt idx="13">
                  <v>31172</v>
                </pt>
                <pt idx="14">
                  <v>23850</v>
                </pt>
                <pt idx="15">
                  <v>20352</v>
                </pt>
                <pt idx="16">
                  <v>22694</v>
                </pt>
                <pt idx="17">
                  <v>28806</v>
                </pt>
                <pt idx="18">
                  <v>37746</v>
                </pt>
                <pt idx="19">
                  <v>44782</v>
                </pt>
                <pt idx="20">
                  <v>31666</v>
                </pt>
                <pt idx="21">
                  <v>25682</v>
                </pt>
                <pt idx="22">
                  <v>33184</v>
                </pt>
                <pt idx="23">
                  <v>39380</v>
                </pt>
                <pt idx="24">
                  <v>43338</v>
                </pt>
                <pt idx="25">
                  <v>48134</v>
                </pt>
                <pt idx="26">
                  <v>52908</v>
                </pt>
                <pt idx="27">
                  <v>54620</v>
                </pt>
                <pt idx="28">
                  <v>41796</v>
                </pt>
                <pt idx="29">
                  <v>38956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37025576"/>
        <axId val="1"/>
      </barChart>
      <catAx>
        <axId val="337025576"/>
        <scaling>
          <orientation val="minMax"/>
        </scaling>
        <delete val="0"/>
        <axPos val="b"/>
        <numFmt formatCode="dd" sourceLinked="0"/>
        <majorTickMark val="out"/>
        <minorTickMark val="none"/>
        <tickLblPos val="nextTo"/>
        <spPr>
          <a:ln w="12700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1"/>
        <crosses val="autoZero"/>
        <auto val="1"/>
        <lblAlgn val="ctr"/>
        <lblOffset val="100"/>
        <tickLblSkip val="1"/>
        <tickMarkSkip val="1"/>
        <noMultiLvlLbl val="0"/>
      </catAx>
      <valAx>
        <axId val="1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#,##0&quot;kWrh&quot;" sourceLinked="0"/>
        <majorTickMark val="out"/>
        <minorTickMark val="none"/>
        <tickLblPos val="nextTo"/>
        <spPr>
          <a:ln w="12700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337025576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rich>
      </tx>
      <layout>
        <manualLayout>
          <xMode val="edge"/>
          <yMode val="edge"/>
          <wMode val="factor"/>
          <hMode val="factor"/>
          <x val="0.412622100309001"/>
          <y val="0.032679738562091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472491909385113"/>
          <y val="0.1895424836601307"/>
          <w val="0.9288025889967637"/>
          <h val="0.6470588235294118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00CCFF"/>
            </a:solidFill>
            <a:ln w="25400">
              <a:noFill/>
              <a:prstDash val="solid"/>
            </a:ln>
          </spPr>
          <invertIfNegative val="0"/>
          <val>
            <numRef>
              <f>HotelLZ!$E$21:$E$51</f>
              <numCache>
                <formatCode xml:space="preserve">#,##0_ ;\-#,##0\ </formatCode>
                <ptCount val="31"/>
                <pt idx="0">
                  <v>8559</v>
                </pt>
                <pt idx="1">
                  <v>11206</v>
                </pt>
                <pt idx="2">
                  <v>6882</v>
                </pt>
                <pt idx="3">
                  <v>7723</v>
                </pt>
                <pt idx="4">
                  <v>5680</v>
                </pt>
                <pt idx="5">
                  <v>7438</v>
                </pt>
                <pt idx="6">
                  <v>6782</v>
                </pt>
                <pt idx="7">
                  <v>8939</v>
                </pt>
                <pt idx="8">
                  <v>12829</v>
                </pt>
                <pt idx="9">
                  <v>6619</v>
                </pt>
                <pt idx="10">
                  <v>5886</v>
                </pt>
                <pt idx="11">
                  <v>6541</v>
                </pt>
                <pt idx="12">
                  <v>11630</v>
                </pt>
                <pt idx="13">
                  <v>9575</v>
                </pt>
                <pt idx="14">
                  <v>9193</v>
                </pt>
                <pt idx="15">
                  <v>9627</v>
                </pt>
                <pt idx="16">
                  <v>11025</v>
                </pt>
                <pt idx="17">
                  <v>13078</v>
                </pt>
                <pt idx="18">
                  <v>8900</v>
                </pt>
                <pt idx="19">
                  <v>12324</v>
                </pt>
                <pt idx="20">
                  <v>11473</v>
                </pt>
                <pt idx="21">
                  <v>7597</v>
                </pt>
                <pt idx="22">
                  <v>6489</v>
                </pt>
                <pt idx="23">
                  <v>7617</v>
                </pt>
                <pt idx="24">
                  <v>8466</v>
                </pt>
                <pt idx="25">
                  <v>13351</v>
                </pt>
                <pt idx="26">
                  <v>13319</v>
                </pt>
                <pt idx="27">
                  <v>18210</v>
                </pt>
                <pt idx="28">
                  <v>12825</v>
                </pt>
                <pt idx="29">
                  <v>19033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37025576"/>
        <axId val="1"/>
      </barChart>
      <catAx>
        <axId val="337025576"/>
        <scaling>
          <orientation val="minMax"/>
        </scaling>
        <delete val="0"/>
        <axPos val="b"/>
        <numFmt formatCode="dd" sourceLinked="0"/>
        <majorTickMark val="out"/>
        <minorTickMark val="none"/>
        <tickLblPos val="nextTo"/>
        <spPr>
          <a:ln w="12700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1"/>
        <crosses val="autoZero"/>
        <auto val="1"/>
        <lblAlgn val="ctr"/>
        <lblOffset val="100"/>
        <tickLblSkip val="1"/>
        <tickMarkSkip val="1"/>
        <noMultiLvlLbl val="0"/>
      </catAx>
      <valAx>
        <axId val="1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#,##0&quot;kWrh&quot;" sourceLinked="0"/>
        <majorTickMark val="out"/>
        <minorTickMark val="none"/>
        <tickLblPos val="nextTo"/>
        <spPr>
          <a:ln w="12700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337025576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rich>
      </tx>
      <layout>
        <manualLayout>
          <xMode val="edge"/>
          <yMode val="edge"/>
          <wMode val="factor"/>
          <hMode val="factor"/>
          <x val="0.412622100309001"/>
          <y val="0.032679738562091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472491909385113"/>
          <y val="0.1895424836601307"/>
          <w val="0.9288025889967637"/>
          <h val="0.6470588235294118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00CCFF"/>
            </a:solidFill>
            <a:ln w="25400">
              <a:noFill/>
              <a:prstDash val="solid"/>
            </a:ln>
          </spPr>
          <invertIfNegative val="0"/>
          <cat>
            <strRef>
              <f>OfficeHZ!$A$21:$A$51</f>
              <strCache>
                <ptCount val="30"/>
                <pt idx="0">
                  <v>01</v>
                </pt>
                <pt idx="1">
                  <v>02</v>
                </pt>
                <pt idx="2">
                  <v>03</v>
                </pt>
                <pt idx="3">
                  <v>04</v>
                </pt>
                <pt idx="4">
                  <v>05</v>
                </pt>
                <pt idx="5">
                  <v>06</v>
                </pt>
                <pt idx="6">
                  <v>07</v>
                </pt>
                <pt idx="7">
                  <v>08</v>
                </pt>
                <pt idx="8">
                  <v>09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strCache>
            </strRef>
          </cat>
          <val>
            <numRef>
              <f>OfficeHZ!$E$21:$E$51</f>
              <numCache>
                <formatCode xml:space="preserve">#,##0_ ;\-#,##0\ </formatCode>
                <ptCount val="31"/>
                <pt idx="0">
                  <v>18049</v>
                </pt>
                <pt idx="1">
                  <v>15486</v>
                </pt>
                <pt idx="2">
                  <v>9193</v>
                </pt>
                <pt idx="3">
                  <v>8006</v>
                </pt>
                <pt idx="4">
                  <v>13381</v>
                </pt>
                <pt idx="5">
                  <v>15737</v>
                </pt>
                <pt idx="6">
                  <v>14403</v>
                </pt>
                <pt idx="7">
                  <v>14486</v>
                </pt>
                <pt idx="8">
                  <v>15770</v>
                </pt>
                <pt idx="9">
                  <v>10408</v>
                </pt>
                <pt idx="10">
                  <v>9922</v>
                </pt>
                <pt idx="11">
                  <v>17215</v>
                </pt>
                <pt idx="12">
                  <v>17523</v>
                </pt>
                <pt idx="13">
                  <v>17300</v>
                </pt>
                <pt idx="14">
                  <v>12640</v>
                </pt>
                <pt idx="15">
                  <v>11202</v>
                </pt>
                <pt idx="16">
                  <v>6698</v>
                </pt>
                <pt idx="17">
                  <v>9540</v>
                </pt>
                <pt idx="18">
                  <v>19088</v>
                </pt>
                <pt idx="19">
                  <v>22748</v>
                </pt>
                <pt idx="20">
                  <v>14361</v>
                </pt>
                <pt idx="21">
                  <v>8663</v>
                </pt>
                <pt idx="22">
                  <v>11243</v>
                </pt>
                <pt idx="23">
                  <v>11991</v>
                </pt>
                <pt idx="24">
                  <v>21127</v>
                </pt>
                <pt idx="25">
                  <v>24526</v>
                </pt>
                <pt idx="26">
                  <v>25446</v>
                </pt>
                <pt idx="27">
                  <v>25209</v>
                </pt>
                <pt idx="28">
                  <v>20586</v>
                </pt>
                <pt idx="29">
                  <v>20399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37025576"/>
        <axId val="1"/>
      </barChart>
      <catAx>
        <axId val="337025576"/>
        <scaling>
          <orientation val="minMax"/>
        </scaling>
        <delete val="0"/>
        <axPos val="b"/>
        <numFmt formatCode="dd" sourceLinked="0"/>
        <majorTickMark val="out"/>
        <minorTickMark val="none"/>
        <tickLblPos val="nextTo"/>
        <spPr>
          <a:ln w="12700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1"/>
        <crosses val="autoZero"/>
        <auto val="1"/>
        <lblAlgn val="ctr"/>
        <lblOffset val="100"/>
        <tickLblSkip val="1"/>
        <tickMarkSkip val="1"/>
        <noMultiLvlLbl val="0"/>
      </catAx>
      <valAx>
        <axId val="1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#,##0&quot;kWrh&quot;" sourceLinked="0"/>
        <majorTickMark val="out"/>
        <minorTickMark val="none"/>
        <tickLblPos val="nextTo"/>
        <spPr>
          <a:ln w="12700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337025576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rich>
      </tx>
      <layout>
        <manualLayout>
          <xMode val="edge"/>
          <yMode val="edge"/>
          <wMode val="factor"/>
          <hMode val="factor"/>
          <x val="0.412622100309001"/>
          <y val="0.032679738562091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472491909385113"/>
          <y val="0.1895424836601307"/>
          <w val="0.9288025889967637"/>
          <h val="0.6470588235294118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00CCFF"/>
            </a:solidFill>
            <a:ln w="25400">
              <a:noFill/>
              <a:prstDash val="solid"/>
            </a:ln>
          </spPr>
          <invertIfNegative val="0"/>
          <cat>
            <strRef>
              <f>OfficeLZ!$A$21:$A$51</f>
              <strCache>
                <ptCount val="30"/>
                <pt idx="0">
                  <v>01</v>
                </pt>
                <pt idx="1">
                  <v>02</v>
                </pt>
                <pt idx="2">
                  <v>03</v>
                </pt>
                <pt idx="3">
                  <v>04</v>
                </pt>
                <pt idx="4">
                  <v>05</v>
                </pt>
                <pt idx="5">
                  <v>06</v>
                </pt>
                <pt idx="6">
                  <v>07</v>
                </pt>
                <pt idx="7">
                  <v>08</v>
                </pt>
                <pt idx="8">
                  <v>09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strCache>
            </strRef>
          </cat>
          <val>
            <numRef>
              <f>OfficeLZ!$E$21:$E$51</f>
              <numCache>
                <formatCode xml:space="preserve">#,##0_ ;\-#,##0\ </formatCode>
                <ptCount val="31"/>
                <pt idx="0">
                  <v>4667</v>
                </pt>
                <pt idx="1">
                  <v>4220</v>
                </pt>
                <pt idx="2">
                  <v>791</v>
                </pt>
                <pt idx="3">
                  <v>736</v>
                </pt>
                <pt idx="4">
                  <v>3562</v>
                </pt>
                <pt idx="5">
                  <v>3767</v>
                </pt>
                <pt idx="6">
                  <v>3527</v>
                </pt>
                <pt idx="7">
                  <v>4027</v>
                </pt>
                <pt idx="8">
                  <v>4208</v>
                </pt>
                <pt idx="9">
                  <v>746</v>
                </pt>
                <pt idx="10">
                  <v>733</v>
                </pt>
                <pt idx="11">
                  <v>4654</v>
                </pt>
                <pt idx="12">
                  <v>4650</v>
                </pt>
                <pt idx="13">
                  <v>4694</v>
                </pt>
                <pt idx="14">
                  <v>3922</v>
                </pt>
                <pt idx="15">
                  <v>3365</v>
                </pt>
                <pt idx="16">
                  <v>688</v>
                </pt>
                <pt idx="17">
                  <v>907</v>
                </pt>
                <pt idx="18">
                  <v>4785</v>
                </pt>
                <pt idx="19">
                  <v>5705</v>
                </pt>
                <pt idx="20">
                  <v>4308</v>
                </pt>
                <pt idx="21">
                  <v>1793</v>
                </pt>
                <pt idx="22">
                  <v>731</v>
                </pt>
                <pt idx="23">
                  <v>1321</v>
                </pt>
                <pt idx="24">
                  <v>4019</v>
                </pt>
                <pt idx="25">
                  <v>6110</v>
                </pt>
                <pt idx="26">
                  <v>6633</v>
                </pt>
                <pt idx="27">
                  <v>6736</v>
                </pt>
                <pt idx="28">
                  <v>5878</v>
                </pt>
                <pt idx="29">
                  <v>6341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37025576"/>
        <axId val="1"/>
      </barChart>
      <catAx>
        <axId val="337025576"/>
        <scaling>
          <orientation val="minMax"/>
        </scaling>
        <delete val="0"/>
        <axPos val="b"/>
        <numFmt formatCode="dd" sourceLinked="0"/>
        <majorTickMark val="out"/>
        <minorTickMark val="none"/>
        <tickLblPos val="nextTo"/>
        <spPr>
          <a:ln w="12700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1"/>
        <crosses val="autoZero"/>
        <auto val="1"/>
        <lblAlgn val="ctr"/>
        <lblOffset val="100"/>
        <tickLblSkip val="1"/>
        <tickMarkSkip val="1"/>
        <noMultiLvlLbl val="0"/>
      </catAx>
      <valAx>
        <axId val="1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#,##0&quot;kWrh&quot;" sourceLinked="0"/>
        <majorTickMark val="out"/>
        <minorTickMark val="none"/>
        <tickLblPos val="nextTo"/>
        <spPr>
          <a:ln w="12700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337025576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rich>
      </tx>
      <layout>
        <manualLayout>
          <xMode val="edge"/>
          <yMode val="edge"/>
          <wMode val="factor"/>
          <hMode val="factor"/>
          <x val="0.412622100309001"/>
          <y val="0.032679738562091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472491909385113"/>
          <y val="0.1895424836601307"/>
          <w val="0.9288025889967637"/>
          <h val="0.6470588235294118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00CCFF"/>
            </a:solidFill>
            <a:ln w="25400">
              <a:noFill/>
              <a:prstDash val="solid"/>
            </a:ln>
          </spPr>
          <invertIfNegative val="0"/>
          <cat>
            <strRef>
              <f>SvcAptHZ!$A$21:$A$51</f>
              <strCache>
                <ptCount val="30"/>
                <pt idx="0">
                  <v>01</v>
                </pt>
                <pt idx="1">
                  <v>02</v>
                </pt>
                <pt idx="2">
                  <v>03</v>
                </pt>
                <pt idx="3">
                  <v>04</v>
                </pt>
                <pt idx="4">
                  <v>05</v>
                </pt>
                <pt idx="5">
                  <v>06</v>
                </pt>
                <pt idx="6">
                  <v>07</v>
                </pt>
                <pt idx="7">
                  <v>08</v>
                </pt>
                <pt idx="8">
                  <v>09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strCache>
            </strRef>
          </cat>
          <val>
            <numRef>
              <f>SvcAptHZ!$E$21:$E$51</f>
              <numCache>
                <formatCode xml:space="preserve">#,##0_ ;\-#,##0\ </formatCode>
                <ptCount val="31"/>
                <pt idx="0">
                  <v>8679</v>
                </pt>
                <pt idx="1">
                  <v>7802</v>
                </pt>
                <pt idx="2">
                  <v>7241</v>
                </pt>
                <pt idx="3">
                  <v>7341</v>
                </pt>
                <pt idx="4">
                  <v>5178</v>
                </pt>
                <pt idx="5">
                  <v>6650</v>
                </pt>
                <pt idx="6">
                  <v>6804</v>
                </pt>
                <pt idx="7">
                  <v>7717</v>
                </pt>
                <pt idx="8">
                  <v>7882</v>
                </pt>
                <pt idx="9">
                  <v>8849</v>
                </pt>
                <pt idx="10">
                  <v>8507</v>
                </pt>
                <pt idx="11">
                  <v>7190</v>
                </pt>
                <pt idx="12">
                  <v>7476</v>
                </pt>
                <pt idx="13">
                  <v>8121</v>
                </pt>
                <pt idx="14">
                  <v>7008</v>
                </pt>
                <pt idx="15">
                  <v>6754</v>
                </pt>
                <pt idx="16">
                  <v>7242</v>
                </pt>
                <pt idx="17">
                  <v>8024</v>
                </pt>
                <pt idx="18">
                  <v>8668</v>
                </pt>
                <pt idx="19">
                  <v>10455</v>
                </pt>
                <pt idx="20">
                  <v>8876</v>
                </pt>
                <pt idx="21">
                  <v>8687</v>
                </pt>
                <pt idx="22">
                  <v>8741</v>
                </pt>
                <pt idx="23">
                  <v>9462</v>
                </pt>
                <pt idx="24">
                  <v>10326</v>
                </pt>
                <pt idx="25">
                  <v>11258</v>
                </pt>
                <pt idx="26">
                  <v>12481</v>
                </pt>
                <pt idx="27">
                  <v>12805</v>
                </pt>
                <pt idx="28">
                  <v>10815</v>
                </pt>
                <pt idx="29">
                  <v>11701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37025576"/>
        <axId val="1"/>
      </barChart>
      <catAx>
        <axId val="337025576"/>
        <scaling>
          <orientation val="minMax"/>
        </scaling>
        <delete val="0"/>
        <axPos val="b"/>
        <numFmt formatCode="dd" sourceLinked="0"/>
        <majorTickMark val="out"/>
        <minorTickMark val="none"/>
        <tickLblPos val="nextTo"/>
        <spPr>
          <a:ln w="12700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1"/>
        <crosses val="autoZero"/>
        <auto val="1"/>
        <lblAlgn val="ctr"/>
        <lblOffset val="100"/>
        <tickLblSkip val="1"/>
        <tickMarkSkip val="1"/>
        <noMultiLvlLbl val="0"/>
      </catAx>
      <valAx>
        <axId val="1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#,##0&quot;kWrh&quot;" sourceLinked="0"/>
        <majorTickMark val="out"/>
        <minorTickMark val="none"/>
        <tickLblPos val="nextTo"/>
        <spPr>
          <a:ln w="12700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337025576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rich>
      </tx>
      <layout>
        <manualLayout>
          <xMode val="edge"/>
          <yMode val="edge"/>
          <wMode val="factor"/>
          <hMode val="factor"/>
          <x val="0.412622100309001"/>
          <y val="0.032679738562091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472491909385113"/>
          <y val="0.1895424836601307"/>
          <w val="0.9288025889967637"/>
          <h val="0.6470588235294118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00CCFF"/>
            </a:solidFill>
            <a:ln w="25400">
              <a:noFill/>
              <a:prstDash val="solid"/>
            </a:ln>
          </spPr>
          <invertIfNegative val="0"/>
          <cat>
            <strRef>
              <f>SvcAptLZ!$A$21:$A$51</f>
              <strCache>
                <ptCount val="30"/>
                <pt idx="0">
                  <v>01</v>
                </pt>
                <pt idx="1">
                  <v>02</v>
                </pt>
                <pt idx="2">
                  <v>03</v>
                </pt>
                <pt idx="3">
                  <v>04</v>
                </pt>
                <pt idx="4">
                  <v>05</v>
                </pt>
                <pt idx="5">
                  <v>06</v>
                </pt>
                <pt idx="6">
                  <v>07</v>
                </pt>
                <pt idx="7">
                  <v>08</v>
                </pt>
                <pt idx="8">
                  <v>09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strCache>
            </strRef>
          </cat>
          <val>
            <numRef>
              <f>SvcAptLZ!$E$21:$E$51</f>
              <numCache>
                <formatCode xml:space="preserve">#,##0_ ;\-#,##0\ </formatCode>
                <ptCount val="31"/>
                <pt idx="0">
                  <v>1490</v>
                </pt>
                <pt idx="1">
                  <v>2238</v>
                </pt>
                <pt idx="2">
                  <v>1402</v>
                </pt>
                <pt idx="3">
                  <v>1499</v>
                </pt>
                <pt idx="4">
                  <v>1191</v>
                </pt>
                <pt idx="5">
                  <v>1816</v>
                </pt>
                <pt idx="6">
                  <v>1745</v>
                </pt>
                <pt idx="7">
                  <v>1994</v>
                </pt>
                <pt idx="8">
                  <v>2107</v>
                </pt>
                <pt idx="9">
                  <v>2103</v>
                </pt>
                <pt idx="10">
                  <v>1919</v>
                </pt>
                <pt idx="11">
                  <v>1716</v>
                </pt>
                <pt idx="12">
                  <v>1792</v>
                </pt>
                <pt idx="13">
                  <v>1981</v>
                </pt>
                <pt idx="14">
                  <v>1766</v>
                </pt>
                <pt idx="15">
                  <v>1823</v>
                </pt>
                <pt idx="16">
                  <v>1930</v>
                </pt>
                <pt idx="17">
                  <v>1817</v>
                </pt>
                <pt idx="18">
                  <v>1963</v>
                </pt>
                <pt idx="19">
                  <v>2195</v>
                </pt>
                <pt idx="20">
                  <v>2021</v>
                </pt>
                <pt idx="21">
                  <v>1905</v>
                </pt>
                <pt idx="22">
                  <v>2109</v>
                </pt>
                <pt idx="23">
                  <v>2282</v>
                </pt>
                <pt idx="24">
                  <v>2181</v>
                </pt>
                <pt idx="25">
                  <v>2403</v>
                </pt>
                <pt idx="26">
                  <v>2411</v>
                </pt>
                <pt idx="27">
                  <v>2554</v>
                </pt>
                <pt idx="28">
                  <v>2564</v>
                </pt>
                <pt idx="29">
                  <v>2790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37025576"/>
        <axId val="1"/>
      </barChart>
      <catAx>
        <axId val="337025576"/>
        <scaling>
          <orientation val="minMax"/>
        </scaling>
        <delete val="0"/>
        <axPos val="b"/>
        <numFmt formatCode="dd" sourceLinked="0"/>
        <majorTickMark val="out"/>
        <minorTickMark val="none"/>
        <tickLblPos val="nextTo"/>
        <spPr>
          <a:ln w="12700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1"/>
        <crosses val="autoZero"/>
        <auto val="1"/>
        <lblAlgn val="ctr"/>
        <lblOffset val="100"/>
        <tickLblSkip val="1"/>
        <tickMarkSkip val="1"/>
        <noMultiLvlLbl val="0"/>
      </catAx>
      <valAx>
        <axId val="1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#,##0&quot;kWrh&quot;" sourceLinked="0"/>
        <majorTickMark val="out"/>
        <minorTickMark val="none"/>
        <tickLblPos val="nextTo"/>
        <spPr>
          <a:ln w="12700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33702557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60</row>
      <rowOff>0</rowOff>
    </from>
    <to>
      <col>4</col>
      <colOff>6350</colOff>
      <row>69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52</row>
      <rowOff>0</rowOff>
    </from>
    <to>
      <col>6</col>
      <colOff>0</colOff>
      <row>61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52</row>
      <rowOff>0</rowOff>
    </from>
    <to>
      <col>6</col>
      <colOff>0</colOff>
      <row>61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52</row>
      <rowOff>0</rowOff>
    </from>
    <to>
      <col>6</col>
      <colOff>0</colOff>
      <row>61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52</row>
      <rowOff>0</rowOff>
    </from>
    <to>
      <col>6</col>
      <colOff>0</colOff>
      <row>61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52</row>
      <rowOff>0</rowOff>
    </from>
    <to>
      <col>6</col>
      <colOff>0</colOff>
      <row>61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52</row>
      <rowOff>0</rowOff>
    </from>
    <to>
      <col>6</col>
      <colOff>0</colOff>
      <row>61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52</row>
      <rowOff>0</rowOff>
    </from>
    <to>
      <col>6</col>
      <colOff>0</colOff>
      <row>61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52</row>
      <rowOff>0</rowOff>
    </from>
    <to>
      <col>6</col>
      <colOff>0</colOff>
      <row>61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I59"/>
  <sheetViews>
    <sheetView topLeftCell="A37" zoomScaleNormal="100" workbookViewId="0">
      <selection activeCell="B55" sqref="B55"/>
    </sheetView>
  </sheetViews>
  <sheetFormatPr baseColWidth="8" defaultColWidth="9.109375" defaultRowHeight="13.2"/>
  <cols>
    <col width="25.5546875" customWidth="1" style="122" min="1" max="4"/>
    <col width="5.6640625" customWidth="1" style="122" min="5" max="5"/>
    <col width="33.109375" bestFit="1" customWidth="1" style="122" min="6" max="6"/>
    <col width="11.6640625" bestFit="1" customWidth="1" style="122" min="7" max="7"/>
    <col width="9.109375" customWidth="1" style="122" min="8" max="10"/>
    <col width="12.88671875" bestFit="1" customWidth="1" style="122" min="11" max="11"/>
    <col width="9.109375" customWidth="1" style="122" min="12" max="15"/>
    <col width="9.109375" customWidth="1" style="122" min="16" max="16384"/>
  </cols>
  <sheetData>
    <row r="1" customFormat="1" s="121">
      <c r="A1" s="1" t="inlineStr">
        <is>
          <t>Shirui Energy Engineering and Technology (Chongqing) Co., Ltd.</t>
        </is>
      </c>
      <c r="B1" s="1" t="n"/>
      <c r="C1" s="1" t="n"/>
      <c r="D1" s="1" t="n"/>
      <c r="F1" s="122" t="n"/>
      <c r="G1" s="122" t="n"/>
      <c r="H1" s="122" t="n"/>
      <c r="I1" s="122" t="n"/>
    </row>
    <row r="2" customFormat="1" s="121">
      <c r="A2" s="3" t="inlineStr">
        <is>
          <t>District Cooling Service Summary Report</t>
        </is>
      </c>
      <c r="B2" s="3" t="n"/>
      <c r="C2" s="3" t="n"/>
      <c r="D2" s="3" t="n"/>
      <c r="F2" s="122" t="n"/>
      <c r="G2" s="122" t="n"/>
      <c r="H2" s="122" t="n"/>
      <c r="I2" s="122" t="n"/>
    </row>
    <row r="4">
      <c r="A4" s="43" t="inlineStr">
        <is>
          <t>Customer</t>
        </is>
      </c>
      <c r="B4" s="18" t="n"/>
      <c r="C4" s="18" t="n"/>
      <c r="D4" s="48" t="inlineStr">
        <is>
          <t>重庆凯德古渝雄关置业有限公司</t>
        </is>
      </c>
    </row>
    <row r="5">
      <c r="A5" s="44" t="inlineStr">
        <is>
          <t>Supply Agreement</t>
        </is>
      </c>
      <c r="B5" s="6" t="n"/>
      <c r="C5" s="6" t="n"/>
      <c r="D5" s="94" t="inlineStr">
        <is>
          <t>中华人民共和国重庆市重庆来福士广场技术服务协议(TSA1)</t>
        </is>
      </c>
    </row>
    <row r="6">
      <c r="A6" s="45" t="inlineStr">
        <is>
          <t>Month</t>
        </is>
      </c>
      <c r="B6" s="28" t="n"/>
      <c r="C6" s="28" t="n"/>
      <c r="D6" s="136" t="inlineStr">
        <is>
          <t>Jun 2023</t>
        </is>
      </c>
    </row>
    <row r="7">
      <c r="D7" s="121" t="n"/>
    </row>
    <row r="8">
      <c r="A8" s="105" t="inlineStr">
        <is>
          <t>Date</t>
        </is>
      </c>
      <c r="B8" s="104" t="n"/>
      <c r="C8" s="113" t="inlineStr">
        <is>
          <t>Energy</t>
        </is>
      </c>
      <c r="D8" s="104" t="n"/>
    </row>
    <row r="9">
      <c r="A9" s="106" t="n"/>
      <c r="B9" s="97" t="n"/>
      <c r="C9" s="114" t="inlineStr">
        <is>
          <t>Consumption</t>
        </is>
      </c>
      <c r="D9" s="97" t="n"/>
    </row>
    <row r="10">
      <c r="A10" s="106" t="n"/>
      <c r="B10" s="97" t="n"/>
      <c r="C10" s="114" t="n"/>
      <c r="D10" s="97" t="n"/>
    </row>
    <row r="11">
      <c r="A11" s="107" t="n"/>
      <c r="B11" s="99" t="n"/>
      <c r="C11" s="115" t="inlineStr">
        <is>
          <t>kWrh</t>
        </is>
      </c>
      <c r="D11" s="99" t="n"/>
    </row>
    <row r="12">
      <c r="A12" s="101" t="n"/>
      <c r="B12" s="102" t="n"/>
      <c r="C12" s="111" t="n"/>
      <c r="D12" s="102" t="n"/>
    </row>
    <row r="13">
      <c r="A13" s="108" t="n"/>
      <c r="B13" s="104" t="n"/>
      <c r="C13" s="112" t="inlineStr">
        <is>
          <t>Total</t>
        </is>
      </c>
      <c r="D13" s="104" t="n"/>
    </row>
    <row r="14">
      <c r="A14" s="137">
        <f>D6</f>
        <v/>
      </c>
      <c r="B14" s="99" t="n"/>
      <c r="C14" s="110">
        <f>SUM(C16:C46)</f>
        <v/>
      </c>
      <c r="D14" s="99" t="n"/>
    </row>
    <row r="15">
      <c r="A15" s="101" t="n"/>
      <c r="B15" s="102" t="n"/>
      <c r="C15" s="111" t="n"/>
      <c r="D15" s="102" t="n"/>
    </row>
    <row r="16">
      <c r="A16" s="138">
        <f>IF(C16&lt;&gt;"",A15+1,"")</f>
        <v/>
      </c>
      <c r="B16" s="104" t="n"/>
      <c r="C16" s="138">
        <f>PodiumE!E21+PodiumW!E21+HotelHZ!E21+HotelLZ!E21+OfficeHZ!E21+OfficeLZ!E21+SvcAptHZ!E21+SvcAptLZ!E21</f>
        <v/>
      </c>
      <c r="D16" s="104" t="n"/>
      <c r="F16" s="139" t="n"/>
    </row>
    <row r="17">
      <c r="A17" s="140">
        <f>IF(C17&lt;&gt;"",A16+1,"")</f>
        <v/>
      </c>
      <c r="B17" s="97" t="n"/>
      <c r="C17" s="140">
        <f>PodiumE!E22+PodiumW!E22+HotelHZ!E22+HotelLZ!E22+OfficeHZ!E22+OfficeLZ!E22+SvcAptHZ!E22+SvcAptLZ!E22</f>
        <v/>
      </c>
      <c r="D17" s="97" t="n"/>
    </row>
    <row r="18">
      <c r="A18" s="141">
        <f>IF(C18&lt;&gt;"",A17+1,"")</f>
        <v/>
      </c>
      <c r="B18" s="97" t="n"/>
      <c r="C18" s="141">
        <f>PodiumE!E23+PodiumW!E23+HotelHZ!E23+HotelLZ!E23+OfficeHZ!E23+OfficeLZ!E23+SvcAptHZ!E23+SvcAptLZ!E23</f>
        <v/>
      </c>
      <c r="D18" s="97" t="n"/>
    </row>
    <row r="19">
      <c r="A19" s="140">
        <f>IF(C19&lt;&gt;"",A18+1,"")</f>
        <v/>
      </c>
      <c r="B19" s="97" t="n"/>
      <c r="C19" s="140">
        <f>PodiumE!E24+PodiumW!E24+HotelHZ!E24+HotelLZ!E24+OfficeHZ!E24+OfficeLZ!E24+SvcAptHZ!E24+SvcAptLZ!E24</f>
        <v/>
      </c>
      <c r="D19" s="97" t="n"/>
    </row>
    <row r="20">
      <c r="A20" s="141">
        <f>IF(C20&lt;&gt;"",A19+1,"")</f>
        <v/>
      </c>
      <c r="B20" s="97" t="n"/>
      <c r="C20" s="141">
        <f>PodiumE!E25+PodiumW!E25+HotelHZ!E25+HotelLZ!E25+OfficeHZ!E25+OfficeLZ!E25+SvcAptHZ!E25+SvcAptLZ!E25</f>
        <v/>
      </c>
      <c r="D20" s="97" t="n"/>
    </row>
    <row r="21">
      <c r="A21" s="140">
        <f>IF(C21&lt;&gt;"",A20+1,"")</f>
        <v/>
      </c>
      <c r="B21" s="97" t="n"/>
      <c r="C21" s="140">
        <f>PodiumE!E26+PodiumW!E26+HotelHZ!E26+HotelLZ!E26+OfficeHZ!E26+OfficeLZ!E26+SvcAptHZ!E26+SvcAptLZ!E26</f>
        <v/>
      </c>
      <c r="D21" s="97" t="n"/>
    </row>
    <row r="22">
      <c r="A22" s="141">
        <f>IF(C22&lt;&gt;"",A21+1,"")</f>
        <v/>
      </c>
      <c r="B22" s="97" t="n"/>
      <c r="C22" s="141">
        <f>PodiumE!E27+PodiumW!E27+HotelHZ!E27+HotelLZ!E27+OfficeHZ!E27+OfficeLZ!E27+SvcAptHZ!E27+SvcAptLZ!E27</f>
        <v/>
      </c>
      <c r="D22" s="97" t="n"/>
    </row>
    <row r="23">
      <c r="A23" s="140">
        <f>IF(C23&lt;&gt;"",A22+1,"")</f>
        <v/>
      </c>
      <c r="B23" s="97" t="n"/>
      <c r="C23" s="140">
        <f>PodiumE!E28+PodiumW!E28+HotelHZ!E28+HotelLZ!E28+OfficeHZ!E28+OfficeLZ!E28+SvcAptHZ!E28+SvcAptLZ!E28</f>
        <v/>
      </c>
      <c r="D23" s="97" t="n"/>
    </row>
    <row r="24">
      <c r="A24" s="141">
        <f>IF(C24&lt;&gt;"",A23+1,"")</f>
        <v/>
      </c>
      <c r="B24" s="97" t="n"/>
      <c r="C24" s="141">
        <f>PodiumE!E29+PodiumW!E29+HotelHZ!E29+HotelLZ!E29+OfficeHZ!E29+OfficeLZ!E29+SvcAptHZ!E29+SvcAptLZ!E29</f>
        <v/>
      </c>
      <c r="D24" s="97" t="n"/>
    </row>
    <row r="25">
      <c r="A25" s="140">
        <f>IF(C25&lt;&gt;"",A24+1,"")</f>
        <v/>
      </c>
      <c r="B25" s="97" t="n"/>
      <c r="C25" s="140">
        <f>PodiumE!E30+PodiumW!E30+HotelHZ!E30+HotelLZ!E30+OfficeHZ!E30+OfficeLZ!E30+SvcAptHZ!E30+SvcAptLZ!E30</f>
        <v/>
      </c>
      <c r="D25" s="97" t="n"/>
    </row>
    <row r="26">
      <c r="A26" s="141">
        <f>IF(C26&lt;&gt;"",A25+1,"")</f>
        <v/>
      </c>
      <c r="B26" s="97" t="n"/>
      <c r="C26" s="141">
        <f>PodiumE!E31+PodiumW!E31+HotelHZ!E31+HotelLZ!E31+OfficeHZ!E31+OfficeLZ!E31+SvcAptHZ!E31+SvcAptLZ!E31</f>
        <v/>
      </c>
      <c r="D26" s="97" t="n"/>
    </row>
    <row r="27">
      <c r="A27" s="140">
        <f>IF(C27&lt;&gt;"",A26+1,"")</f>
        <v/>
      </c>
      <c r="B27" s="97" t="n"/>
      <c r="C27" s="140">
        <f>PodiumE!E32+PodiumW!E32+HotelHZ!E32+HotelLZ!E32+OfficeHZ!E32+OfficeLZ!E32+SvcAptHZ!E32+SvcAptLZ!E32</f>
        <v/>
      </c>
      <c r="D27" s="97" t="n"/>
    </row>
    <row r="28">
      <c r="A28" s="141">
        <f>IF(C28&lt;&gt;"",A27+1,"")</f>
        <v/>
      </c>
      <c r="B28" s="97" t="n"/>
      <c r="C28" s="141">
        <f>PodiumE!E33+PodiumW!E33+HotelHZ!E33+HotelLZ!E33+OfficeHZ!E33+OfficeLZ!E33+SvcAptHZ!E33+SvcAptLZ!E33</f>
        <v/>
      </c>
      <c r="D28" s="97" t="n"/>
    </row>
    <row r="29">
      <c r="A29" s="140">
        <f>IF(C29&lt;&gt;"",A28+1,"")</f>
        <v/>
      </c>
      <c r="B29" s="97" t="n"/>
      <c r="C29" s="140">
        <f>PodiumE!E34+PodiumW!E34+HotelHZ!E34+HotelLZ!E34+OfficeHZ!E34+OfficeLZ!E34+SvcAptHZ!E34+SvcAptLZ!E34</f>
        <v/>
      </c>
      <c r="D29" s="97" t="n"/>
    </row>
    <row r="30">
      <c r="A30" s="141">
        <f>IF(C30&lt;&gt;"",A29+1,"")</f>
        <v/>
      </c>
      <c r="B30" s="97" t="n"/>
      <c r="C30" s="141">
        <f>PodiumE!E35+PodiumW!E35+HotelHZ!E35+HotelLZ!E35+OfficeHZ!E35+OfficeLZ!E35+SvcAptHZ!E35+SvcAptLZ!E35</f>
        <v/>
      </c>
      <c r="D30" s="97" t="n"/>
    </row>
    <row r="31">
      <c r="A31" s="140">
        <f>IF(C31&lt;&gt;"",A30+1,"")</f>
        <v/>
      </c>
      <c r="B31" s="97" t="n"/>
      <c r="C31" s="140">
        <f>PodiumE!E36+PodiumW!E36+HotelHZ!E36+HotelLZ!E36+OfficeHZ!E36+OfficeLZ!E36+SvcAptHZ!E36+SvcAptLZ!E36</f>
        <v/>
      </c>
      <c r="D31" s="97" t="n"/>
    </row>
    <row r="32">
      <c r="A32" s="141">
        <f>IF(C32&lt;&gt;"",A31+1,"")</f>
        <v/>
      </c>
      <c r="B32" s="97" t="n"/>
      <c r="C32" s="141">
        <f>PodiumE!E37+PodiumW!E37+HotelHZ!E37+HotelLZ!E37+OfficeHZ!E37+OfficeLZ!E37+SvcAptHZ!E37+SvcAptLZ!E37</f>
        <v/>
      </c>
      <c r="D32" s="97" t="n"/>
    </row>
    <row r="33">
      <c r="A33" s="140">
        <f>IF(C33&lt;&gt;"",A32+1,"")</f>
        <v/>
      </c>
      <c r="B33" s="97" t="n"/>
      <c r="C33" s="140">
        <f>PodiumE!E38+PodiumW!E38+HotelHZ!E38+HotelLZ!E38+OfficeHZ!E38+OfficeLZ!E38+SvcAptHZ!E38+SvcAptLZ!E38</f>
        <v/>
      </c>
      <c r="D33" s="97" t="n"/>
    </row>
    <row r="34">
      <c r="A34" s="141">
        <f>IF(C34&lt;&gt;"",A33+1,"")</f>
        <v/>
      </c>
      <c r="B34" s="97" t="n"/>
      <c r="C34" s="141">
        <f>PodiumE!E39+PodiumW!E39+HotelHZ!E39+HotelLZ!E39+OfficeHZ!E39+OfficeLZ!E39+SvcAptHZ!E39+SvcAptLZ!E39</f>
        <v/>
      </c>
      <c r="D34" s="97" t="n"/>
    </row>
    <row r="35">
      <c r="A35" s="140">
        <f>IF(C35&lt;&gt;"",A34+1,"")</f>
        <v/>
      </c>
      <c r="B35" s="97" t="n"/>
      <c r="C35" s="140">
        <f>PodiumE!E40+PodiumW!E40+HotelHZ!E40+HotelLZ!E40+OfficeHZ!E40+OfficeLZ!E40+SvcAptHZ!E40+SvcAptLZ!E40</f>
        <v/>
      </c>
      <c r="D35" s="97" t="n"/>
    </row>
    <row r="36">
      <c r="A36" s="141">
        <f>IF(C36&lt;&gt;"",A35+1,"")</f>
        <v/>
      </c>
      <c r="B36" s="97" t="n"/>
      <c r="C36" s="141">
        <f>PodiumE!E41+PodiumW!E41+HotelHZ!E41+HotelLZ!E41+OfficeHZ!E41+OfficeLZ!E41+SvcAptHZ!E41+SvcAptLZ!E41</f>
        <v/>
      </c>
      <c r="D36" s="97" t="n"/>
    </row>
    <row r="37">
      <c r="A37" s="140">
        <f>IF(C37&lt;&gt;"",A36+1,"")</f>
        <v/>
      </c>
      <c r="B37" s="97" t="n"/>
      <c r="C37" s="140">
        <f>PodiumE!E42+PodiumW!E42+HotelHZ!E42+HotelLZ!E42+OfficeHZ!E42+OfficeLZ!E42+SvcAptHZ!E42+SvcAptLZ!E42</f>
        <v/>
      </c>
      <c r="D37" s="97" t="n"/>
    </row>
    <row r="38">
      <c r="A38" s="141">
        <f>IF(C38&lt;&gt;"",A37+1,"")</f>
        <v/>
      </c>
      <c r="B38" s="97" t="n"/>
      <c r="C38" s="141">
        <f>PodiumE!E43+PodiumW!E43+HotelHZ!E43+HotelLZ!E43+OfficeHZ!E43+OfficeLZ!E43+SvcAptHZ!E43+SvcAptLZ!E43</f>
        <v/>
      </c>
      <c r="D38" s="97" t="n"/>
    </row>
    <row r="39">
      <c r="A39" s="140">
        <f>IF(C39&lt;&gt;"",A38+1,"")</f>
        <v/>
      </c>
      <c r="B39" s="97" t="n"/>
      <c r="C39" s="140">
        <f>PodiumE!E44+PodiumW!E44+HotelHZ!E44+HotelLZ!E44+OfficeHZ!E44+OfficeLZ!E44+SvcAptHZ!E44+SvcAptLZ!E44</f>
        <v/>
      </c>
      <c r="D39" s="97" t="n"/>
    </row>
    <row r="40">
      <c r="A40" s="141">
        <f>IF(C40&lt;&gt;"",A39+1,"")</f>
        <v/>
      </c>
      <c r="B40" s="97" t="n"/>
      <c r="C40" s="141">
        <f>PodiumE!E45+PodiumW!E45+HotelHZ!E45+HotelLZ!E45+OfficeHZ!E45+OfficeLZ!E45+SvcAptHZ!E45+SvcAptLZ!E45</f>
        <v/>
      </c>
      <c r="D40" s="97" t="n"/>
    </row>
    <row r="41">
      <c r="A41" s="140">
        <f>IF(C41&lt;&gt;"",A40+1,"")</f>
        <v/>
      </c>
      <c r="B41" s="97" t="n"/>
      <c r="C41" s="140">
        <f>PodiumE!E46+PodiumW!E46+HotelHZ!E46+HotelLZ!E46+OfficeHZ!E46+OfficeLZ!E46+SvcAptHZ!E46+SvcAptLZ!E46</f>
        <v/>
      </c>
      <c r="D41" s="97" t="n"/>
    </row>
    <row r="42">
      <c r="A42" s="141">
        <f>IF(C42&lt;&gt;"",A41+1,"")</f>
        <v/>
      </c>
      <c r="B42" s="97" t="n"/>
      <c r="C42" s="141">
        <f>PodiumE!E47+PodiumW!E47+HotelHZ!E47+HotelLZ!E47+OfficeHZ!E47+OfficeLZ!E47+SvcAptHZ!E47+SvcAptLZ!E47</f>
        <v/>
      </c>
      <c r="D42" s="97" t="n"/>
    </row>
    <row r="43">
      <c r="A43" s="140">
        <f>IF(C43&lt;&gt;"",A42+1,"")</f>
        <v/>
      </c>
      <c r="B43" s="97" t="n"/>
      <c r="C43" s="140">
        <f>PodiumE!E48+PodiumW!E48+HotelHZ!E48+HotelLZ!E48+OfficeHZ!E48+OfficeLZ!E48+SvcAptHZ!E48+SvcAptLZ!E48</f>
        <v/>
      </c>
      <c r="D43" s="97" t="n"/>
    </row>
    <row r="44">
      <c r="A44" s="141">
        <f>IF(C44&lt;&gt;"",A43+1,"")</f>
        <v/>
      </c>
      <c r="B44" s="97" t="n"/>
      <c r="C44" s="141">
        <f>PodiumE!E49+PodiumW!E49+HotelHZ!E49+HotelLZ!E49+OfficeHZ!E49+OfficeLZ!E49+SvcAptHZ!E49+SvcAptLZ!E49</f>
        <v/>
      </c>
      <c r="D44" s="97" t="n"/>
    </row>
    <row r="45">
      <c r="A45" s="140">
        <f>IF(C45&lt;&gt;"",A44+1,"")</f>
        <v/>
      </c>
      <c r="B45" s="97" t="n"/>
      <c r="C45" s="140">
        <f>PodiumE!E50+PodiumW!E50+HotelHZ!E50+HotelLZ!E50+OfficeHZ!E50+OfficeLZ!E50+SvcAptHZ!E50+SvcAptLZ!E50</f>
        <v/>
      </c>
      <c r="D45" s="97" t="n"/>
    </row>
    <row r="46">
      <c r="A46" s="142">
        <f>IF(C46&lt;&gt;"",A45+1,"")</f>
        <v/>
      </c>
      <c r="B46" s="99" t="n"/>
      <c r="C46" s="142">
        <f>IF((PodiumE!E51+PodiumW!E51+HotelHZ!E51+HotelLZ!E51+OfficeHZ!E51+OfficeLZ!E51+SvcAptHZ!E51+SvcAptLZ!E51)&lt;&gt;0,PodiumE!E51+PodiumW!E51+HotelHZ!E51+HotelLZ!E51+OfficeHZ!E51+OfficeLZ!E51+SvcAptHZ!E51+SvcAptLZ!E51,"")</f>
        <v/>
      </c>
      <c r="D46" s="99" t="n"/>
    </row>
    <row r="48">
      <c r="A48" s="10" t="inlineStr">
        <is>
          <t>Intake</t>
        </is>
      </c>
      <c r="B48" s="40" t="inlineStr">
        <is>
          <t>Energy</t>
        </is>
      </c>
      <c r="C48" s="35" t="inlineStr">
        <is>
          <t>Liquidated</t>
        </is>
      </c>
      <c r="D48" s="31" t="inlineStr">
        <is>
          <t>Liquidated</t>
        </is>
      </c>
    </row>
    <row r="49">
      <c r="A49" s="37" t="inlineStr">
        <is>
          <t>Station</t>
        </is>
      </c>
      <c r="B49" s="41" t="inlineStr">
        <is>
          <t>Consumption</t>
        </is>
      </c>
      <c r="C49" s="34" t="inlineStr">
        <is>
          <t>Damage</t>
        </is>
      </c>
      <c r="D49" s="32" t="inlineStr">
        <is>
          <t>Damage</t>
        </is>
      </c>
    </row>
    <row r="50">
      <c r="A50" s="11" t="n"/>
      <c r="B50" s="30" t="n"/>
      <c r="C50" s="46" t="inlineStr">
        <is>
          <t>(LD1)</t>
        </is>
      </c>
      <c r="D50" s="32" t="inlineStr">
        <is>
          <t>(LD2)</t>
        </is>
      </c>
    </row>
    <row r="51">
      <c r="A51" s="107" t="n"/>
      <c r="B51" s="42" t="inlineStr">
        <is>
          <t>kWrh</t>
        </is>
      </c>
      <c r="C51" s="47" t="inlineStr">
        <is>
          <t>hrs</t>
        </is>
      </c>
      <c r="D51" s="33" t="inlineStr">
        <is>
          <t>hrs</t>
        </is>
      </c>
    </row>
    <row r="52">
      <c r="A52" s="141" t="inlineStr">
        <is>
          <t>D1/东部裙楼能源站</t>
        </is>
      </c>
      <c r="B52" s="124">
        <f>PodiumE!E11</f>
        <v/>
      </c>
      <c r="C52" s="68" t="n">
        <v>0</v>
      </c>
      <c r="D52" s="69" t="n">
        <v>0</v>
      </c>
      <c r="F52" s="63" t="n"/>
    </row>
    <row r="53" customFormat="1" s="121">
      <c r="A53" s="38" t="inlineStr">
        <is>
          <t>D2/西部裙楼能源站</t>
        </is>
      </c>
      <c r="B53" s="70">
        <f>PodiumE!E11</f>
        <v/>
      </c>
      <c r="C53" s="70" t="n">
        <v>0</v>
      </c>
      <c r="D53" s="71" t="n">
        <v>0</v>
      </c>
      <c r="F53" s="122" t="n"/>
      <c r="G53" s="122" t="n"/>
      <c r="H53" s="122" t="n"/>
      <c r="I53" s="122" t="n"/>
    </row>
    <row r="54" customFormat="1" s="121">
      <c r="A54" s="141" t="inlineStr">
        <is>
          <t>D3/酒店高区能源站</t>
        </is>
      </c>
      <c r="B54" s="124">
        <f>HotelHZ!E11</f>
        <v/>
      </c>
      <c r="C54" s="68" t="n">
        <v>0</v>
      </c>
      <c r="D54" s="69" t="n">
        <v>0</v>
      </c>
      <c r="F54" s="122" t="n"/>
      <c r="G54" s="122" t="n"/>
      <c r="H54" s="122" t="n"/>
      <c r="I54" s="122" t="n"/>
    </row>
    <row r="55" customFormat="1" s="121">
      <c r="A55" s="38" t="inlineStr">
        <is>
          <t>D4/酒店低区能源站</t>
        </is>
      </c>
      <c r="B55" s="70">
        <f>HotelLZ!E11</f>
        <v/>
      </c>
      <c r="C55" s="70" t="n">
        <v>0</v>
      </c>
      <c r="D55" s="71" t="n">
        <v>0</v>
      </c>
      <c r="F55" s="122" t="n"/>
      <c r="G55" s="122" t="n"/>
      <c r="H55" s="122" t="n"/>
      <c r="I55" s="122" t="n"/>
    </row>
    <row r="56">
      <c r="A56" s="141" t="inlineStr">
        <is>
          <t>D5/办公高区能源站</t>
        </is>
      </c>
      <c r="B56" s="124">
        <f>OfficeHZ!E11</f>
        <v/>
      </c>
      <c r="C56" s="68" t="n">
        <v>0</v>
      </c>
      <c r="D56" s="69" t="n">
        <v>0</v>
      </c>
    </row>
    <row r="57">
      <c r="A57" s="38" t="inlineStr">
        <is>
          <t>D6/办公低区能源站</t>
        </is>
      </c>
      <c r="B57" s="70">
        <f>OfficeLZ!E11</f>
        <v/>
      </c>
      <c r="C57" s="70" t="n">
        <v>0</v>
      </c>
      <c r="D57" s="71" t="n">
        <v>0</v>
      </c>
    </row>
    <row r="58">
      <c r="A58" s="141" t="inlineStr">
        <is>
          <t>D7/服务式公寓高区能源站</t>
        </is>
      </c>
      <c r="B58" s="124">
        <f>SvcAptHZ!E11</f>
        <v/>
      </c>
      <c r="C58" s="68" t="n">
        <v>0</v>
      </c>
      <c r="D58" s="69" t="n">
        <v>0</v>
      </c>
    </row>
    <row r="59">
      <c r="A59" s="39" t="inlineStr">
        <is>
          <t>D8/服务式公寓低区能源站</t>
        </is>
      </c>
      <c r="B59" s="72">
        <f>SvcAptLZ!E11</f>
        <v/>
      </c>
      <c r="C59" s="72" t="n">
        <v>0</v>
      </c>
      <c r="D59" s="73" t="n">
        <v>0</v>
      </c>
    </row>
  </sheetData>
  <mergeCells count="78">
    <mergeCell ref="A15:B15"/>
    <mergeCell ref="C15:D15"/>
    <mergeCell ref="A41:B41"/>
    <mergeCell ref="C41:D41"/>
    <mergeCell ref="A27:B27"/>
    <mergeCell ref="C43:D43"/>
    <mergeCell ref="A33:B33"/>
    <mergeCell ref="C27:D27"/>
    <mergeCell ref="A42:B42"/>
    <mergeCell ref="C36:D36"/>
    <mergeCell ref="A17:B17"/>
    <mergeCell ref="C17:D17"/>
    <mergeCell ref="A22:B22"/>
    <mergeCell ref="A35:B35"/>
    <mergeCell ref="A19:B19"/>
    <mergeCell ref="C19:D19"/>
    <mergeCell ref="A28:B28"/>
    <mergeCell ref="C28:D28"/>
    <mergeCell ref="A9:B9"/>
    <mergeCell ref="A39:B39"/>
    <mergeCell ref="A30:B30"/>
    <mergeCell ref="C30:D30"/>
    <mergeCell ref="A11:B11"/>
    <mergeCell ref="A45:B45"/>
    <mergeCell ref="C14:D14"/>
    <mergeCell ref="C45:D45"/>
    <mergeCell ref="A37:B37"/>
    <mergeCell ref="A46:B46"/>
    <mergeCell ref="C40:D40"/>
    <mergeCell ref="A26:B26"/>
    <mergeCell ref="A8:B8"/>
    <mergeCell ref="C8:D8"/>
    <mergeCell ref="A10:B10"/>
    <mergeCell ref="C18:D18"/>
    <mergeCell ref="A34:B34"/>
    <mergeCell ref="C34:D34"/>
    <mergeCell ref="A36:B36"/>
    <mergeCell ref="C20:D20"/>
    <mergeCell ref="C29:D29"/>
    <mergeCell ref="C44:D44"/>
    <mergeCell ref="C22:D22"/>
    <mergeCell ref="C31:D31"/>
    <mergeCell ref="A12:B12"/>
    <mergeCell ref="C12:D12"/>
    <mergeCell ref="A21:B21"/>
    <mergeCell ref="C46:D46"/>
    <mergeCell ref="C21:D21"/>
    <mergeCell ref="A32:B32"/>
    <mergeCell ref="A14:B14"/>
    <mergeCell ref="A23:B23"/>
    <mergeCell ref="C23:D23"/>
    <mergeCell ref="A38:B38"/>
    <mergeCell ref="C32:D32"/>
    <mergeCell ref="C38:D38"/>
    <mergeCell ref="A43:B43"/>
    <mergeCell ref="A40:B40"/>
    <mergeCell ref="A24:B24"/>
    <mergeCell ref="C24:D24"/>
    <mergeCell ref="C33:D33"/>
    <mergeCell ref="C42:D42"/>
    <mergeCell ref="C26:D26"/>
    <mergeCell ref="C35:D35"/>
    <mergeCell ref="A16:B16"/>
    <mergeCell ref="C10:D10"/>
    <mergeCell ref="C16:D16"/>
    <mergeCell ref="A25:B25"/>
    <mergeCell ref="C25:D25"/>
    <mergeCell ref="C9:D9"/>
    <mergeCell ref="A18:B18"/>
    <mergeCell ref="C11:D11"/>
    <mergeCell ref="C39:D39"/>
    <mergeCell ref="A20:B20"/>
    <mergeCell ref="A29:B29"/>
    <mergeCell ref="C37:D37"/>
    <mergeCell ref="A13:B13"/>
    <mergeCell ref="A44:B44"/>
    <mergeCell ref="C13:D13"/>
    <mergeCell ref="A31:B31"/>
  </mergeCells>
  <printOptions horizontalCentered="1"/>
  <pageMargins left="0.5905511811023623" right="0.3937007874015748" top="0.32" bottom="0.32" header="0.3149606299212598" footer="0.3149606299212598"/>
  <pageSetup orientation="portrait" paperSize="9" scale="92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J53"/>
  <sheetViews>
    <sheetView zoomScaleNormal="100" workbookViewId="0">
      <selection activeCell="B8" sqref="B8"/>
    </sheetView>
  </sheetViews>
  <sheetFormatPr baseColWidth="8" defaultColWidth="9.109375" defaultRowHeight="13.2"/>
  <cols>
    <col width="18.33203125" customWidth="1" style="122" min="1" max="1"/>
    <col width="14.6640625" customWidth="1" style="122" min="2" max="6"/>
    <col width="5.6640625" customWidth="1" style="122" min="7" max="7"/>
    <col width="15.5546875" customWidth="1" style="122" min="8" max="10"/>
    <col width="9.109375" customWidth="1" style="122" min="11" max="11"/>
    <col width="14.6640625" bestFit="1" customWidth="1" style="122" min="12" max="12"/>
    <col width="12.88671875" bestFit="1" customWidth="1" style="122" min="13" max="13"/>
    <col width="9.109375" customWidth="1" style="122" min="14" max="17"/>
    <col width="9.109375" customWidth="1" style="122" min="18" max="16384"/>
  </cols>
  <sheetData>
    <row r="1" customFormat="1" s="121">
      <c r="A1" s="1" t="inlineStr">
        <is>
          <t>Shirui Energy Engineering and Technology (Chongqing) Co., Ltd.</t>
        </is>
      </c>
      <c r="B1" s="1" t="n"/>
      <c r="C1" s="1" t="n"/>
      <c r="D1" s="1" t="n"/>
      <c r="E1" s="1" t="n"/>
      <c r="F1" s="1" t="n"/>
    </row>
    <row r="2" ht="12.9" customFormat="1" customHeight="1" s="121">
      <c r="A2" s="3" t="inlineStr">
        <is>
          <t>Chilled Water Intake Station Monthly Metering Report</t>
        </is>
      </c>
      <c r="B2" s="3" t="n"/>
      <c r="C2" s="3" t="n"/>
      <c r="D2" s="3" t="n"/>
      <c r="E2" s="3" t="n"/>
      <c r="F2" s="3" t="n"/>
      <c r="H2" s="133" t="inlineStr">
        <is>
          <t>Check</t>
        </is>
      </c>
    </row>
    <row r="3" ht="12.6" customHeight="1">
      <c r="H3" s="134" t="n"/>
      <c r="I3" s="135" t="n"/>
      <c r="J3" s="135" t="n"/>
    </row>
    <row r="4" ht="13.8" customHeight="1" thickBot="1">
      <c r="A4" s="17" t="inlineStr">
        <is>
          <t>Customer</t>
        </is>
      </c>
      <c r="B4" s="25" t="n"/>
      <c r="C4" s="18" t="n"/>
      <c r="D4" s="18" t="n"/>
      <c r="E4" s="19" t="n"/>
      <c r="F4" s="48" t="inlineStr">
        <is>
          <t>重庆凯德古渝雄关置业有限公司</t>
        </is>
      </c>
      <c r="H4" s="36" t="inlineStr">
        <is>
          <t>Description</t>
        </is>
      </c>
      <c r="I4" s="36" t="n"/>
      <c r="J4" s="59" t="inlineStr">
        <is>
          <t>Status</t>
        </is>
      </c>
    </row>
    <row r="5" ht="13.8" customHeight="1" thickBot="1">
      <c r="A5" s="5" t="inlineStr">
        <is>
          <t>Intake Station</t>
        </is>
      </c>
      <c r="B5" s="6" t="n"/>
      <c r="C5" s="6" t="n"/>
      <c r="D5" s="6" t="n"/>
      <c r="E5" s="15" t="n"/>
      <c r="F5" s="54" t="inlineStr">
        <is>
          <t>D1/东部裙楼能源站</t>
        </is>
      </c>
      <c r="H5" s="61" t="inlineStr">
        <is>
          <t>Meter reading vs Energy Consumption</t>
        </is>
      </c>
      <c r="I5" s="62" t="n"/>
      <c r="J5" s="64" t="n">
        <v>0</v>
      </c>
    </row>
    <row r="6" ht="13.8" customHeight="1" thickBot="1">
      <c r="A6" s="5" t="inlineStr">
        <is>
          <t>Supply Agreement</t>
        </is>
      </c>
      <c r="B6" s="143" t="n"/>
      <c r="C6" s="6" t="n"/>
      <c r="D6" s="6" t="n"/>
      <c r="E6" s="15" t="n"/>
      <c r="F6" s="54" t="inlineStr">
        <is>
          <t>中华人民共和国重庆市重庆来福士广场技术服务协议(TSA1)</t>
        </is>
      </c>
      <c r="H6" s="61" t="inlineStr">
        <is>
          <t>BTU vs LCP Flow</t>
        </is>
      </c>
      <c r="I6" s="62" t="n"/>
      <c r="J6" s="65" t="n">
        <v>0.8461538461538461</v>
      </c>
    </row>
    <row r="7" ht="13.8" customHeight="1" thickBot="1">
      <c r="A7" s="5" t="inlineStr">
        <is>
          <t>Month</t>
        </is>
      </c>
      <c r="B7" s="6" t="n"/>
      <c r="C7" s="6" t="n"/>
      <c r="D7" s="6" t="n"/>
      <c r="E7" s="144" t="n"/>
      <c r="F7" s="145">
        <f>Summary!D6</f>
        <v/>
      </c>
      <c r="H7" s="61" t="inlineStr">
        <is>
          <t>BTU vs LCP Supply Temp.</t>
        </is>
      </c>
      <c r="I7" s="62" t="n"/>
      <c r="J7" s="65" t="n">
        <v>0.125</v>
      </c>
    </row>
    <row r="8" ht="13.8" customHeight="1" thickBot="1">
      <c r="A8" s="5" t="inlineStr">
        <is>
          <t>Meter reading on</t>
        </is>
      </c>
      <c r="B8" s="146" t="inlineStr">
        <is>
          <t>01.06.23</t>
        </is>
      </c>
      <c r="C8" s="8" t="inlineStr">
        <is>
          <t>at</t>
        </is>
      </c>
      <c r="D8" s="21" t="n">
        <v>0</v>
      </c>
      <c r="E8" s="147" t="n">
        <v>59386200</v>
      </c>
      <c r="F8" s="7" t="inlineStr">
        <is>
          <t>kWrh</t>
        </is>
      </c>
      <c r="H8" s="61" t="inlineStr">
        <is>
          <t>BTU vs LCP Return Temp.</t>
        </is>
      </c>
      <c r="I8" s="62" t="n"/>
      <c r="J8" s="65" t="n">
        <v>0.09090909090909091</v>
      </c>
    </row>
    <row r="9">
      <c r="A9" s="5" t="inlineStr">
        <is>
          <t>Meter reading on</t>
        </is>
      </c>
      <c r="B9" s="146" t="inlineStr">
        <is>
          <t>01.07.23</t>
        </is>
      </c>
      <c r="C9" s="8" t="inlineStr">
        <is>
          <t>at</t>
        </is>
      </c>
      <c r="D9" s="21" t="n">
        <v>0</v>
      </c>
      <c r="E9" s="147" t="n">
        <v>57619096</v>
      </c>
      <c r="F9" s="7" t="inlineStr">
        <is>
          <t>kWrh</t>
        </is>
      </c>
    </row>
    <row r="10">
      <c r="A10" s="5" t="inlineStr">
        <is>
          <t>Adjustment</t>
        </is>
      </c>
      <c r="B10" s="148" t="n"/>
      <c r="C10" s="51" t="n"/>
      <c r="D10" s="52" t="n"/>
      <c r="E10" s="149" t="n">
        <v>0</v>
      </c>
      <c r="F10" s="7" t="inlineStr">
        <is>
          <t>kWrh</t>
        </is>
      </c>
    </row>
    <row r="11">
      <c r="A11" s="9" t="inlineStr">
        <is>
          <t>Energy Consumption</t>
        </is>
      </c>
      <c r="B11" s="27" t="n"/>
      <c r="C11" s="28" t="n"/>
      <c r="D11" s="27" t="n"/>
      <c r="E11" s="29">
        <f>(E8-E9+E10)</f>
        <v/>
      </c>
      <c r="F11" s="22" t="inlineStr">
        <is>
          <t>kWrh</t>
        </is>
      </c>
    </row>
    <row r="13">
      <c r="A13" s="105" t="inlineStr">
        <is>
          <t>Date</t>
        </is>
      </c>
      <c r="B13" s="104" t="n"/>
      <c r="C13" s="113" t="inlineStr">
        <is>
          <t>Maximum</t>
        </is>
      </c>
      <c r="D13" s="104" t="n"/>
      <c r="E13" s="113" t="inlineStr">
        <is>
          <t>Energy</t>
        </is>
      </c>
      <c r="F13" s="104" t="n"/>
      <c r="H13" s="55" t="inlineStr">
        <is>
          <t>Liquidated</t>
        </is>
      </c>
      <c r="I13" s="31" t="inlineStr">
        <is>
          <t>Liquidated</t>
        </is>
      </c>
    </row>
    <row r="14" customFormat="1" s="121">
      <c r="A14" s="106" t="n"/>
      <c r="B14" s="97" t="n"/>
      <c r="C14" s="114" t="inlineStr">
        <is>
          <t>Demand</t>
        </is>
      </c>
      <c r="D14" s="97" t="n"/>
      <c r="E14" s="114" t="inlineStr">
        <is>
          <t>Consumption</t>
        </is>
      </c>
      <c r="F14" s="97" t="n"/>
      <c r="H14" s="56" t="inlineStr">
        <is>
          <t>Damage</t>
        </is>
      </c>
      <c r="I14" s="32" t="inlineStr">
        <is>
          <t>Damage</t>
        </is>
      </c>
    </row>
    <row r="15" customFormat="1" s="121">
      <c r="A15" s="119" t="n"/>
      <c r="B15" s="97" t="n"/>
      <c r="C15" s="114" t="n"/>
      <c r="D15" s="97" t="n"/>
      <c r="E15" s="114" t="n"/>
      <c r="F15" s="97" t="n"/>
      <c r="H15" s="56" t="inlineStr">
        <is>
          <t>(LD1)</t>
        </is>
      </c>
      <c r="I15" s="32" t="inlineStr">
        <is>
          <t>(LD2)</t>
        </is>
      </c>
    </row>
    <row r="16" customFormat="1" s="121">
      <c r="A16" s="120" t="n"/>
      <c r="B16" s="99" t="n"/>
      <c r="C16" s="115" t="inlineStr">
        <is>
          <t>kWr</t>
        </is>
      </c>
      <c r="D16" s="99" t="n"/>
      <c r="E16" s="115" t="inlineStr">
        <is>
          <t>kWrh</t>
        </is>
      </c>
      <c r="F16" s="99" t="n"/>
      <c r="H16" s="57" t="inlineStr">
        <is>
          <t>hrs</t>
        </is>
      </c>
      <c r="I16" s="33" t="inlineStr">
        <is>
          <t>hrs</t>
        </is>
      </c>
    </row>
    <row r="17">
      <c r="A17" s="121" t="n"/>
      <c r="C17" s="125" t="n"/>
      <c r="E17" s="125" t="n"/>
      <c r="H17" s="125" t="n"/>
      <c r="I17" s="125" t="n"/>
    </row>
    <row r="18">
      <c r="A18" s="108" t="n"/>
      <c r="B18" s="104" t="n"/>
      <c r="C18" s="112" t="inlineStr">
        <is>
          <t>Maximum</t>
        </is>
      </c>
      <c r="D18" s="104" t="n"/>
      <c r="E18" s="112" t="inlineStr">
        <is>
          <t>Cumulative</t>
        </is>
      </c>
      <c r="F18" s="104" t="n"/>
      <c r="H18" s="58" t="inlineStr">
        <is>
          <t>Total</t>
        </is>
      </c>
      <c r="I18" s="14" t="inlineStr">
        <is>
          <t>Total</t>
        </is>
      </c>
    </row>
    <row r="19">
      <c r="A19" s="137">
        <f>Summary!D6</f>
        <v/>
      </c>
      <c r="B19" s="99" t="n"/>
      <c r="C19" s="110">
        <f>MAX(C21:C51)</f>
        <v/>
      </c>
      <c r="D19" s="99" t="n"/>
      <c r="E19" s="110">
        <f>SUM(E21:E51)</f>
        <v/>
      </c>
      <c r="F19" s="99" t="n"/>
      <c r="H19" s="74">
        <f>SUM(H21:H51)</f>
        <v/>
      </c>
      <c r="I19" s="75">
        <f>SUM(I21:I51)</f>
        <v/>
      </c>
    </row>
    <row r="20">
      <c r="A20" s="122" t="n"/>
      <c r="C20" s="125" t="n"/>
      <c r="E20" s="125" t="n"/>
      <c r="H20" s="125" t="n"/>
      <c r="I20" s="125" t="n"/>
    </row>
    <row r="21">
      <c r="A21" s="138">
        <f>IF(C21&lt;&gt;"",A20+1,"")</f>
        <v/>
      </c>
      <c r="B21" s="104" t="n"/>
      <c r="C21" s="126" t="n">
        <v>6512</v>
      </c>
      <c r="D21" s="104" t="n"/>
      <c r="E21" s="150" t="n">
        <v>66712</v>
      </c>
      <c r="F21" s="104" t="n"/>
      <c r="H21" s="76" t="n">
        <v>0</v>
      </c>
      <c r="I21" s="77" t="n">
        <v>0</v>
      </c>
    </row>
    <row r="22">
      <c r="A22" s="140">
        <f>IF(C22&lt;&gt;"",A21+1,"")</f>
        <v/>
      </c>
      <c r="B22" s="97" t="n"/>
      <c r="C22" s="116" t="n">
        <v>4242</v>
      </c>
      <c r="D22" s="97" t="n"/>
      <c r="E22" s="151" t="n">
        <v>48440</v>
      </c>
      <c r="F22" s="97" t="n"/>
      <c r="H22" s="78" t="n">
        <v>0</v>
      </c>
      <c r="I22" s="79" t="n">
        <v>0</v>
      </c>
    </row>
    <row r="23">
      <c r="A23" s="141">
        <f>IF(C23&lt;&gt;"",A22+1,"")</f>
        <v/>
      </c>
      <c r="B23" s="97" t="n"/>
      <c r="C23" s="117" t="n">
        <v>3872</v>
      </c>
      <c r="D23" s="97" t="n"/>
      <c r="E23" s="152" t="n">
        <v>47404</v>
      </c>
      <c r="F23" s="97" t="n"/>
      <c r="H23" s="80" t="n">
        <v>0</v>
      </c>
      <c r="I23" s="81" t="n">
        <v>0</v>
      </c>
    </row>
    <row r="24">
      <c r="A24" s="140">
        <f>IF(C24&lt;&gt;"",A23+1,"")</f>
        <v/>
      </c>
      <c r="B24" s="97" t="n"/>
      <c r="C24" s="116" t="n">
        <v>3524</v>
      </c>
      <c r="D24" s="97" t="n"/>
      <c r="E24" s="151" t="n">
        <v>44264</v>
      </c>
      <c r="F24" s="97" t="n"/>
      <c r="H24" s="78" t="n">
        <v>0</v>
      </c>
      <c r="I24" s="79" t="n">
        <v>0</v>
      </c>
    </row>
    <row r="25">
      <c r="A25" s="141">
        <f>IF(C25&lt;&gt;"",A24+1,"")</f>
        <v/>
      </c>
      <c r="B25" s="97" t="n"/>
      <c r="C25" s="117" t="n">
        <v>3590</v>
      </c>
      <c r="D25" s="97" t="n"/>
      <c r="E25" s="152" t="n">
        <v>39740</v>
      </c>
      <c r="F25" s="97" t="n"/>
      <c r="H25" s="80" t="n">
        <v>0</v>
      </c>
      <c r="I25" s="81" t="n">
        <v>0</v>
      </c>
    </row>
    <row r="26">
      <c r="A26" s="140">
        <f>IF(C26&lt;&gt;"",A25+1,"")</f>
        <v/>
      </c>
      <c r="B26" s="97" t="n"/>
      <c r="C26" s="116" t="n">
        <v>3689</v>
      </c>
      <c r="D26" s="97" t="n"/>
      <c r="E26" s="151" t="n">
        <v>45488</v>
      </c>
      <c r="F26" s="97" t="n"/>
      <c r="H26" s="78" t="n">
        <v>0</v>
      </c>
      <c r="I26" s="79" t="n">
        <v>0</v>
      </c>
    </row>
    <row r="27">
      <c r="A27" s="141">
        <f>IF(C27&lt;&gt;"",A26+1,"")</f>
        <v/>
      </c>
      <c r="B27" s="97" t="n"/>
      <c r="C27" s="117" t="n">
        <v>3645</v>
      </c>
      <c r="D27" s="97" t="n"/>
      <c r="E27" s="152" t="n">
        <v>45512</v>
      </c>
      <c r="F27" s="97" t="n"/>
      <c r="H27" s="80" t="n">
        <v>0</v>
      </c>
      <c r="I27" s="81" t="n">
        <v>0</v>
      </c>
    </row>
    <row r="28">
      <c r="A28" s="140">
        <f>IF(C28&lt;&gt;"",A27+1,"")</f>
        <v/>
      </c>
      <c r="B28" s="97" t="n"/>
      <c r="C28" s="116" t="n">
        <v>4801</v>
      </c>
      <c r="D28" s="97" t="n"/>
      <c r="E28" s="151" t="n">
        <v>46332</v>
      </c>
      <c r="F28" s="97" t="n"/>
      <c r="H28" s="78" t="n">
        <v>0</v>
      </c>
      <c r="I28" s="79" t="n">
        <v>0</v>
      </c>
    </row>
    <row r="29">
      <c r="A29" s="141">
        <f>IF(C29&lt;&gt;"",A28+1,"")</f>
        <v/>
      </c>
      <c r="B29" s="97" t="n"/>
      <c r="C29" s="117" t="n">
        <v>5456</v>
      </c>
      <c r="D29" s="97" t="n"/>
      <c r="E29" s="152" t="n">
        <v>52360</v>
      </c>
      <c r="F29" s="97" t="n"/>
      <c r="H29" s="80" t="n">
        <v>0</v>
      </c>
      <c r="I29" s="81" t="n">
        <v>0</v>
      </c>
    </row>
    <row r="30">
      <c r="A30" s="140">
        <f>IF(C30&lt;&gt;"",A29+1,"")</f>
        <v/>
      </c>
      <c r="B30" s="97" t="n"/>
      <c r="C30" s="116" t="n">
        <v>4999</v>
      </c>
      <c r="D30" s="97" t="n"/>
      <c r="E30" s="151" t="n">
        <v>58320</v>
      </c>
      <c r="F30" s="97" t="n"/>
      <c r="H30" s="78" t="n">
        <v>0</v>
      </c>
      <c r="I30" s="79" t="n">
        <v>0</v>
      </c>
    </row>
    <row r="31">
      <c r="A31" s="141">
        <f>IF(C31&lt;&gt;"",A30+1,"")</f>
        <v/>
      </c>
      <c r="B31" s="97" t="n"/>
      <c r="C31" s="117" t="n">
        <v>4717</v>
      </c>
      <c r="D31" s="97" t="n"/>
      <c r="E31" s="152" t="n">
        <v>56972</v>
      </c>
      <c r="F31" s="97" t="n"/>
      <c r="H31" s="80" t="n">
        <v>0</v>
      </c>
      <c r="I31" s="81" t="n">
        <v>0</v>
      </c>
    </row>
    <row r="32">
      <c r="A32" s="140">
        <f>IF(C32&lt;&gt;"",A31+1,"")</f>
        <v/>
      </c>
      <c r="B32" s="97" t="n"/>
      <c r="C32" s="123" t="n">
        <v>3909</v>
      </c>
      <c r="D32" s="97" t="n"/>
      <c r="E32" s="153" t="n">
        <v>50136</v>
      </c>
      <c r="F32" s="97" t="n"/>
      <c r="H32" s="82" t="n">
        <v>0</v>
      </c>
      <c r="I32" s="83" t="n">
        <v>0</v>
      </c>
    </row>
    <row r="33">
      <c r="A33" s="141">
        <f>IF(C33&lt;&gt;"",A32+1,"")</f>
        <v/>
      </c>
      <c r="B33" s="97" t="n"/>
      <c r="C33" s="124" t="n">
        <v>4595</v>
      </c>
      <c r="D33" s="97" t="n"/>
      <c r="E33" s="154" t="n">
        <v>54976</v>
      </c>
      <c r="F33" s="97" t="n"/>
      <c r="H33" s="84" t="n">
        <v>0</v>
      </c>
      <c r="I33" s="85" t="n">
        <v>0</v>
      </c>
    </row>
    <row r="34">
      <c r="A34" s="140">
        <f>IF(C34&lt;&gt;"",A33+1,"")</f>
        <v/>
      </c>
      <c r="B34" s="97" t="n"/>
      <c r="C34" s="123" t="n">
        <v>5277</v>
      </c>
      <c r="D34" s="97" t="n"/>
      <c r="E34" s="153" t="n">
        <v>58576</v>
      </c>
      <c r="F34" s="97" t="n"/>
      <c r="H34" s="82" t="n">
        <v>0</v>
      </c>
      <c r="I34" s="83" t="n">
        <v>0</v>
      </c>
    </row>
    <row r="35">
      <c r="A35" s="141">
        <f>IF(C35&lt;&gt;"",A34+1,"")</f>
        <v/>
      </c>
      <c r="B35" s="97" t="n"/>
      <c r="C35" s="124" t="n">
        <v>4688</v>
      </c>
      <c r="D35" s="97" t="n"/>
      <c r="E35" s="154" t="n">
        <v>52016</v>
      </c>
      <c r="F35" s="97" t="n"/>
      <c r="H35" s="84" t="n">
        <v>0</v>
      </c>
      <c r="I35" s="85" t="n">
        <v>0</v>
      </c>
    </row>
    <row r="36">
      <c r="A36" s="140">
        <f>IF(C36&lt;&gt;"",A35+1,"")</f>
        <v/>
      </c>
      <c r="B36" s="97" t="n"/>
      <c r="C36" s="123" t="n">
        <v>4061</v>
      </c>
      <c r="D36" s="97" t="n"/>
      <c r="E36" s="153" t="n">
        <v>43964</v>
      </c>
      <c r="F36" s="97" t="n"/>
      <c r="H36" s="82" t="n">
        <v>0</v>
      </c>
      <c r="I36" s="83" t="n">
        <v>0</v>
      </c>
    </row>
    <row r="37">
      <c r="A37" s="141">
        <f>IF(C37&lt;&gt;"",A36+1,"")</f>
        <v/>
      </c>
      <c r="B37" s="97" t="n"/>
      <c r="C37" s="124" t="n">
        <v>4147</v>
      </c>
      <c r="D37" s="97" t="n"/>
      <c r="E37" s="154" t="n">
        <v>48252</v>
      </c>
      <c r="F37" s="97" t="n"/>
      <c r="H37" s="84" t="n">
        <v>0</v>
      </c>
      <c r="I37" s="85" t="n">
        <v>0</v>
      </c>
    </row>
    <row r="38">
      <c r="A38" s="140">
        <f>IF(C38&lt;&gt;"",A37+1,"")</f>
        <v/>
      </c>
      <c r="B38" s="97" t="n"/>
      <c r="C38" s="123" t="n">
        <v>4735</v>
      </c>
      <c r="D38" s="97" t="n"/>
      <c r="E38" s="153" t="n">
        <v>56220</v>
      </c>
      <c r="F38" s="97" t="n"/>
      <c r="H38" s="82" t="n">
        <v>0</v>
      </c>
      <c r="I38" s="83" t="n">
        <v>0</v>
      </c>
    </row>
    <row r="39">
      <c r="A39" s="141">
        <f>IF(C39&lt;&gt;"",A38+1,"")</f>
        <v/>
      </c>
      <c r="B39" s="97" t="n"/>
      <c r="C39" s="124" t="n">
        <v>6454</v>
      </c>
      <c r="D39" s="97" t="n"/>
      <c r="E39" s="154" t="n">
        <v>61324</v>
      </c>
      <c r="F39" s="97" t="n"/>
      <c r="H39" s="84" t="n">
        <v>0</v>
      </c>
      <c r="I39" s="85" t="n">
        <v>0</v>
      </c>
    </row>
    <row r="40">
      <c r="A40" s="140">
        <f>IF(C40&lt;&gt;"",A39+1,"")</f>
        <v/>
      </c>
      <c r="B40" s="97" t="n"/>
      <c r="C40" s="123" t="n">
        <v>5941</v>
      </c>
      <c r="D40" s="97" t="n"/>
      <c r="E40" s="153" t="n">
        <v>69504</v>
      </c>
      <c r="F40" s="97" t="n"/>
      <c r="H40" s="82" t="n">
        <v>0</v>
      </c>
      <c r="I40" s="83" t="n">
        <v>0</v>
      </c>
    </row>
    <row r="41">
      <c r="A41" s="141">
        <f>IF(C41&lt;&gt;"",A40+1,"")</f>
        <v/>
      </c>
      <c r="B41" s="97" t="n"/>
      <c r="C41" s="124" t="n">
        <v>4644</v>
      </c>
      <c r="D41" s="97" t="n"/>
      <c r="E41" s="154" t="n">
        <v>52088</v>
      </c>
      <c r="F41" s="97" t="n"/>
      <c r="H41" s="84" t="n">
        <v>0</v>
      </c>
      <c r="I41" s="85" t="n">
        <v>0</v>
      </c>
    </row>
    <row r="42">
      <c r="A42" s="140">
        <f>IF(C42&lt;&gt;"",A41+1,"")</f>
        <v/>
      </c>
      <c r="B42" s="97" t="n"/>
      <c r="C42" s="116" t="n">
        <v>6264</v>
      </c>
      <c r="D42" s="97" t="n"/>
      <c r="E42" s="151" t="n">
        <v>56364</v>
      </c>
      <c r="F42" s="97" t="n"/>
      <c r="H42" s="78" t="n">
        <v>0</v>
      </c>
      <c r="I42" s="79" t="n">
        <v>0</v>
      </c>
    </row>
    <row r="43">
      <c r="A43" s="141">
        <f>IF(C43&lt;&gt;"",A42+1,"")</f>
        <v/>
      </c>
      <c r="B43" s="97" t="n"/>
      <c r="C43" s="117" t="n">
        <v>5340</v>
      </c>
      <c r="D43" s="97" t="n"/>
      <c r="E43" s="152" t="n">
        <v>60860</v>
      </c>
      <c r="F43" s="97" t="n"/>
      <c r="H43" s="80" t="n">
        <v>0</v>
      </c>
      <c r="I43" s="81" t="n">
        <v>0</v>
      </c>
    </row>
    <row r="44">
      <c r="A44" s="140">
        <f>IF(C44&lt;&gt;"",A43+1,"")</f>
        <v/>
      </c>
      <c r="B44" s="97" t="n"/>
      <c r="C44" s="116" t="n">
        <v>5385</v>
      </c>
      <c r="D44" s="97" t="n"/>
      <c r="E44" s="151" t="n">
        <v>65196</v>
      </c>
      <c r="F44" s="97" t="n"/>
      <c r="H44" s="78" t="n">
        <v>0</v>
      </c>
      <c r="I44" s="79" t="n">
        <v>0</v>
      </c>
    </row>
    <row r="45">
      <c r="A45" s="141">
        <f>IF(C45&lt;&gt;"",A44+1,"")</f>
        <v/>
      </c>
      <c r="B45" s="97" t="n"/>
      <c r="C45" s="117" t="n">
        <v>5696</v>
      </c>
      <c r="D45" s="97" t="n"/>
      <c r="E45" s="152" t="n">
        <v>64268</v>
      </c>
      <c r="F45" s="97" t="n"/>
      <c r="H45" s="80" t="n">
        <v>0</v>
      </c>
      <c r="I45" s="81" t="n">
        <v>0</v>
      </c>
    </row>
    <row r="46">
      <c r="A46" s="140">
        <f>IF(C46&lt;&gt;"",A45+1,"")</f>
        <v/>
      </c>
      <c r="B46" s="97" t="n"/>
      <c r="C46" s="116" t="n">
        <v>8064</v>
      </c>
      <c r="D46" s="97" t="n"/>
      <c r="E46" s="151" t="n">
        <v>79664</v>
      </c>
      <c r="F46" s="97" t="n"/>
      <c r="H46" s="78" t="n">
        <v>0</v>
      </c>
      <c r="I46" s="79" t="n">
        <v>0</v>
      </c>
    </row>
    <row r="47">
      <c r="A47" s="141">
        <f>IF(C47&lt;&gt;"",A46+1,"")</f>
        <v/>
      </c>
      <c r="B47" s="97" t="n"/>
      <c r="C47" s="117" t="n">
        <v>7072</v>
      </c>
      <c r="D47" s="97" t="n"/>
      <c r="E47" s="152" t="n">
        <v>86320</v>
      </c>
      <c r="F47" s="97" t="n"/>
      <c r="H47" s="80" t="n">
        <v>0</v>
      </c>
      <c r="I47" s="81" t="n">
        <v>0</v>
      </c>
    </row>
    <row r="48">
      <c r="A48" s="140">
        <f>IF(C48&lt;&gt;"",A47+1,"")</f>
        <v/>
      </c>
      <c r="B48" s="97" t="n"/>
      <c r="C48" s="116" t="n">
        <v>7503</v>
      </c>
      <c r="D48" s="97" t="n"/>
      <c r="E48" s="151" t="n">
        <v>87012</v>
      </c>
      <c r="F48" s="97" t="n"/>
      <c r="H48" s="78" t="n">
        <v>0</v>
      </c>
      <c r="I48" s="79" t="n">
        <v>0</v>
      </c>
    </row>
    <row r="49">
      <c r="A49" s="141">
        <f>IF(C49&lt;&gt;"",A48+1,"")</f>
        <v/>
      </c>
      <c r="B49" s="97" t="n"/>
      <c r="C49" s="117" t="n">
        <v>7095</v>
      </c>
      <c r="D49" s="97" t="n"/>
      <c r="E49" s="152" t="n">
        <v>84384</v>
      </c>
      <c r="F49" s="97" t="n"/>
      <c r="H49" s="80" t="n">
        <v>0</v>
      </c>
      <c r="I49" s="81" t="n">
        <v>0</v>
      </c>
    </row>
    <row r="50">
      <c r="A50" s="140">
        <f>IF(C50&lt;&gt;"",A49+1,"")</f>
        <v/>
      </c>
      <c r="B50" s="97" t="n"/>
      <c r="C50" s="116" t="n">
        <v>6955</v>
      </c>
      <c r="D50" s="97" t="n"/>
      <c r="E50" s="151" t="n">
        <v>84436</v>
      </c>
      <c r="F50" s="97" t="n"/>
      <c r="H50" s="78" t="n">
        <v>0</v>
      </c>
      <c r="I50" s="79" t="n">
        <v>0</v>
      </c>
    </row>
    <row r="51">
      <c r="A51" s="142">
        <f>IF(C51&lt;&gt;"",A50+1,"")</f>
        <v/>
      </c>
      <c r="B51" s="99" t="n"/>
      <c r="C51" s="118" t="n"/>
      <c r="D51" s="99" t="n"/>
      <c r="E51" s="155" t="n"/>
      <c r="F51" s="99" t="n"/>
      <c r="H51" s="86" t="n">
        <v>0</v>
      </c>
      <c r="I51" s="87" t="n">
        <v>0</v>
      </c>
    </row>
    <row r="53">
      <c r="C53" s="122" t="n">
        <v>8989.208984375</v>
      </c>
    </row>
  </sheetData>
  <mergeCells count="118">
    <mergeCell ref="A15:B15"/>
    <mergeCell ref="C15:D15"/>
    <mergeCell ref="A51:B51"/>
    <mergeCell ref="E23:F23"/>
    <mergeCell ref="E51:F51"/>
    <mergeCell ref="A41:B41"/>
    <mergeCell ref="C41:D41"/>
    <mergeCell ref="C50:D50"/>
    <mergeCell ref="A27:B27"/>
    <mergeCell ref="E34:F34"/>
    <mergeCell ref="C43:D43"/>
    <mergeCell ref="A33:B33"/>
    <mergeCell ref="C27:D27"/>
    <mergeCell ref="E49:F49"/>
    <mergeCell ref="A42:B42"/>
    <mergeCell ref="E27:F27"/>
    <mergeCell ref="C36:D36"/>
    <mergeCell ref="E36:F36"/>
    <mergeCell ref="A17:B17"/>
    <mergeCell ref="C17:D17"/>
    <mergeCell ref="A22:B22"/>
    <mergeCell ref="A35:B35"/>
    <mergeCell ref="A19:B19"/>
    <mergeCell ref="C19:D19"/>
    <mergeCell ref="A28:B28"/>
    <mergeCell ref="C28:D28"/>
    <mergeCell ref="E22:F22"/>
    <mergeCell ref="A39:B39"/>
    <mergeCell ref="A48:B48"/>
    <mergeCell ref="A30:B30"/>
    <mergeCell ref="C30:D30"/>
    <mergeCell ref="A45:B45"/>
    <mergeCell ref="C14:D14"/>
    <mergeCell ref="C45:D45"/>
    <mergeCell ref="E14:F14"/>
    <mergeCell ref="E48:F48"/>
    <mergeCell ref="E38:F38"/>
    <mergeCell ref="C47:D47"/>
    <mergeCell ref="A37:B37"/>
    <mergeCell ref="A46:B46"/>
    <mergeCell ref="C40:D40"/>
    <mergeCell ref="E40:F40"/>
    <mergeCell ref="A26:B26"/>
    <mergeCell ref="H2:J3"/>
    <mergeCell ref="E26:F26"/>
    <mergeCell ref="E16:F16"/>
    <mergeCell ref="E25:F25"/>
    <mergeCell ref="C18:D18"/>
    <mergeCell ref="E18:F18"/>
    <mergeCell ref="A34:B34"/>
    <mergeCell ref="E50:F50"/>
    <mergeCell ref="C34:D34"/>
    <mergeCell ref="A49:B49"/>
    <mergeCell ref="A36:B36"/>
    <mergeCell ref="E39:F39"/>
    <mergeCell ref="E44:F44"/>
    <mergeCell ref="C20:D20"/>
    <mergeCell ref="E20:F20"/>
    <mergeCell ref="C29:D29"/>
    <mergeCell ref="E29:F29"/>
    <mergeCell ref="C44:D44"/>
    <mergeCell ref="E13:F13"/>
    <mergeCell ref="C22:D22"/>
    <mergeCell ref="C31:D31"/>
    <mergeCell ref="E31:F31"/>
    <mergeCell ref="A21:B21"/>
    <mergeCell ref="C46:D46"/>
    <mergeCell ref="C21:D21"/>
    <mergeCell ref="E15:F15"/>
    <mergeCell ref="E46:F46"/>
    <mergeCell ref="C51:D51"/>
    <mergeCell ref="A32:B32"/>
    <mergeCell ref="A14:B14"/>
    <mergeCell ref="A23:B23"/>
    <mergeCell ref="C48:D48"/>
    <mergeCell ref="C23:D23"/>
    <mergeCell ref="A38:B38"/>
    <mergeCell ref="C32:D32"/>
    <mergeCell ref="C38:D38"/>
    <mergeCell ref="E32:F32"/>
    <mergeCell ref="A43:B43"/>
    <mergeCell ref="E41:F41"/>
    <mergeCell ref="A40:B40"/>
    <mergeCell ref="C49:D49"/>
    <mergeCell ref="E43:F43"/>
    <mergeCell ref="A24:B24"/>
    <mergeCell ref="C24:D24"/>
    <mergeCell ref="E24:F24"/>
    <mergeCell ref="C33:D33"/>
    <mergeCell ref="E33:F33"/>
    <mergeCell ref="C42:D42"/>
    <mergeCell ref="E42:F42"/>
    <mergeCell ref="E17:F17"/>
    <mergeCell ref="C26:D26"/>
    <mergeCell ref="C35:D35"/>
    <mergeCell ref="E35:F35"/>
    <mergeCell ref="A16:B16"/>
    <mergeCell ref="C16:D16"/>
    <mergeCell ref="A25:B25"/>
    <mergeCell ref="C25:D25"/>
    <mergeCell ref="E19:F19"/>
    <mergeCell ref="E28:F28"/>
    <mergeCell ref="A18:B18"/>
    <mergeCell ref="A50:B50"/>
    <mergeCell ref="E30:F30"/>
    <mergeCell ref="A47:B47"/>
    <mergeCell ref="E45:F45"/>
    <mergeCell ref="C39:D39"/>
    <mergeCell ref="A20:B20"/>
    <mergeCell ref="A29:B29"/>
    <mergeCell ref="C37:D37"/>
    <mergeCell ref="E37:F37"/>
    <mergeCell ref="A13:B13"/>
    <mergeCell ref="A44:B44"/>
    <mergeCell ref="C13:D13"/>
    <mergeCell ref="A31:B31"/>
    <mergeCell ref="E47:F47"/>
    <mergeCell ref="E21:F21"/>
  </mergeCells>
  <dataValidations count="2">
    <dataValidation sqref="B6" showDropDown="0" showInputMessage="1" showErrorMessage="1" allowBlank="0" type="list">
      <formula1>#REF!</formula1>
    </dataValidation>
    <dataValidation sqref="E7" showDropDown="0" showInputMessage="1" showErrorMessage="1" allowBlank="0" type="date">
      <formula1>38838</formula1>
      <formula2>57071</formula2>
    </dataValidation>
  </dataValidations>
  <printOptions horizontalCentered="1"/>
  <pageMargins left="0.5905511811023623" right="0.3937007874015748" top="0.32" bottom="0.32" header="0.3149606299212598" footer="0.3149606299212598"/>
  <pageSetup orientation="portrait" paperSize="9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O53"/>
  <sheetViews>
    <sheetView workbookViewId="0">
      <selection activeCell="B8" sqref="B8:B9"/>
    </sheetView>
  </sheetViews>
  <sheetFormatPr baseColWidth="8" defaultColWidth="9.109375" defaultRowHeight="13.2"/>
  <cols>
    <col width="18.33203125" customWidth="1" style="122" min="1" max="1"/>
    <col width="14.6640625" customWidth="1" style="122" min="2" max="6"/>
    <col width="5.6640625" customWidth="1" style="122" min="7" max="7"/>
    <col width="15.5546875" customWidth="1" style="122" min="8" max="10"/>
    <col width="9.109375" customWidth="1" style="122" min="11" max="12"/>
    <col width="12.88671875" bestFit="1" customWidth="1" style="122" min="13" max="13"/>
    <col width="9.109375" customWidth="1" style="122" min="14" max="14"/>
    <col width="11.5546875" bestFit="1" customWidth="1" style="122" min="15" max="15"/>
    <col width="9.109375" customWidth="1" style="122" min="16" max="19"/>
    <col width="9.109375" customWidth="1" style="122" min="20" max="16384"/>
  </cols>
  <sheetData>
    <row r="1" customFormat="1" s="121">
      <c r="A1" s="1" t="inlineStr">
        <is>
          <t>Shirui Energy Engineering and Technology (Chongqing) Co., Ltd.</t>
        </is>
      </c>
      <c r="B1" s="1" t="n"/>
      <c r="C1" s="1" t="n"/>
      <c r="D1" s="1" t="n"/>
      <c r="E1" s="1" t="n"/>
      <c r="F1" s="1" t="n"/>
    </row>
    <row r="2" ht="12.9" customFormat="1" customHeight="1" s="121">
      <c r="A2" s="3" t="inlineStr">
        <is>
          <t>Chilled Water Intake Station Monthly Metering Report</t>
        </is>
      </c>
      <c r="B2" s="3" t="n"/>
      <c r="C2" s="3" t="n"/>
      <c r="D2" s="3" t="n"/>
      <c r="E2" s="3" t="n"/>
      <c r="F2" s="3" t="n"/>
      <c r="H2" s="133" t="inlineStr">
        <is>
          <t>Check</t>
        </is>
      </c>
    </row>
    <row r="3" ht="12.6" customHeight="1">
      <c r="H3" s="134" t="n"/>
      <c r="I3" s="135" t="n"/>
      <c r="J3" s="135" t="n"/>
    </row>
    <row r="4" ht="13.8" customHeight="1" thickBot="1">
      <c r="A4" s="17" t="inlineStr">
        <is>
          <t>Customer</t>
        </is>
      </c>
      <c r="B4" s="25" t="n"/>
      <c r="C4" s="18" t="n"/>
      <c r="D4" s="18" t="n"/>
      <c r="E4" s="19" t="n"/>
      <c r="F4" s="48" t="inlineStr">
        <is>
          <t>重庆凯德古渝雄关置业有限公司</t>
        </is>
      </c>
      <c r="H4" s="36" t="inlineStr">
        <is>
          <t>Description</t>
        </is>
      </c>
      <c r="I4" s="36" t="n"/>
      <c r="J4" s="59" t="inlineStr">
        <is>
          <t>Status</t>
        </is>
      </c>
    </row>
    <row r="5" ht="13.8" customHeight="1" thickBot="1">
      <c r="A5" s="5" t="inlineStr">
        <is>
          <t>Intake Station</t>
        </is>
      </c>
      <c r="B5" s="6" t="n"/>
      <c r="C5" s="6" t="n"/>
      <c r="D5" s="6" t="n"/>
      <c r="E5" s="15" t="n"/>
      <c r="F5" s="54" t="inlineStr">
        <is>
          <t>D2/西部裙楼能源站</t>
        </is>
      </c>
      <c r="H5" s="61" t="inlineStr">
        <is>
          <t>Meter reading vs Energy Consumption</t>
        </is>
      </c>
      <c r="I5" s="62" t="n"/>
      <c r="J5" s="64" t="n">
        <v>0</v>
      </c>
    </row>
    <row r="6" ht="13.8" customHeight="1" thickBot="1">
      <c r="A6" s="5" t="inlineStr">
        <is>
          <t>Supply Agreement</t>
        </is>
      </c>
      <c r="B6" s="143" t="n"/>
      <c r="C6" s="6" t="n"/>
      <c r="D6" s="6" t="n"/>
      <c r="E6" s="15" t="n"/>
      <c r="F6" s="54" t="inlineStr">
        <is>
          <t>中华人民共和国重庆市重庆来福士广场技术服务协议(TSA1)</t>
        </is>
      </c>
      <c r="H6" s="61" t="inlineStr">
        <is>
          <t>BTU vs LCP Flow</t>
        </is>
      </c>
      <c r="I6" s="62" t="n"/>
      <c r="J6" s="65" t="n">
        <v>0.967741935483871</v>
      </c>
    </row>
    <row r="7" ht="13.8" customHeight="1" thickBot="1">
      <c r="A7" s="5" t="inlineStr">
        <is>
          <t>Month</t>
        </is>
      </c>
      <c r="B7" s="6" t="n"/>
      <c r="C7" s="6" t="n"/>
      <c r="D7" s="6" t="n"/>
      <c r="E7" s="144" t="n"/>
      <c r="F7" s="145">
        <f>Summary!D6</f>
        <v/>
      </c>
      <c r="H7" s="61" t="inlineStr">
        <is>
          <t>BTU vs LCP Supply Temp.</t>
        </is>
      </c>
      <c r="I7" s="62" t="n"/>
      <c r="J7" s="65" t="n">
        <v>0.125</v>
      </c>
    </row>
    <row r="8" ht="13.8" customHeight="1" thickBot="1">
      <c r="A8" s="5" t="inlineStr">
        <is>
          <t>Meter reading on</t>
        </is>
      </c>
      <c r="B8" s="146">
        <f>PodiumE!B8</f>
        <v/>
      </c>
      <c r="C8" s="8" t="inlineStr">
        <is>
          <t>at</t>
        </is>
      </c>
      <c r="D8" s="21" t="n">
        <v>0</v>
      </c>
      <c r="E8" s="147" t="n">
        <v>50128552</v>
      </c>
      <c r="F8" s="7" t="inlineStr">
        <is>
          <t>kWrh</t>
        </is>
      </c>
      <c r="H8" s="61" t="inlineStr">
        <is>
          <t>BTU vs LCP Return Temp.</t>
        </is>
      </c>
      <c r="I8" s="62" t="n"/>
      <c r="J8" s="65" t="n">
        <v>0.1</v>
      </c>
    </row>
    <row r="9">
      <c r="A9" s="5" t="inlineStr">
        <is>
          <t>Meter reading on</t>
        </is>
      </c>
      <c r="B9" s="146">
        <f>PodiumE!B9</f>
        <v/>
      </c>
      <c r="C9" s="8" t="inlineStr">
        <is>
          <t>at</t>
        </is>
      </c>
      <c r="D9" s="21" t="n">
        <v>0</v>
      </c>
      <c r="E9" s="156" t="n">
        <v>48370588</v>
      </c>
      <c r="F9" s="7" t="inlineStr">
        <is>
          <t>kWrh</t>
        </is>
      </c>
    </row>
    <row r="10">
      <c r="A10" s="5" t="inlineStr">
        <is>
          <t>Adjustment</t>
        </is>
      </c>
      <c r="B10" s="148" t="n"/>
      <c r="C10" s="51" t="n"/>
      <c r="D10" s="52" t="n"/>
      <c r="E10" s="149" t="n">
        <v>0</v>
      </c>
      <c r="F10" s="7" t="inlineStr">
        <is>
          <t>kWrh</t>
        </is>
      </c>
    </row>
    <row r="11">
      <c r="A11" s="9" t="inlineStr">
        <is>
          <t>Energy Consumption</t>
        </is>
      </c>
      <c r="B11" s="27" t="n"/>
      <c r="C11" s="28" t="n"/>
      <c r="D11" s="27" t="n"/>
      <c r="E11" s="29">
        <f>(E8-E9+E10)</f>
        <v/>
      </c>
      <c r="F11" s="22" t="inlineStr">
        <is>
          <t>kWrh</t>
        </is>
      </c>
    </row>
    <row r="13">
      <c r="A13" s="105" t="inlineStr">
        <is>
          <t>Date</t>
        </is>
      </c>
      <c r="B13" s="104" t="n"/>
      <c r="C13" s="113" t="inlineStr">
        <is>
          <t>Maximum</t>
        </is>
      </c>
      <c r="D13" s="104" t="n"/>
      <c r="E13" s="113" t="inlineStr">
        <is>
          <t>Energy</t>
        </is>
      </c>
      <c r="F13" s="104" t="n"/>
      <c r="H13" s="55" t="inlineStr">
        <is>
          <t>Liquidated</t>
        </is>
      </c>
      <c r="I13" s="31" t="inlineStr">
        <is>
          <t>Liquidated</t>
        </is>
      </c>
    </row>
    <row r="14" customFormat="1" s="121">
      <c r="A14" s="106" t="n"/>
      <c r="B14" s="97" t="n"/>
      <c r="C14" s="114" t="inlineStr">
        <is>
          <t>Demand</t>
        </is>
      </c>
      <c r="D14" s="97" t="n"/>
      <c r="E14" s="114" t="inlineStr">
        <is>
          <t>Consumption</t>
        </is>
      </c>
      <c r="F14" s="97" t="n"/>
      <c r="H14" s="56" t="inlineStr">
        <is>
          <t>Damage</t>
        </is>
      </c>
      <c r="I14" s="32" t="inlineStr">
        <is>
          <t>Damage</t>
        </is>
      </c>
    </row>
    <row r="15" customFormat="1" s="121">
      <c r="A15" s="119" t="n"/>
      <c r="B15" s="97" t="n"/>
      <c r="C15" s="114" t="n"/>
      <c r="D15" s="97" t="n"/>
      <c r="E15" s="114" t="n"/>
      <c r="F15" s="97" t="n"/>
      <c r="H15" s="56" t="inlineStr">
        <is>
          <t>(LD1)</t>
        </is>
      </c>
      <c r="I15" s="32" t="inlineStr">
        <is>
          <t>(LD2)</t>
        </is>
      </c>
    </row>
    <row r="16" customFormat="1" s="121">
      <c r="A16" s="120" t="n"/>
      <c r="B16" s="99" t="n"/>
      <c r="C16" s="115" t="inlineStr">
        <is>
          <t>kWr</t>
        </is>
      </c>
      <c r="D16" s="99" t="n"/>
      <c r="E16" s="115" t="inlineStr">
        <is>
          <t>kWrh</t>
        </is>
      </c>
      <c r="F16" s="99" t="n"/>
      <c r="H16" s="57" t="inlineStr">
        <is>
          <t>hrs</t>
        </is>
      </c>
      <c r="I16" s="33" t="inlineStr">
        <is>
          <t>hrs</t>
        </is>
      </c>
    </row>
    <row r="17">
      <c r="A17" s="121" t="n"/>
      <c r="C17" s="125" t="n"/>
      <c r="E17" s="125" t="n"/>
      <c r="H17" s="125" t="n"/>
      <c r="I17" s="125" t="n"/>
    </row>
    <row r="18">
      <c r="A18" s="108" t="n"/>
      <c r="B18" s="104" t="n"/>
      <c r="C18" s="112" t="inlineStr">
        <is>
          <t>Maximum</t>
        </is>
      </c>
      <c r="D18" s="104" t="n"/>
      <c r="E18" s="112" t="inlineStr">
        <is>
          <t>Cumulative</t>
        </is>
      </c>
      <c r="F18" s="104" t="n"/>
      <c r="H18" s="58" t="inlineStr">
        <is>
          <t>Total</t>
        </is>
      </c>
      <c r="I18" s="14" t="inlineStr">
        <is>
          <t>Total</t>
        </is>
      </c>
      <c r="O18" s="157" t="n"/>
    </row>
    <row r="19">
      <c r="A19" s="137">
        <f>Summary!D6</f>
        <v/>
      </c>
      <c r="B19" s="99" t="n"/>
      <c r="C19" s="110">
        <f>MAX(C21:C51)</f>
        <v/>
      </c>
      <c r="D19" s="99" t="n"/>
      <c r="E19" s="110">
        <f>SUM(E21:E51)</f>
        <v/>
      </c>
      <c r="F19" s="99" t="n"/>
      <c r="H19" s="74">
        <f>SUM(H21:H51)</f>
        <v/>
      </c>
      <c r="I19" s="75">
        <f>SUM(I21:I51)</f>
        <v/>
      </c>
    </row>
    <row r="20">
      <c r="A20" s="122" t="n"/>
      <c r="C20" s="125" t="n"/>
      <c r="E20" s="125" t="n"/>
      <c r="H20" s="125" t="n"/>
      <c r="I20" s="125" t="n"/>
    </row>
    <row r="21">
      <c r="A21" s="138">
        <f>IF(C21&lt;&gt;"",A20+1,"")</f>
        <v/>
      </c>
      <c r="B21" s="104" t="n"/>
      <c r="C21" s="126" t="n">
        <v>7472</v>
      </c>
      <c r="D21" s="104" t="n"/>
      <c r="E21" s="150" t="n">
        <v>78916</v>
      </c>
      <c r="F21" s="104" t="n"/>
      <c r="H21" s="76" t="n">
        <v>0</v>
      </c>
      <c r="I21" s="88" t="n">
        <v>0</v>
      </c>
    </row>
    <row r="22">
      <c r="A22" s="140">
        <f>IF(C22&lt;&gt;"",A21+1,"")</f>
        <v/>
      </c>
      <c r="B22" s="97" t="n"/>
      <c r="C22" s="116" t="n">
        <v>4823</v>
      </c>
      <c r="D22" s="97" t="n"/>
      <c r="E22" s="151" t="n">
        <v>47928</v>
      </c>
      <c r="F22" s="97" t="n"/>
      <c r="H22" s="78" t="n">
        <v>0</v>
      </c>
      <c r="I22" s="89" t="n">
        <v>0</v>
      </c>
    </row>
    <row r="23">
      <c r="A23" s="141">
        <f>IF(C23&lt;&gt;"",A22+1,"")</f>
        <v/>
      </c>
      <c r="B23" s="97" t="n"/>
      <c r="C23" s="117" t="n">
        <v>5438</v>
      </c>
      <c r="D23" s="97" t="n"/>
      <c r="E23" s="152" t="n">
        <v>54672</v>
      </c>
      <c r="F23" s="97" t="n"/>
      <c r="H23" s="80" t="n">
        <v>0</v>
      </c>
      <c r="I23" s="90" t="n">
        <v>0</v>
      </c>
    </row>
    <row r="24">
      <c r="A24" s="140">
        <f>IF(C24&lt;&gt;"",A23+1,"")</f>
        <v/>
      </c>
      <c r="B24" s="97" t="n"/>
      <c r="C24" s="116" t="n">
        <v>4572</v>
      </c>
      <c r="D24" s="97" t="n"/>
      <c r="E24" s="151" t="n">
        <v>51420</v>
      </c>
      <c r="F24" s="97" t="n"/>
      <c r="H24" s="78" t="n">
        <v>0</v>
      </c>
      <c r="I24" s="89" t="n">
        <v>0</v>
      </c>
    </row>
    <row r="25">
      <c r="A25" s="141">
        <f>IF(C25&lt;&gt;"",A24+1,"")</f>
        <v/>
      </c>
      <c r="B25" s="97" t="n"/>
      <c r="C25" s="117" t="n">
        <v>3358</v>
      </c>
      <c r="D25" s="97" t="n"/>
      <c r="E25" s="152" t="n">
        <v>36812</v>
      </c>
      <c r="F25" s="97" t="n"/>
      <c r="H25" s="80" t="n">
        <v>0</v>
      </c>
      <c r="I25" s="90" t="n">
        <v>0</v>
      </c>
    </row>
    <row r="26">
      <c r="A26" s="140">
        <f>IF(C26&lt;&gt;"",A25+1,"")</f>
        <v/>
      </c>
      <c r="B26" s="97" t="n"/>
      <c r="C26" s="116" t="n">
        <v>5378</v>
      </c>
      <c r="D26" s="97" t="n"/>
      <c r="E26" s="151" t="n">
        <v>45016</v>
      </c>
      <c r="F26" s="97" t="n"/>
      <c r="H26" s="78" t="n">
        <v>0</v>
      </c>
      <c r="I26" s="89" t="n">
        <v>0</v>
      </c>
    </row>
    <row r="27">
      <c r="A27" s="141">
        <f>IF(C27&lt;&gt;"",A26+1,"")</f>
        <v/>
      </c>
      <c r="B27" s="97" t="n"/>
      <c r="C27" s="117" t="n">
        <v>4181</v>
      </c>
      <c r="D27" s="97" t="n"/>
      <c r="E27" s="152" t="n">
        <v>44376</v>
      </c>
      <c r="F27" s="97" t="n"/>
      <c r="H27" s="80" t="n">
        <v>0</v>
      </c>
      <c r="I27" s="90" t="n">
        <v>0</v>
      </c>
    </row>
    <row r="28">
      <c r="A28" s="140">
        <f>IF(C28&lt;&gt;"",A27+1,"")</f>
        <v/>
      </c>
      <c r="B28" s="97" t="n"/>
      <c r="C28" s="116" t="n">
        <v>4545</v>
      </c>
      <c r="D28" s="97" t="n"/>
      <c r="E28" s="151" t="n">
        <v>47348</v>
      </c>
      <c r="F28" s="97" t="n"/>
      <c r="H28" s="78" t="n">
        <v>0</v>
      </c>
      <c r="I28" s="89" t="n">
        <v>0</v>
      </c>
    </row>
    <row r="29">
      <c r="A29" s="141">
        <f>IF(C29&lt;&gt;"",A28+1,"")</f>
        <v/>
      </c>
      <c r="B29" s="97" t="n"/>
      <c r="C29" s="117" t="n">
        <v>4763</v>
      </c>
      <c r="D29" s="97" t="n"/>
      <c r="E29" s="152" t="n">
        <v>50236</v>
      </c>
      <c r="F29" s="97" t="n"/>
      <c r="H29" s="80" t="n">
        <v>0</v>
      </c>
      <c r="I29" s="90" t="n">
        <v>0</v>
      </c>
    </row>
    <row r="30">
      <c r="A30" s="140">
        <f>IF(C30&lt;&gt;"",A29+1,"")</f>
        <v/>
      </c>
      <c r="B30" s="97" t="n"/>
      <c r="C30" s="116" t="n">
        <v>5356</v>
      </c>
      <c r="D30" s="97" t="n"/>
      <c r="E30" s="151" t="n">
        <v>60604</v>
      </c>
      <c r="F30" s="97" t="n"/>
      <c r="H30" s="78" t="n">
        <v>0</v>
      </c>
      <c r="I30" s="89" t="n">
        <v>0</v>
      </c>
    </row>
    <row r="31">
      <c r="A31" s="141">
        <f>IF(C31&lt;&gt;"",A30+1,"")</f>
        <v/>
      </c>
      <c r="B31" s="97" t="n"/>
      <c r="C31" s="117" t="n">
        <v>5357</v>
      </c>
      <c r="D31" s="97" t="n"/>
      <c r="E31" s="152" t="n">
        <v>58968</v>
      </c>
      <c r="F31" s="97" t="n"/>
      <c r="H31" s="80" t="n">
        <v>0</v>
      </c>
      <c r="I31" s="90" t="n">
        <v>0</v>
      </c>
    </row>
    <row r="32">
      <c r="A32" s="140">
        <f>IF(C32&lt;&gt;"",A31+1,"")</f>
        <v/>
      </c>
      <c r="B32" s="97" t="n"/>
      <c r="C32" s="123" t="n">
        <v>4233</v>
      </c>
      <c r="D32" s="97" t="n"/>
      <c r="E32" s="153" t="n">
        <v>50140</v>
      </c>
      <c r="F32" s="97" t="n"/>
      <c r="H32" s="82" t="n">
        <v>0</v>
      </c>
      <c r="I32" s="91" t="n">
        <v>0</v>
      </c>
    </row>
    <row r="33">
      <c r="A33" s="141">
        <f>IF(C33&lt;&gt;"",A32+1,"")</f>
        <v/>
      </c>
      <c r="B33" s="97" t="n"/>
      <c r="C33" s="124" t="n">
        <v>4549</v>
      </c>
      <c r="D33" s="97" t="n"/>
      <c r="E33" s="154" t="n">
        <v>52632</v>
      </c>
      <c r="F33" s="97" t="n"/>
      <c r="H33" s="84" t="n">
        <v>0</v>
      </c>
      <c r="I33" s="69" t="n">
        <v>0</v>
      </c>
    </row>
    <row r="34">
      <c r="A34" s="140">
        <f>IF(C34&lt;&gt;"",A33+1,"")</f>
        <v/>
      </c>
      <c r="B34" s="97" t="n"/>
      <c r="C34" s="123" t="n">
        <v>5986</v>
      </c>
      <c r="D34" s="97" t="n"/>
      <c r="E34" s="153" t="n">
        <v>55964</v>
      </c>
      <c r="F34" s="97" t="n"/>
      <c r="H34" s="82" t="n">
        <v>0</v>
      </c>
      <c r="I34" s="91" t="n">
        <v>0</v>
      </c>
    </row>
    <row r="35">
      <c r="A35" s="141">
        <f>IF(C35&lt;&gt;"",A34+1,"")</f>
        <v/>
      </c>
      <c r="B35" s="97" t="n"/>
      <c r="C35" s="124" t="n">
        <v>4541</v>
      </c>
      <c r="D35" s="97" t="n"/>
      <c r="E35" s="154" t="n">
        <v>50224</v>
      </c>
      <c r="F35" s="97" t="n"/>
      <c r="H35" s="84" t="n">
        <v>0</v>
      </c>
      <c r="I35" s="69" t="n">
        <v>0</v>
      </c>
    </row>
    <row r="36">
      <c r="A36" s="140">
        <f>IF(C36&lt;&gt;"",A35+1,"")</f>
        <v/>
      </c>
      <c r="B36" s="97" t="n"/>
      <c r="C36" s="123" t="n">
        <v>3836</v>
      </c>
      <c r="D36" s="97" t="n"/>
      <c r="E36" s="153" t="n">
        <v>42728</v>
      </c>
      <c r="F36" s="97" t="n"/>
      <c r="H36" s="82" t="n">
        <v>0</v>
      </c>
      <c r="I36" s="91" t="n">
        <v>0</v>
      </c>
    </row>
    <row r="37">
      <c r="A37" s="141">
        <f>IF(C37&lt;&gt;"",A36+1,"")</f>
        <v/>
      </c>
      <c r="B37" s="97" t="n"/>
      <c r="C37" s="124" t="n">
        <v>4256</v>
      </c>
      <c r="D37" s="97" t="n"/>
      <c r="E37" s="154" t="n">
        <v>47652</v>
      </c>
      <c r="F37" s="97" t="n"/>
      <c r="H37" s="84" t="n">
        <v>0</v>
      </c>
      <c r="I37" s="69" t="n">
        <v>0</v>
      </c>
    </row>
    <row r="38">
      <c r="A38" s="140">
        <f>IF(C38&lt;&gt;"",A37+1,"")</f>
        <v/>
      </c>
      <c r="B38" s="97" t="n"/>
      <c r="C38" s="123" t="n">
        <v>5049</v>
      </c>
      <c r="D38" s="97" t="n"/>
      <c r="E38" s="153" t="n">
        <v>53556</v>
      </c>
      <c r="F38" s="97" t="n"/>
      <c r="H38" s="82" t="n">
        <v>0</v>
      </c>
      <c r="I38" s="91" t="n">
        <v>0</v>
      </c>
    </row>
    <row r="39">
      <c r="A39" s="141">
        <f>IF(C39&lt;&gt;"",A38+1,"")</f>
        <v/>
      </c>
      <c r="B39" s="97" t="n"/>
      <c r="C39" s="124" t="n">
        <v>5343</v>
      </c>
      <c r="D39" s="97" t="n"/>
      <c r="E39" s="154" t="n">
        <v>58628</v>
      </c>
      <c r="F39" s="97" t="n"/>
      <c r="H39" s="84" t="n">
        <v>0</v>
      </c>
      <c r="I39" s="69" t="n">
        <v>0</v>
      </c>
    </row>
    <row r="40">
      <c r="A40" s="140">
        <f>IF(C40&lt;&gt;"",A39+1,"")</f>
        <v/>
      </c>
      <c r="B40" s="97" t="n"/>
      <c r="C40" s="123" t="n">
        <v>5967</v>
      </c>
      <c r="D40" s="97" t="n"/>
      <c r="E40" s="153" t="n">
        <v>67040</v>
      </c>
      <c r="F40" s="97" t="n"/>
      <c r="H40" s="82" t="n">
        <v>0</v>
      </c>
      <c r="I40" s="91" t="n">
        <v>0</v>
      </c>
    </row>
    <row r="41">
      <c r="A41" s="141">
        <f>IF(C41&lt;&gt;"",A40+1,"")</f>
        <v/>
      </c>
      <c r="B41" s="97" t="n"/>
      <c r="C41" s="124" t="n">
        <v>4573</v>
      </c>
      <c r="D41" s="97" t="n"/>
      <c r="E41" s="154" t="n">
        <v>50280</v>
      </c>
      <c r="F41" s="97" t="n"/>
      <c r="H41" s="84" t="n">
        <v>0</v>
      </c>
      <c r="I41" s="69" t="n">
        <v>0</v>
      </c>
    </row>
    <row r="42">
      <c r="A42" s="140">
        <f>IF(C42&lt;&gt;"",A41+1,"")</f>
        <v/>
      </c>
      <c r="B42" s="97" t="n"/>
      <c r="C42" s="116" t="n">
        <v>5093</v>
      </c>
      <c r="D42" s="97" t="n"/>
      <c r="E42" s="151" t="n">
        <v>52804</v>
      </c>
      <c r="F42" s="97" t="n"/>
      <c r="H42" s="78" t="n">
        <v>0</v>
      </c>
      <c r="I42" s="89" t="n">
        <v>0</v>
      </c>
    </row>
    <row r="43">
      <c r="A43" s="141">
        <f>IF(C43&lt;&gt;"",A42+1,"")</f>
        <v/>
      </c>
      <c r="B43" s="97" t="n"/>
      <c r="C43" s="117" t="n">
        <v>5774</v>
      </c>
      <c r="D43" s="97" t="n"/>
      <c r="E43" s="152" t="n">
        <v>66576</v>
      </c>
      <c r="F43" s="97" t="n"/>
      <c r="H43" s="80" t="n">
        <v>0</v>
      </c>
      <c r="I43" s="90" t="n">
        <v>0</v>
      </c>
    </row>
    <row r="44">
      <c r="A44" s="140">
        <f>IF(C44&lt;&gt;"",A43+1,"")</f>
        <v/>
      </c>
      <c r="B44" s="97" t="n"/>
      <c r="C44" s="116" t="n">
        <v>5935</v>
      </c>
      <c r="D44" s="97" t="n"/>
      <c r="E44" s="151" t="n">
        <v>64788</v>
      </c>
      <c r="F44" s="97" t="n"/>
      <c r="H44" s="78" t="n">
        <v>0</v>
      </c>
      <c r="I44" s="89" t="n">
        <v>0</v>
      </c>
    </row>
    <row r="45">
      <c r="A45" s="141">
        <f>IF(C45&lt;&gt;"",A44+1,"")</f>
        <v/>
      </c>
      <c r="B45" s="97" t="n"/>
      <c r="C45" s="117" t="n">
        <v>6741</v>
      </c>
      <c r="D45" s="97" t="n"/>
      <c r="E45" s="152" t="n">
        <v>62920</v>
      </c>
      <c r="F45" s="97" t="n"/>
      <c r="H45" s="80" t="n">
        <v>0</v>
      </c>
      <c r="I45" s="90" t="n">
        <v>0</v>
      </c>
    </row>
    <row r="46">
      <c r="A46" s="140">
        <f>IF(C46&lt;&gt;"",A45+1,"")</f>
        <v/>
      </c>
      <c r="B46" s="97" t="n"/>
      <c r="C46" s="116" t="n">
        <v>7377</v>
      </c>
      <c r="D46" s="97" t="n"/>
      <c r="E46" s="151" t="n">
        <v>79356</v>
      </c>
      <c r="F46" s="97" t="n"/>
      <c r="H46" s="78" t="n">
        <v>0</v>
      </c>
      <c r="I46" s="89" t="n">
        <v>0</v>
      </c>
    </row>
    <row r="47">
      <c r="A47" s="141">
        <f>IF(C47&lt;&gt;"",A46+1,"")</f>
        <v/>
      </c>
      <c r="B47" s="97" t="n"/>
      <c r="C47" s="117" t="n">
        <v>7556</v>
      </c>
      <c r="D47" s="97" t="n"/>
      <c r="E47" s="152" t="n">
        <v>83464</v>
      </c>
      <c r="F47" s="97" t="n"/>
      <c r="H47" s="80" t="n">
        <v>0</v>
      </c>
      <c r="I47" s="90" t="n">
        <v>0</v>
      </c>
    </row>
    <row r="48">
      <c r="A48" s="140">
        <f>IF(C48&lt;&gt;"",A47+1,"")</f>
        <v/>
      </c>
      <c r="B48" s="97" t="n"/>
      <c r="C48" s="116" t="n">
        <v>7523</v>
      </c>
      <c r="D48" s="97" t="n"/>
      <c r="E48" s="151" t="n">
        <v>85328</v>
      </c>
      <c r="F48" s="97" t="n"/>
      <c r="H48" s="78" t="n">
        <v>0</v>
      </c>
      <c r="I48" s="89" t="n">
        <v>0</v>
      </c>
    </row>
    <row r="49">
      <c r="A49" s="141">
        <f>IF(C49&lt;&gt;"",A48+1,"")</f>
        <v/>
      </c>
      <c r="B49" s="97" t="n"/>
      <c r="C49" s="117" t="n">
        <v>9920</v>
      </c>
      <c r="D49" s="97" t="n"/>
      <c r="E49" s="152" t="n">
        <v>79128</v>
      </c>
      <c r="F49" s="97" t="n"/>
      <c r="H49" s="80" t="n">
        <v>0</v>
      </c>
      <c r="I49" s="90" t="n">
        <v>0</v>
      </c>
    </row>
    <row r="50">
      <c r="A50" s="140">
        <f>IF(C50&lt;&gt;"",A49+1,"")</f>
        <v/>
      </c>
      <c r="B50" s="97" t="n"/>
      <c r="C50" s="116" t="n">
        <v>8001</v>
      </c>
      <c r="D50" s="97" t="n"/>
      <c r="E50" s="151" t="n">
        <v>78460</v>
      </c>
      <c r="F50" s="97" t="n"/>
      <c r="H50" s="78" t="n">
        <v>0</v>
      </c>
      <c r="I50" s="89" t="n">
        <v>0</v>
      </c>
    </row>
    <row r="51">
      <c r="A51" s="142">
        <f>IF(C51&lt;&gt;"",A50+1,"")</f>
        <v/>
      </c>
      <c r="B51" s="99" t="n"/>
      <c r="C51" s="118" t="n"/>
      <c r="D51" s="99" t="n"/>
      <c r="E51" s="155" t="n"/>
      <c r="F51" s="99" t="n"/>
      <c r="H51" s="86" t="n">
        <v>0</v>
      </c>
      <c r="I51" s="92" t="n">
        <v>0</v>
      </c>
    </row>
    <row r="53">
      <c r="C53" s="122" t="n">
        <v>8074.88818359375</v>
      </c>
    </row>
  </sheetData>
  <mergeCells count="118">
    <mergeCell ref="A15:B15"/>
    <mergeCell ref="C15:D15"/>
    <mergeCell ref="A51:B51"/>
    <mergeCell ref="E23:F23"/>
    <mergeCell ref="E51:F51"/>
    <mergeCell ref="A41:B41"/>
    <mergeCell ref="C41:D41"/>
    <mergeCell ref="C50:D50"/>
    <mergeCell ref="A27:B27"/>
    <mergeCell ref="E34:F34"/>
    <mergeCell ref="C43:D43"/>
    <mergeCell ref="A33:B33"/>
    <mergeCell ref="C27:D27"/>
    <mergeCell ref="E49:F49"/>
    <mergeCell ref="A42:B42"/>
    <mergeCell ref="E27:F27"/>
    <mergeCell ref="C36:D36"/>
    <mergeCell ref="E36:F36"/>
    <mergeCell ref="A17:B17"/>
    <mergeCell ref="C17:D17"/>
    <mergeCell ref="A22:B22"/>
    <mergeCell ref="A35:B35"/>
    <mergeCell ref="A19:B19"/>
    <mergeCell ref="C19:D19"/>
    <mergeCell ref="A28:B28"/>
    <mergeCell ref="C28:D28"/>
    <mergeCell ref="E22:F22"/>
    <mergeCell ref="A39:B39"/>
    <mergeCell ref="A48:B48"/>
    <mergeCell ref="A30:B30"/>
    <mergeCell ref="C30:D30"/>
    <mergeCell ref="A45:B45"/>
    <mergeCell ref="C14:D14"/>
    <mergeCell ref="C45:D45"/>
    <mergeCell ref="E14:F14"/>
    <mergeCell ref="E48:F48"/>
    <mergeCell ref="E38:F38"/>
    <mergeCell ref="C47:D47"/>
    <mergeCell ref="A37:B37"/>
    <mergeCell ref="A46:B46"/>
    <mergeCell ref="C40:D40"/>
    <mergeCell ref="E40:F40"/>
    <mergeCell ref="A26:B26"/>
    <mergeCell ref="H2:J3"/>
    <mergeCell ref="E26:F26"/>
    <mergeCell ref="E16:F16"/>
    <mergeCell ref="E25:F25"/>
    <mergeCell ref="C18:D18"/>
    <mergeCell ref="E18:F18"/>
    <mergeCell ref="A34:B34"/>
    <mergeCell ref="C34:D34"/>
    <mergeCell ref="E50:F50"/>
    <mergeCell ref="A49:B49"/>
    <mergeCell ref="A36:B36"/>
    <mergeCell ref="E39:F39"/>
    <mergeCell ref="E44:F44"/>
    <mergeCell ref="C20:D20"/>
    <mergeCell ref="E20:F20"/>
    <mergeCell ref="C29:D29"/>
    <mergeCell ref="E29:F29"/>
    <mergeCell ref="C44:D44"/>
    <mergeCell ref="E13:F13"/>
    <mergeCell ref="C22:D22"/>
    <mergeCell ref="C31:D31"/>
    <mergeCell ref="E31:F31"/>
    <mergeCell ref="A21:B21"/>
    <mergeCell ref="C46:D46"/>
    <mergeCell ref="C21:D21"/>
    <mergeCell ref="E15:F15"/>
    <mergeCell ref="E46:F46"/>
    <mergeCell ref="C51:D51"/>
    <mergeCell ref="A32:B32"/>
    <mergeCell ref="A14:B14"/>
    <mergeCell ref="A23:B23"/>
    <mergeCell ref="C48:D48"/>
    <mergeCell ref="C23:D23"/>
    <mergeCell ref="A38:B38"/>
    <mergeCell ref="C32:D32"/>
    <mergeCell ref="C38:D38"/>
    <mergeCell ref="E32:F32"/>
    <mergeCell ref="A43:B43"/>
    <mergeCell ref="E41:F41"/>
    <mergeCell ref="A40:B40"/>
    <mergeCell ref="C49:D49"/>
    <mergeCell ref="E43:F43"/>
    <mergeCell ref="A24:B24"/>
    <mergeCell ref="C24:D24"/>
    <mergeCell ref="E24:F24"/>
    <mergeCell ref="C33:D33"/>
    <mergeCell ref="E33:F33"/>
    <mergeCell ref="C42:D42"/>
    <mergeCell ref="E42:F42"/>
    <mergeCell ref="E17:F17"/>
    <mergeCell ref="C26:D26"/>
    <mergeCell ref="C35:D35"/>
    <mergeCell ref="E35:F35"/>
    <mergeCell ref="A16:B16"/>
    <mergeCell ref="C16:D16"/>
    <mergeCell ref="A25:B25"/>
    <mergeCell ref="C25:D25"/>
    <mergeCell ref="E19:F19"/>
    <mergeCell ref="E28:F28"/>
    <mergeCell ref="A18:B18"/>
    <mergeCell ref="A50:B50"/>
    <mergeCell ref="E30:F30"/>
    <mergeCell ref="A47:B47"/>
    <mergeCell ref="E45:F45"/>
    <mergeCell ref="C39:D39"/>
    <mergeCell ref="A20:B20"/>
    <mergeCell ref="A29:B29"/>
    <mergeCell ref="C37:D37"/>
    <mergeCell ref="A13:B13"/>
    <mergeCell ref="E37:F37"/>
    <mergeCell ref="A44:B44"/>
    <mergeCell ref="C13:D13"/>
    <mergeCell ref="A31:B31"/>
    <mergeCell ref="E47:F47"/>
    <mergeCell ref="E21:F21"/>
  </mergeCells>
  <dataValidations disablePrompts="1" count="2">
    <dataValidation sqref="E7" showDropDown="0" showInputMessage="1" showErrorMessage="1" allowBlank="0" type="date">
      <formula1>38838</formula1>
      <formula2>57071</formula2>
    </dataValidation>
    <dataValidation sqref="B6" showDropDown="0" showInputMessage="1" showErrorMessage="1" allowBlank="0" type="list">
      <formula1>#REF!</formula1>
    </dataValidation>
  </dataValidations>
  <printOptions horizontalCentered="1"/>
  <pageMargins left="0.5905511811023623" right="0.3937007874015748" top="0.32" bottom="0.32" header="0.3149606299212598" footer="0.3149606299212598"/>
  <pageSetup orientation="portrait" paperSize="9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 fitToPage="1"/>
  </sheetPr>
  <dimension ref="A1:J53"/>
  <sheetViews>
    <sheetView topLeftCell="A4" workbookViewId="0">
      <selection activeCell="B8" sqref="B8:B9"/>
    </sheetView>
  </sheetViews>
  <sheetFormatPr baseColWidth="8" defaultColWidth="9.109375" defaultRowHeight="13.2"/>
  <cols>
    <col width="18.33203125" customWidth="1" style="122" min="1" max="1"/>
    <col width="14.6640625" customWidth="1" style="122" min="2" max="6"/>
    <col width="5.6640625" customWidth="1" style="122" min="7" max="7"/>
    <col width="15.5546875" customWidth="1" style="122" min="8" max="10"/>
    <col width="9.109375" customWidth="1" style="122" min="11" max="12"/>
    <col width="12.88671875" bestFit="1" customWidth="1" style="122" min="13" max="13"/>
    <col width="9.109375" customWidth="1" style="122" min="14" max="17"/>
    <col width="9.109375" customWidth="1" style="122" min="18" max="16384"/>
  </cols>
  <sheetData>
    <row r="1" customFormat="1" s="121">
      <c r="A1" s="1" t="inlineStr">
        <is>
          <t>Shirui Energy Engineering and Technology (Chongqing) Co., Ltd.</t>
        </is>
      </c>
      <c r="B1" s="1" t="n"/>
      <c r="C1" s="1" t="n"/>
      <c r="D1" s="1" t="n"/>
      <c r="E1" s="1" t="n"/>
      <c r="F1" s="1" t="n"/>
    </row>
    <row r="2" ht="12.9" customFormat="1" customHeight="1" s="121">
      <c r="A2" s="3" t="inlineStr">
        <is>
          <t>Chilled Water Intake Station Monthly Metering Report</t>
        </is>
      </c>
      <c r="B2" s="3" t="n"/>
      <c r="C2" s="3" t="n"/>
      <c r="D2" s="3" t="n"/>
      <c r="E2" s="3" t="n"/>
      <c r="F2" s="3" t="n"/>
      <c r="H2" s="133" t="inlineStr">
        <is>
          <t>Check</t>
        </is>
      </c>
    </row>
    <row r="3" ht="12.6" customHeight="1">
      <c r="H3" s="134" t="n"/>
      <c r="I3" s="135" t="n"/>
      <c r="J3" s="135" t="n"/>
    </row>
    <row r="4" ht="13.8" customHeight="1" thickBot="1">
      <c r="A4" s="17" t="inlineStr">
        <is>
          <t>Customer</t>
        </is>
      </c>
      <c r="B4" s="25" t="n"/>
      <c r="C4" s="18" t="n"/>
      <c r="D4" s="18" t="n"/>
      <c r="E4" s="19" t="n"/>
      <c r="F4" s="48" t="inlineStr">
        <is>
          <t>重庆凯德古渝雄关置业有限公司</t>
        </is>
      </c>
      <c r="H4" s="36" t="inlineStr">
        <is>
          <t>Description</t>
        </is>
      </c>
      <c r="I4" s="36" t="n"/>
      <c r="J4" s="59" t="inlineStr">
        <is>
          <t>Status</t>
        </is>
      </c>
    </row>
    <row r="5" ht="13.8" customHeight="1" thickBot="1">
      <c r="A5" s="5" t="inlineStr">
        <is>
          <t>Intake Station</t>
        </is>
      </c>
      <c r="B5" s="6" t="n"/>
      <c r="C5" s="6" t="n"/>
      <c r="D5" s="6" t="n"/>
      <c r="E5" s="15" t="n"/>
      <c r="F5" s="54" t="inlineStr">
        <is>
          <t>D3/酒店高区能源站</t>
        </is>
      </c>
      <c r="H5" s="61" t="inlineStr">
        <is>
          <t>Meter reading vs Energy Consumption</t>
        </is>
      </c>
      <c r="I5" s="62" t="n"/>
      <c r="J5" s="64" t="n">
        <v>0</v>
      </c>
    </row>
    <row r="6" ht="13.8" customHeight="1" thickBot="1">
      <c r="A6" s="5" t="inlineStr">
        <is>
          <t>Supply Agreement</t>
        </is>
      </c>
      <c r="B6" s="143" t="n"/>
      <c r="C6" s="6" t="n"/>
      <c r="D6" s="6" t="n"/>
      <c r="E6" s="15" t="n"/>
      <c r="F6" s="54" t="inlineStr">
        <is>
          <t>中华人民共和国重庆市重庆来福士广场技术服务协议(TSA1)</t>
        </is>
      </c>
      <c r="H6" s="61" t="inlineStr">
        <is>
          <t>BTU vs LCP Flow</t>
        </is>
      </c>
      <c r="I6" s="62" t="n"/>
      <c r="J6" s="65" t="n">
        <v>0.0851063829787234</v>
      </c>
    </row>
    <row r="7" ht="13.8" customHeight="1" thickBot="1">
      <c r="A7" s="5" t="inlineStr">
        <is>
          <t>Month</t>
        </is>
      </c>
      <c r="B7" s="6" t="n"/>
      <c r="C7" s="6" t="n"/>
      <c r="D7" s="6" t="n"/>
      <c r="E7" s="144" t="n"/>
      <c r="F7" s="145">
        <f>Summary!D6</f>
        <v/>
      </c>
      <c r="H7" s="61" t="inlineStr">
        <is>
          <t>BTU vs LCP Supply Temp.</t>
        </is>
      </c>
      <c r="I7" s="62" t="n"/>
      <c r="J7" s="65" t="n">
        <v>0.125</v>
      </c>
    </row>
    <row r="8" ht="13.8" customHeight="1" thickBot="1">
      <c r="A8" s="5" t="inlineStr">
        <is>
          <t>Meter reading on</t>
        </is>
      </c>
      <c r="B8" s="146">
        <f>PodiumE!B8</f>
        <v/>
      </c>
      <c r="C8" s="8" t="inlineStr">
        <is>
          <t>at</t>
        </is>
      </c>
      <c r="D8" s="21" t="n">
        <v>0</v>
      </c>
      <c r="E8" s="147" t="n">
        <v>25649068</v>
      </c>
      <c r="F8" s="7" t="inlineStr">
        <is>
          <t>kWrh</t>
        </is>
      </c>
      <c r="H8" s="61" t="inlineStr">
        <is>
          <t>BTU vs LCP Return Temp.</t>
        </is>
      </c>
      <c r="I8" s="62" t="n"/>
      <c r="J8" s="65" t="n">
        <v>0.09090909090909091</v>
      </c>
    </row>
    <row r="9">
      <c r="A9" s="5" t="inlineStr">
        <is>
          <t>Meter reading on</t>
        </is>
      </c>
      <c r="B9" s="146">
        <f>PodiumE!B9</f>
        <v/>
      </c>
      <c r="C9" s="8" t="inlineStr">
        <is>
          <t>at</t>
        </is>
      </c>
      <c r="D9" s="21" t="n">
        <v>0</v>
      </c>
      <c r="E9" s="156" t="n">
        <v>24665650</v>
      </c>
      <c r="F9" s="7" t="inlineStr">
        <is>
          <t>kWrh</t>
        </is>
      </c>
    </row>
    <row r="10">
      <c r="A10" s="5" t="inlineStr">
        <is>
          <t>Adjustment</t>
        </is>
      </c>
      <c r="B10" s="148" t="n"/>
      <c r="C10" s="51" t="n"/>
      <c r="D10" s="52" t="n"/>
      <c r="E10" s="149" t="n">
        <v>0</v>
      </c>
      <c r="F10" s="7" t="inlineStr">
        <is>
          <t>kWrh</t>
        </is>
      </c>
    </row>
    <row r="11">
      <c r="A11" s="9" t="inlineStr">
        <is>
          <t>Energy Consumption</t>
        </is>
      </c>
      <c r="B11" s="27" t="n"/>
      <c r="C11" s="28" t="n"/>
      <c r="D11" s="27" t="n"/>
      <c r="E11" s="29">
        <f>(E8-E9+E10)</f>
        <v/>
      </c>
      <c r="F11" s="22" t="inlineStr">
        <is>
          <t>kWrh</t>
        </is>
      </c>
    </row>
    <row r="13">
      <c r="A13" s="105" t="inlineStr">
        <is>
          <t>Date</t>
        </is>
      </c>
      <c r="B13" s="104" t="n"/>
      <c r="C13" s="113" t="inlineStr">
        <is>
          <t>Maximum</t>
        </is>
      </c>
      <c r="D13" s="104" t="n"/>
      <c r="E13" s="113" t="inlineStr">
        <is>
          <t>Energy</t>
        </is>
      </c>
      <c r="F13" s="104" t="n"/>
      <c r="H13" s="55" t="inlineStr">
        <is>
          <t>Liquidated</t>
        </is>
      </c>
      <c r="I13" s="31" t="inlineStr">
        <is>
          <t>Liquidated</t>
        </is>
      </c>
    </row>
    <row r="14" customFormat="1" s="121">
      <c r="A14" s="106" t="n"/>
      <c r="B14" s="97" t="n"/>
      <c r="C14" s="114" t="inlineStr">
        <is>
          <t>Demand</t>
        </is>
      </c>
      <c r="D14" s="97" t="n"/>
      <c r="E14" s="114" t="inlineStr">
        <is>
          <t>Consumption</t>
        </is>
      </c>
      <c r="F14" s="97" t="n"/>
      <c r="H14" s="56" t="inlineStr">
        <is>
          <t>Damage</t>
        </is>
      </c>
      <c r="I14" s="32" t="inlineStr">
        <is>
          <t>Damage</t>
        </is>
      </c>
    </row>
    <row r="15" customFormat="1" s="121">
      <c r="A15" s="119" t="n"/>
      <c r="B15" s="97" t="n"/>
      <c r="C15" s="114" t="n"/>
      <c r="D15" s="97" t="n"/>
      <c r="E15" s="114" t="n"/>
      <c r="F15" s="97" t="n"/>
      <c r="H15" s="56" t="inlineStr">
        <is>
          <t>(LD1)</t>
        </is>
      </c>
      <c r="I15" s="32" t="inlineStr">
        <is>
          <t>(LD2)</t>
        </is>
      </c>
    </row>
    <row r="16" customFormat="1" s="121">
      <c r="A16" s="120" t="n"/>
      <c r="B16" s="99" t="n"/>
      <c r="C16" s="115" t="inlineStr">
        <is>
          <t>kWr</t>
        </is>
      </c>
      <c r="D16" s="99" t="n"/>
      <c r="E16" s="115" t="inlineStr">
        <is>
          <t>kWrh</t>
        </is>
      </c>
      <c r="F16" s="99" t="n"/>
      <c r="H16" s="57" t="inlineStr">
        <is>
          <t>hrs</t>
        </is>
      </c>
      <c r="I16" s="33" t="inlineStr">
        <is>
          <t>hrs</t>
        </is>
      </c>
    </row>
    <row r="17">
      <c r="A17" s="121" t="n"/>
      <c r="C17" s="125" t="n"/>
      <c r="E17" s="125" t="n"/>
      <c r="H17" s="125" t="n"/>
      <c r="I17" s="125" t="n"/>
    </row>
    <row r="18">
      <c r="A18" s="108" t="n"/>
      <c r="B18" s="104" t="n"/>
      <c r="C18" s="112" t="inlineStr">
        <is>
          <t>Maximum</t>
        </is>
      </c>
      <c r="D18" s="104" t="n"/>
      <c r="E18" s="112" t="inlineStr">
        <is>
          <t>Cumulative</t>
        </is>
      </c>
      <c r="F18" s="104" t="n"/>
      <c r="H18" s="58" t="inlineStr">
        <is>
          <t>Total</t>
        </is>
      </c>
      <c r="I18" s="14" t="inlineStr">
        <is>
          <t>Total</t>
        </is>
      </c>
    </row>
    <row r="19">
      <c r="A19" s="137">
        <f>Summary!D6</f>
        <v/>
      </c>
      <c r="B19" s="99" t="n"/>
      <c r="C19" s="110">
        <f>MAX(C21:C51)</f>
        <v/>
      </c>
      <c r="D19" s="99" t="n"/>
      <c r="E19" s="110">
        <f>SUM(E21:E51)</f>
        <v/>
      </c>
      <c r="F19" s="99" t="n"/>
      <c r="H19" s="74">
        <f>SUM(H21:H51)</f>
        <v/>
      </c>
      <c r="I19" s="75">
        <f>SUM(I21:I51)</f>
        <v/>
      </c>
    </row>
    <row r="20">
      <c r="A20" s="122" t="n"/>
      <c r="C20" s="125" t="n"/>
      <c r="E20" s="125" t="n"/>
      <c r="H20" s="125" t="n"/>
      <c r="I20" s="125" t="n"/>
    </row>
    <row r="21">
      <c r="A21" s="138">
        <f>IF(C21&lt;&gt;"",A20+1,"")</f>
        <v/>
      </c>
      <c r="B21" s="104" t="n"/>
      <c r="C21" s="126" t="n">
        <v>1794</v>
      </c>
      <c r="D21" s="104" t="n"/>
      <c r="E21" s="150" t="n">
        <v>31172</v>
      </c>
      <c r="F21" s="104" t="n"/>
      <c r="H21" s="76" t="n">
        <v>0</v>
      </c>
      <c r="I21" s="88" t="n">
        <v>0</v>
      </c>
    </row>
    <row r="22">
      <c r="A22" s="140">
        <f>IF(C22&lt;&gt;"",A21+1,"")</f>
        <v/>
      </c>
      <c r="B22" s="97" t="n"/>
      <c r="C22" s="116" t="n">
        <v>1544</v>
      </c>
      <c r="D22" s="97" t="n"/>
      <c r="E22" s="151" t="n">
        <v>26990</v>
      </c>
      <c r="F22" s="97" t="n"/>
      <c r="H22" s="78" t="n">
        <v>0</v>
      </c>
      <c r="I22" s="89" t="n">
        <v>0</v>
      </c>
    </row>
    <row r="23">
      <c r="A23" s="141">
        <f>IF(C23&lt;&gt;"",A22+1,"")</f>
        <v/>
      </c>
      <c r="B23" s="97" t="n"/>
      <c r="C23" s="117" t="n">
        <v>1438</v>
      </c>
      <c r="D23" s="97" t="n"/>
      <c r="E23" s="152" t="n">
        <v>23638</v>
      </c>
      <c r="F23" s="97" t="n"/>
      <c r="H23" s="80" t="n">
        <v>0</v>
      </c>
      <c r="I23" s="90" t="n">
        <v>0</v>
      </c>
    </row>
    <row r="24">
      <c r="A24" s="140">
        <f>IF(C24&lt;&gt;"",A23+1,"")</f>
        <v/>
      </c>
      <c r="B24" s="97" t="n"/>
      <c r="C24" s="116" t="n">
        <v>1332</v>
      </c>
      <c r="D24" s="97" t="n"/>
      <c r="E24" s="151" t="n">
        <v>22244</v>
      </c>
      <c r="F24" s="97" t="n"/>
      <c r="H24" s="78" t="n">
        <v>0</v>
      </c>
      <c r="I24" s="89" t="n">
        <v>0</v>
      </c>
    </row>
    <row r="25">
      <c r="A25" s="141">
        <f>IF(C25&lt;&gt;"",A24+1,"")</f>
        <v/>
      </c>
      <c r="B25" s="97" t="n"/>
      <c r="C25" s="117" t="n">
        <v>1443</v>
      </c>
      <c r="D25" s="97" t="n"/>
      <c r="E25" s="152" t="n">
        <v>21970</v>
      </c>
      <c r="F25" s="97" t="n"/>
      <c r="H25" s="80" t="n">
        <v>0</v>
      </c>
      <c r="I25" s="90" t="n">
        <v>0</v>
      </c>
    </row>
    <row r="26">
      <c r="A26" s="140">
        <f>IF(C26&lt;&gt;"",A25+1,"")</f>
        <v/>
      </c>
      <c r="B26" s="97" t="n"/>
      <c r="C26" s="116" t="n">
        <v>2033</v>
      </c>
      <c r="D26" s="97" t="n"/>
      <c r="E26" s="151" t="n">
        <v>26850</v>
      </c>
      <c r="F26" s="97" t="n"/>
      <c r="H26" s="78" t="n">
        <v>0</v>
      </c>
      <c r="I26" s="89" t="n">
        <v>0</v>
      </c>
    </row>
    <row r="27">
      <c r="A27" s="141">
        <f>IF(C27&lt;&gt;"",A26+1,"")</f>
        <v/>
      </c>
      <c r="B27" s="97" t="n"/>
      <c r="C27" s="117" t="n">
        <v>1420</v>
      </c>
      <c r="D27" s="97" t="n"/>
      <c r="E27" s="152" t="n">
        <v>23720</v>
      </c>
      <c r="F27" s="97" t="n"/>
      <c r="H27" s="80" t="n">
        <v>0</v>
      </c>
      <c r="I27" s="90" t="n">
        <v>0</v>
      </c>
    </row>
    <row r="28">
      <c r="A28" s="140">
        <f>IF(C28&lt;&gt;"",A27+1,"")</f>
        <v/>
      </c>
      <c r="B28" s="97" t="n"/>
      <c r="C28" s="116" t="n">
        <v>1826</v>
      </c>
      <c r="D28" s="97" t="n"/>
      <c r="E28" s="151" t="n">
        <v>28570</v>
      </c>
      <c r="F28" s="97" t="n"/>
      <c r="H28" s="78" t="n">
        <v>0</v>
      </c>
      <c r="I28" s="89" t="n">
        <v>0</v>
      </c>
    </row>
    <row r="29">
      <c r="A29" s="141">
        <f>IF(C29&lt;&gt;"",A28+1,"")</f>
        <v/>
      </c>
      <c r="B29" s="97" t="n"/>
      <c r="C29" s="117" t="n">
        <v>1954</v>
      </c>
      <c r="D29" s="97" t="n"/>
      <c r="E29" s="152" t="n">
        <v>31676</v>
      </c>
      <c r="F29" s="97" t="n"/>
      <c r="H29" s="80" t="n">
        <v>0</v>
      </c>
      <c r="I29" s="90" t="n">
        <v>0</v>
      </c>
    </row>
    <row r="30">
      <c r="A30" s="140">
        <f>IF(C30&lt;&gt;"",A29+1,"")</f>
        <v/>
      </c>
      <c r="B30" s="97" t="n"/>
      <c r="C30" s="116" t="n">
        <v>2207</v>
      </c>
      <c r="D30" s="97" t="n"/>
      <c r="E30" s="151" t="n">
        <v>33294</v>
      </c>
      <c r="F30" s="97" t="n"/>
      <c r="H30" s="78" t="n">
        <v>0</v>
      </c>
      <c r="I30" s="89" t="n">
        <v>0</v>
      </c>
    </row>
    <row r="31">
      <c r="A31" s="141">
        <f>IF(C31&lt;&gt;"",A30+1,"")</f>
        <v/>
      </c>
      <c r="B31" s="97" t="n"/>
      <c r="C31" s="117" t="n">
        <v>1865</v>
      </c>
      <c r="D31" s="97" t="n"/>
      <c r="E31" s="152" t="n">
        <v>30116</v>
      </c>
      <c r="F31" s="97" t="n"/>
      <c r="H31" s="80" t="n">
        <v>0</v>
      </c>
      <c r="I31" s="90" t="n">
        <v>0</v>
      </c>
    </row>
    <row r="32">
      <c r="A32" s="140">
        <f>IF(C32&lt;&gt;"",A31+1,"")</f>
        <v/>
      </c>
      <c r="B32" s="97" t="n"/>
      <c r="C32" s="123" t="n">
        <v>1805</v>
      </c>
      <c r="D32" s="97" t="n"/>
      <c r="E32" s="153" t="n">
        <v>30814</v>
      </c>
      <c r="F32" s="97" t="n"/>
      <c r="H32" s="82" t="n">
        <v>0</v>
      </c>
      <c r="I32" s="91" t="n">
        <v>0</v>
      </c>
    </row>
    <row r="33">
      <c r="A33" s="141">
        <f>IF(C33&lt;&gt;"",A32+1,"")</f>
        <v/>
      </c>
      <c r="B33" s="97" t="n"/>
      <c r="C33" s="124" t="n">
        <v>2114</v>
      </c>
      <c r="D33" s="97" t="n"/>
      <c r="E33" s="154" t="n">
        <v>33298</v>
      </c>
      <c r="F33" s="97" t="n"/>
      <c r="H33" s="84" t="n">
        <v>0</v>
      </c>
      <c r="I33" s="69" t="n">
        <v>0</v>
      </c>
    </row>
    <row r="34">
      <c r="A34" s="140">
        <f>IF(C34&lt;&gt;"",A33+1,"")</f>
        <v/>
      </c>
      <c r="B34" s="97" t="n"/>
      <c r="C34" s="123" t="n">
        <v>2206</v>
      </c>
      <c r="D34" s="97" t="n"/>
      <c r="E34" s="153" t="n">
        <v>31172</v>
      </c>
      <c r="F34" s="97" t="n"/>
      <c r="H34" s="82" t="n">
        <v>0</v>
      </c>
      <c r="I34" s="91" t="n">
        <v>0</v>
      </c>
    </row>
    <row r="35">
      <c r="A35" s="141">
        <f>IF(C35&lt;&gt;"",A34+1,"")</f>
        <v/>
      </c>
      <c r="B35" s="97" t="n"/>
      <c r="C35" s="124" t="n">
        <v>1298</v>
      </c>
      <c r="D35" s="97" t="n"/>
      <c r="E35" s="154" t="n">
        <v>23850</v>
      </c>
      <c r="F35" s="97" t="n"/>
      <c r="H35" s="84" t="n">
        <v>0</v>
      </c>
      <c r="I35" s="69" t="n">
        <v>0</v>
      </c>
    </row>
    <row r="36">
      <c r="A36" s="140">
        <f>IF(C36&lt;&gt;"",A35+1,"")</f>
        <v/>
      </c>
      <c r="B36" s="97" t="n"/>
      <c r="C36" s="123" t="n">
        <v>1303</v>
      </c>
      <c r="D36" s="97" t="n"/>
      <c r="E36" s="153" t="n">
        <v>20352</v>
      </c>
      <c r="F36" s="97" t="n"/>
      <c r="H36" s="82" t="n">
        <v>0</v>
      </c>
      <c r="I36" s="91" t="n">
        <v>0</v>
      </c>
    </row>
    <row r="37">
      <c r="A37" s="141">
        <f>IF(C37&lt;&gt;"",A36+1,"")</f>
        <v/>
      </c>
      <c r="B37" s="97" t="n"/>
      <c r="C37" s="124" t="n">
        <v>1303</v>
      </c>
      <c r="D37" s="97" t="n"/>
      <c r="E37" s="154" t="n">
        <v>22694</v>
      </c>
      <c r="F37" s="97" t="n"/>
      <c r="H37" s="84" t="n">
        <v>0</v>
      </c>
      <c r="I37" s="69" t="n">
        <v>0</v>
      </c>
    </row>
    <row r="38">
      <c r="A38" s="140">
        <f>IF(C38&lt;&gt;"",A37+1,"")</f>
        <v/>
      </c>
      <c r="B38" s="97" t="n"/>
      <c r="C38" s="123" t="n">
        <v>1762</v>
      </c>
      <c r="D38" s="97" t="n"/>
      <c r="E38" s="153" t="n">
        <v>28806</v>
      </c>
      <c r="F38" s="97" t="n"/>
      <c r="H38" s="82" t="n">
        <v>0</v>
      </c>
      <c r="I38" s="91" t="n">
        <v>0</v>
      </c>
    </row>
    <row r="39">
      <c r="A39" s="141">
        <f>IF(C39&lt;&gt;"",A38+1,"")</f>
        <v/>
      </c>
      <c r="B39" s="97" t="n"/>
      <c r="C39" s="124" t="n">
        <v>2717</v>
      </c>
      <c r="D39" s="97" t="n"/>
      <c r="E39" s="154" t="n">
        <v>37746</v>
      </c>
      <c r="F39" s="97" t="n"/>
      <c r="H39" s="84" t="n">
        <v>0</v>
      </c>
      <c r="I39" s="69" t="n">
        <v>0</v>
      </c>
    </row>
    <row r="40">
      <c r="A40" s="140">
        <f>IF(C40&lt;&gt;"",A39+1,"")</f>
        <v/>
      </c>
      <c r="B40" s="97" t="n"/>
      <c r="C40" s="123" t="n">
        <v>2674</v>
      </c>
      <c r="D40" s="97" t="n"/>
      <c r="E40" s="153" t="n">
        <v>44782</v>
      </c>
      <c r="F40" s="97" t="n"/>
      <c r="H40" s="82" t="n">
        <v>0</v>
      </c>
      <c r="I40" s="91" t="n">
        <v>0</v>
      </c>
    </row>
    <row r="41">
      <c r="A41" s="141">
        <f>IF(C41&lt;&gt;"",A40+1,"")</f>
        <v/>
      </c>
      <c r="B41" s="97" t="n"/>
      <c r="C41" s="124" t="n">
        <v>2023</v>
      </c>
      <c r="D41" s="97" t="n"/>
      <c r="E41" s="154" t="n">
        <v>31666</v>
      </c>
      <c r="F41" s="97" t="n"/>
      <c r="H41" s="84" t="n">
        <v>0</v>
      </c>
      <c r="I41" s="69" t="n">
        <v>0</v>
      </c>
    </row>
    <row r="42">
      <c r="A42" s="140">
        <f>IF(C42&lt;&gt;"",A41+1,"")</f>
        <v/>
      </c>
      <c r="B42" s="97" t="n"/>
      <c r="C42" s="116" t="n">
        <v>1914</v>
      </c>
      <c r="D42" s="97" t="n"/>
      <c r="E42" s="151" t="n">
        <v>25682</v>
      </c>
      <c r="F42" s="97" t="n"/>
      <c r="H42" s="78" t="n">
        <v>0</v>
      </c>
      <c r="I42" s="89" t="n">
        <v>0</v>
      </c>
    </row>
    <row r="43">
      <c r="A43" s="141">
        <f>IF(C43&lt;&gt;"",A42+1,"")</f>
        <v/>
      </c>
      <c r="B43" s="97" t="n"/>
      <c r="C43" s="117" t="n">
        <v>2174</v>
      </c>
      <c r="D43" s="97" t="n"/>
      <c r="E43" s="152" t="n">
        <v>33184</v>
      </c>
      <c r="F43" s="97" t="n"/>
      <c r="H43" s="80" t="n">
        <v>0</v>
      </c>
      <c r="I43" s="90" t="n">
        <v>0</v>
      </c>
    </row>
    <row r="44">
      <c r="A44" s="140">
        <f>IF(C44&lt;&gt;"",A43+1,"")</f>
        <v/>
      </c>
      <c r="B44" s="97" t="n"/>
      <c r="C44" s="116" t="n">
        <v>2317</v>
      </c>
      <c r="D44" s="97" t="n"/>
      <c r="E44" s="151" t="n">
        <v>39380</v>
      </c>
      <c r="F44" s="97" t="n"/>
      <c r="H44" s="78" t="n">
        <v>0</v>
      </c>
      <c r="I44" s="89" t="n">
        <v>0</v>
      </c>
    </row>
    <row r="45">
      <c r="A45" s="141">
        <f>IF(C45&lt;&gt;"",A44+1,"")</f>
        <v/>
      </c>
      <c r="B45" s="97" t="n"/>
      <c r="C45" s="117" t="n">
        <v>2623</v>
      </c>
      <c r="D45" s="97" t="n"/>
      <c r="E45" s="152" t="n">
        <v>43338</v>
      </c>
      <c r="F45" s="97" t="n"/>
      <c r="H45" s="80" t="n">
        <v>0</v>
      </c>
      <c r="I45" s="90" t="n">
        <v>0</v>
      </c>
    </row>
    <row r="46">
      <c r="A46" s="140">
        <f>IF(C46&lt;&gt;"",A45+1,"")</f>
        <v/>
      </c>
      <c r="B46" s="97" t="n"/>
      <c r="C46" s="116" t="n">
        <v>2996</v>
      </c>
      <c r="D46" s="97" t="n"/>
      <c r="E46" s="151" t="n">
        <v>48134</v>
      </c>
      <c r="F46" s="97" t="n"/>
      <c r="H46" s="78" t="n">
        <v>0</v>
      </c>
      <c r="I46" s="89" t="n">
        <v>0</v>
      </c>
    </row>
    <row r="47">
      <c r="A47" s="141">
        <f>IF(C47&lt;&gt;"",A46+1,"")</f>
        <v/>
      </c>
      <c r="B47" s="97" t="n"/>
      <c r="C47" s="117" t="n">
        <v>3061</v>
      </c>
      <c r="D47" s="97" t="n"/>
      <c r="E47" s="152" t="n">
        <v>52908</v>
      </c>
      <c r="F47" s="97" t="n"/>
      <c r="H47" s="80" t="n">
        <v>0</v>
      </c>
      <c r="I47" s="90" t="n">
        <v>0</v>
      </c>
    </row>
    <row r="48">
      <c r="A48" s="140">
        <f>IF(C48&lt;&gt;"",A47+1,"")</f>
        <v/>
      </c>
      <c r="B48" s="97" t="n"/>
      <c r="C48" s="116" t="n">
        <v>2874</v>
      </c>
      <c r="D48" s="97" t="n"/>
      <c r="E48" s="151" t="n">
        <v>54620</v>
      </c>
      <c r="F48" s="97" t="n"/>
      <c r="H48" s="78" t="n">
        <v>0</v>
      </c>
      <c r="I48" s="89" t="n">
        <v>0</v>
      </c>
    </row>
    <row r="49">
      <c r="A49" s="141">
        <f>IF(C49&lt;&gt;"",A48+1,"")</f>
        <v/>
      </c>
      <c r="B49" s="97" t="n"/>
      <c r="C49" s="117" t="n">
        <v>2191</v>
      </c>
      <c r="D49" s="97" t="n"/>
      <c r="E49" s="152" t="n">
        <v>41796</v>
      </c>
      <c r="F49" s="97" t="n"/>
      <c r="H49" s="80" t="n">
        <v>0</v>
      </c>
      <c r="I49" s="90" t="n">
        <v>0</v>
      </c>
    </row>
    <row r="50">
      <c r="A50" s="140">
        <f>IF(C50&lt;&gt;"",A49+1,"")</f>
        <v/>
      </c>
      <c r="B50" s="97" t="n"/>
      <c r="C50" s="116" t="n">
        <v>2389</v>
      </c>
      <c r="D50" s="97" t="n"/>
      <c r="E50" s="151" t="n">
        <v>38956</v>
      </c>
      <c r="F50" s="97" t="n"/>
      <c r="H50" s="78" t="n">
        <v>0</v>
      </c>
      <c r="I50" s="89" t="n">
        <v>0</v>
      </c>
    </row>
    <row r="51">
      <c r="A51" s="142">
        <f>IF(C51&lt;&gt;"",A50+1,"")</f>
        <v/>
      </c>
      <c r="B51" s="99" t="n"/>
      <c r="C51" s="118" t="n"/>
      <c r="D51" s="99" t="n"/>
      <c r="E51" s="155" t="n"/>
      <c r="F51" s="99" t="n"/>
      <c r="H51" s="86" t="n">
        <v>0</v>
      </c>
      <c r="I51" s="92" t="n">
        <v>0</v>
      </c>
    </row>
    <row r="53">
      <c r="C53" s="122" t="n">
        <v>759.7680053710938</v>
      </c>
    </row>
  </sheetData>
  <mergeCells count="118">
    <mergeCell ref="A15:B15"/>
    <mergeCell ref="C15:D15"/>
    <mergeCell ref="A51:B51"/>
    <mergeCell ref="E23:F23"/>
    <mergeCell ref="E51:F51"/>
    <mergeCell ref="A41:B41"/>
    <mergeCell ref="C41:D41"/>
    <mergeCell ref="C50:D50"/>
    <mergeCell ref="A27:B27"/>
    <mergeCell ref="E34:F34"/>
    <mergeCell ref="C43:D43"/>
    <mergeCell ref="A33:B33"/>
    <mergeCell ref="C27:D27"/>
    <mergeCell ref="E49:F49"/>
    <mergeCell ref="A42:B42"/>
    <mergeCell ref="E27:F27"/>
    <mergeCell ref="C36:D36"/>
    <mergeCell ref="E36:F36"/>
    <mergeCell ref="A17:B17"/>
    <mergeCell ref="C17:D17"/>
    <mergeCell ref="A22:B22"/>
    <mergeCell ref="A35:B35"/>
    <mergeCell ref="A19:B19"/>
    <mergeCell ref="C19:D19"/>
    <mergeCell ref="A28:B28"/>
    <mergeCell ref="C28:D28"/>
    <mergeCell ref="E22:F22"/>
    <mergeCell ref="A39:B39"/>
    <mergeCell ref="A48:B48"/>
    <mergeCell ref="A30:B30"/>
    <mergeCell ref="C30:D30"/>
    <mergeCell ref="A45:B45"/>
    <mergeCell ref="C14:D14"/>
    <mergeCell ref="C45:D45"/>
    <mergeCell ref="E14:F14"/>
    <mergeCell ref="E48:F48"/>
    <mergeCell ref="E38:F38"/>
    <mergeCell ref="C47:D47"/>
    <mergeCell ref="A37:B37"/>
    <mergeCell ref="A46:B46"/>
    <mergeCell ref="C40:D40"/>
    <mergeCell ref="E40:F40"/>
    <mergeCell ref="A26:B26"/>
    <mergeCell ref="H2:J3"/>
    <mergeCell ref="E26:F26"/>
    <mergeCell ref="E16:F16"/>
    <mergeCell ref="E25:F25"/>
    <mergeCell ref="C18:D18"/>
    <mergeCell ref="E18:F18"/>
    <mergeCell ref="A34:B34"/>
    <mergeCell ref="C34:D34"/>
    <mergeCell ref="E50:F50"/>
    <mergeCell ref="A49:B49"/>
    <mergeCell ref="A36:B36"/>
    <mergeCell ref="E39:F39"/>
    <mergeCell ref="E44:F44"/>
    <mergeCell ref="C20:D20"/>
    <mergeCell ref="E20:F20"/>
    <mergeCell ref="C29:D29"/>
    <mergeCell ref="E29:F29"/>
    <mergeCell ref="C44:D44"/>
    <mergeCell ref="E13:F13"/>
    <mergeCell ref="C22:D22"/>
    <mergeCell ref="C31:D31"/>
    <mergeCell ref="E31:F31"/>
    <mergeCell ref="A21:B21"/>
    <mergeCell ref="C46:D46"/>
    <mergeCell ref="C21:D21"/>
    <mergeCell ref="E15:F15"/>
    <mergeCell ref="E46:F46"/>
    <mergeCell ref="C51:D51"/>
    <mergeCell ref="A32:B32"/>
    <mergeCell ref="A14:B14"/>
    <mergeCell ref="A23:B23"/>
    <mergeCell ref="C48:D48"/>
    <mergeCell ref="C23:D23"/>
    <mergeCell ref="A38:B38"/>
    <mergeCell ref="C32:D32"/>
    <mergeCell ref="C38:D38"/>
    <mergeCell ref="E32:F32"/>
    <mergeCell ref="A43:B43"/>
    <mergeCell ref="E41:F41"/>
    <mergeCell ref="A40:B40"/>
    <mergeCell ref="C49:D49"/>
    <mergeCell ref="E43:F43"/>
    <mergeCell ref="A24:B24"/>
    <mergeCell ref="C24:D24"/>
    <mergeCell ref="E24:F24"/>
    <mergeCell ref="C33:D33"/>
    <mergeCell ref="E33:F33"/>
    <mergeCell ref="C42:D42"/>
    <mergeCell ref="E42:F42"/>
    <mergeCell ref="E17:F17"/>
    <mergeCell ref="C26:D26"/>
    <mergeCell ref="C35:D35"/>
    <mergeCell ref="E35:F35"/>
    <mergeCell ref="A16:B16"/>
    <mergeCell ref="C16:D16"/>
    <mergeCell ref="A25:B25"/>
    <mergeCell ref="C25:D25"/>
    <mergeCell ref="E19:F19"/>
    <mergeCell ref="E28:F28"/>
    <mergeCell ref="A18:B18"/>
    <mergeCell ref="A50:B50"/>
    <mergeCell ref="E30:F30"/>
    <mergeCell ref="A47:B47"/>
    <mergeCell ref="E45:F45"/>
    <mergeCell ref="C39:D39"/>
    <mergeCell ref="A20:B20"/>
    <mergeCell ref="A29:B29"/>
    <mergeCell ref="C37:D37"/>
    <mergeCell ref="A13:B13"/>
    <mergeCell ref="E37:F37"/>
    <mergeCell ref="A44:B44"/>
    <mergeCell ref="C13:D13"/>
    <mergeCell ref="A31:B31"/>
    <mergeCell ref="E47:F47"/>
    <mergeCell ref="E21:F21"/>
  </mergeCells>
  <dataValidations count="2">
    <dataValidation sqref="B6" showDropDown="0" showInputMessage="1" showErrorMessage="1" allowBlank="0" type="list">
      <formula1>#REF!</formula1>
    </dataValidation>
    <dataValidation sqref="E7" showDropDown="0" showInputMessage="1" showErrorMessage="1" allowBlank="0" type="date">
      <formula1>38838</formula1>
      <formula2>57071</formula2>
    </dataValidation>
  </dataValidations>
  <printOptions horizontalCentered="1"/>
  <pageMargins left="0.5905511811023623" right="0.3937007874015748" top="0.32" bottom="0.32" header="0.3149606299212598" footer="0.3149606299212598"/>
  <pageSetup orientation="portrait" paperSize="9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6">
    <outlinePr summaryBelow="1" summaryRight="1"/>
    <pageSetUpPr fitToPage="1"/>
  </sheetPr>
  <dimension ref="A1:J53"/>
  <sheetViews>
    <sheetView topLeftCell="A4" workbookViewId="0">
      <selection activeCell="B8" sqref="B8:B9"/>
    </sheetView>
  </sheetViews>
  <sheetFormatPr baseColWidth="8" defaultColWidth="9.109375" defaultRowHeight="13.2"/>
  <cols>
    <col width="18.33203125" customWidth="1" style="122" min="1" max="1"/>
    <col width="14.6640625" customWidth="1" style="122" min="2" max="6"/>
    <col width="5.6640625" customWidth="1" style="122" min="7" max="7"/>
    <col width="15.5546875" customWidth="1" style="122" min="8" max="10"/>
    <col width="9.109375" customWidth="1" style="122" min="11" max="12"/>
    <col width="12.88671875" bestFit="1" customWidth="1" style="122" min="13" max="13"/>
    <col width="9.109375" customWidth="1" style="122" min="14" max="17"/>
    <col width="9.109375" customWidth="1" style="122" min="18" max="16384"/>
  </cols>
  <sheetData>
    <row r="1" customFormat="1" s="121">
      <c r="A1" s="1" t="inlineStr">
        <is>
          <t>Shirui Energy Engineering and Technology (Chongqing) Co., Ltd.</t>
        </is>
      </c>
      <c r="B1" s="1" t="n"/>
      <c r="C1" s="1" t="n"/>
      <c r="D1" s="1" t="n"/>
      <c r="E1" s="1" t="n"/>
      <c r="F1" s="1" t="n"/>
    </row>
    <row r="2" ht="12.9" customFormat="1" customHeight="1" s="121">
      <c r="A2" s="3" t="inlineStr">
        <is>
          <t>Chilled Water Intake Station Monthly Metering Report</t>
        </is>
      </c>
      <c r="B2" s="3" t="n"/>
      <c r="C2" s="3" t="n"/>
      <c r="D2" s="3" t="n"/>
      <c r="E2" s="3" t="n"/>
      <c r="F2" s="3" t="n"/>
      <c r="H2" s="133" t="inlineStr">
        <is>
          <t>Check</t>
        </is>
      </c>
    </row>
    <row r="3" ht="12.6" customHeight="1">
      <c r="H3" s="134" t="n"/>
      <c r="I3" s="135" t="n"/>
      <c r="J3" s="135" t="n"/>
    </row>
    <row r="4" ht="13.8" customHeight="1" thickBot="1">
      <c r="A4" s="17" t="inlineStr">
        <is>
          <t>Customer</t>
        </is>
      </c>
      <c r="B4" s="25" t="n"/>
      <c r="C4" s="18" t="n"/>
      <c r="D4" s="18" t="n"/>
      <c r="E4" s="19" t="n"/>
      <c r="F4" s="48" t="inlineStr">
        <is>
          <t>重庆凯德古渝雄关置业有限公司</t>
        </is>
      </c>
      <c r="H4" s="36" t="inlineStr">
        <is>
          <t>Description</t>
        </is>
      </c>
      <c r="I4" s="36" t="n"/>
      <c r="J4" s="59" t="inlineStr">
        <is>
          <t>Status</t>
        </is>
      </c>
    </row>
    <row r="5" ht="13.8" customHeight="1" thickBot="1">
      <c r="A5" s="5" t="inlineStr">
        <is>
          <t>Intake Station</t>
        </is>
      </c>
      <c r="B5" s="6" t="n"/>
      <c r="C5" s="6" t="n"/>
      <c r="D5" s="6" t="n"/>
      <c r="E5" s="15" t="n"/>
      <c r="F5" s="54" t="inlineStr">
        <is>
          <t>D4/酒店低区能源站</t>
        </is>
      </c>
      <c r="H5" s="61" t="inlineStr">
        <is>
          <t>Meter reading vs Energy Consumption</t>
        </is>
      </c>
      <c r="I5" s="62" t="n"/>
      <c r="J5" s="64" t="n">
        <v>0</v>
      </c>
    </row>
    <row r="6" ht="13.8" customHeight="1" thickBot="1">
      <c r="A6" s="5" t="inlineStr">
        <is>
          <t>Supply Agreement</t>
        </is>
      </c>
      <c r="B6" s="143" t="n"/>
      <c r="C6" s="6" t="n"/>
      <c r="D6" s="6" t="n"/>
      <c r="E6" s="15" t="n"/>
      <c r="F6" s="54" t="inlineStr">
        <is>
          <t>中华人民共和国重庆市重庆来福士广场技术服务协议(TSA1)</t>
        </is>
      </c>
      <c r="H6" s="61" t="inlineStr">
        <is>
          <t>BTU vs LCP Flow</t>
        </is>
      </c>
      <c r="I6" s="62" t="n"/>
      <c r="J6" s="65" t="n">
        <v>0.1111111111111111</v>
      </c>
    </row>
    <row r="7" ht="13.8" customHeight="1" thickBot="1">
      <c r="A7" s="5" t="inlineStr">
        <is>
          <t>Month</t>
        </is>
      </c>
      <c r="B7" s="6" t="n"/>
      <c r="C7" s="6" t="n"/>
      <c r="D7" s="6" t="n"/>
      <c r="E7" s="144" t="n"/>
      <c r="F7" s="145">
        <f>Summary!D6</f>
        <v/>
      </c>
      <c r="H7" s="61" t="inlineStr">
        <is>
          <t>BTU vs LCP Supply Temp.</t>
        </is>
      </c>
      <c r="I7" s="62" t="n"/>
      <c r="J7" s="65" t="n">
        <v>0.125</v>
      </c>
    </row>
    <row r="8" ht="13.8" customHeight="1" thickBot="1">
      <c r="A8" s="5" t="inlineStr">
        <is>
          <t>Meter reading on</t>
        </is>
      </c>
      <c r="B8" s="146">
        <f>PodiumE!B8</f>
        <v/>
      </c>
      <c r="C8" s="8" t="inlineStr">
        <is>
          <t>at</t>
        </is>
      </c>
      <c r="D8" s="21" t="n">
        <v>0</v>
      </c>
      <c r="E8" s="147" t="n">
        <v>7082153</v>
      </c>
      <c r="F8" s="7" t="inlineStr">
        <is>
          <t>kWrh</t>
        </is>
      </c>
      <c r="H8" s="61" t="inlineStr">
        <is>
          <t>BTU vs LCP Return Temp.</t>
        </is>
      </c>
      <c r="I8" s="62" t="n"/>
      <c r="J8" s="65" t="n">
        <v>0.1</v>
      </c>
    </row>
    <row r="9">
      <c r="A9" s="5" t="inlineStr">
        <is>
          <t>Meter reading on</t>
        </is>
      </c>
      <c r="B9" s="146">
        <f>PodiumE!B9</f>
        <v/>
      </c>
      <c r="C9" s="8" t="inlineStr">
        <is>
          <t>at</t>
        </is>
      </c>
      <c r="D9" s="21" t="n">
        <v>0</v>
      </c>
      <c r="E9" s="156" t="n">
        <v>6783337</v>
      </c>
      <c r="F9" s="7" t="inlineStr">
        <is>
          <t>kWrh</t>
        </is>
      </c>
    </row>
    <row r="10">
      <c r="A10" s="5" t="inlineStr">
        <is>
          <t>Adjustment</t>
        </is>
      </c>
      <c r="B10" s="148" t="n"/>
      <c r="C10" s="51" t="n"/>
      <c r="D10" s="52" t="n"/>
      <c r="E10" s="149" t="n">
        <v>0</v>
      </c>
      <c r="F10" s="7" t="inlineStr">
        <is>
          <t>kWrh</t>
        </is>
      </c>
    </row>
    <row r="11">
      <c r="A11" s="9" t="inlineStr">
        <is>
          <t>Energy Consumption</t>
        </is>
      </c>
      <c r="B11" s="27" t="n"/>
      <c r="C11" s="28" t="n"/>
      <c r="D11" s="27" t="n"/>
      <c r="E11" s="29">
        <f>(E8-E9+E10)</f>
        <v/>
      </c>
      <c r="F11" s="22" t="inlineStr">
        <is>
          <t>kWrh</t>
        </is>
      </c>
    </row>
    <row r="13">
      <c r="A13" s="105" t="inlineStr">
        <is>
          <t>Date</t>
        </is>
      </c>
      <c r="B13" s="104" t="n"/>
      <c r="C13" s="113" t="inlineStr">
        <is>
          <t>Maximum</t>
        </is>
      </c>
      <c r="D13" s="104" t="n"/>
      <c r="E13" s="113" t="inlineStr">
        <is>
          <t>Energy</t>
        </is>
      </c>
      <c r="F13" s="104" t="n"/>
      <c r="H13" s="55" t="inlineStr">
        <is>
          <t>Liquidated</t>
        </is>
      </c>
      <c r="I13" s="31" t="inlineStr">
        <is>
          <t>Liquidated</t>
        </is>
      </c>
    </row>
    <row r="14" customFormat="1" s="121">
      <c r="A14" s="106" t="n"/>
      <c r="B14" s="97" t="n"/>
      <c r="C14" s="114" t="inlineStr">
        <is>
          <t>Demand</t>
        </is>
      </c>
      <c r="D14" s="97" t="n"/>
      <c r="E14" s="114" t="inlineStr">
        <is>
          <t>Consumption</t>
        </is>
      </c>
      <c r="F14" s="97" t="n"/>
      <c r="H14" s="56" t="inlineStr">
        <is>
          <t>Damage</t>
        </is>
      </c>
      <c r="I14" s="32" t="inlineStr">
        <is>
          <t>Damage</t>
        </is>
      </c>
    </row>
    <row r="15" customFormat="1" s="121">
      <c r="A15" s="119" t="n"/>
      <c r="B15" s="97" t="n"/>
      <c r="C15" s="114" t="n"/>
      <c r="D15" s="97" t="n"/>
      <c r="E15" s="114" t="n"/>
      <c r="F15" s="97" t="n"/>
      <c r="H15" s="56" t="inlineStr">
        <is>
          <t>(LD1)</t>
        </is>
      </c>
      <c r="I15" s="32" t="inlineStr">
        <is>
          <t>(LD2)</t>
        </is>
      </c>
    </row>
    <row r="16" customFormat="1" s="121">
      <c r="A16" s="120" t="n"/>
      <c r="B16" s="99" t="n"/>
      <c r="C16" s="115" t="inlineStr">
        <is>
          <t>kWr</t>
        </is>
      </c>
      <c r="D16" s="99" t="n"/>
      <c r="E16" s="115" t="inlineStr">
        <is>
          <t>kWrh</t>
        </is>
      </c>
      <c r="F16" s="99" t="n"/>
      <c r="H16" s="57" t="inlineStr">
        <is>
          <t>hrs</t>
        </is>
      </c>
      <c r="I16" s="33" t="inlineStr">
        <is>
          <t>hrs</t>
        </is>
      </c>
    </row>
    <row r="17">
      <c r="A17" s="121" t="n"/>
      <c r="C17" s="125" t="n"/>
      <c r="E17" s="125" t="n"/>
      <c r="H17" s="125" t="n"/>
      <c r="I17" s="125" t="n"/>
    </row>
    <row r="18">
      <c r="A18" s="108" t="n"/>
      <c r="B18" s="104" t="n"/>
      <c r="C18" s="112" t="inlineStr">
        <is>
          <t>Maximum</t>
        </is>
      </c>
      <c r="D18" s="104" t="n"/>
      <c r="E18" s="112" t="inlineStr">
        <is>
          <t>Cumulative</t>
        </is>
      </c>
      <c r="F18" s="104" t="n"/>
      <c r="H18" s="58" t="inlineStr">
        <is>
          <t>Total</t>
        </is>
      </c>
      <c r="I18" s="14" t="inlineStr">
        <is>
          <t>Total</t>
        </is>
      </c>
    </row>
    <row r="19">
      <c r="A19" s="137">
        <f>Summary!D6</f>
        <v/>
      </c>
      <c r="B19" s="99" t="n"/>
      <c r="C19" s="110">
        <f>MAX(C21:C51)</f>
        <v/>
      </c>
      <c r="D19" s="99" t="n"/>
      <c r="E19" s="110">
        <f>SUM(E21:E51)</f>
        <v/>
      </c>
      <c r="F19" s="99" t="n"/>
      <c r="H19" s="74">
        <f>SUM(H21:H51)</f>
        <v/>
      </c>
      <c r="I19" s="75">
        <f>SUM(I21:I51)</f>
        <v/>
      </c>
    </row>
    <row r="20">
      <c r="A20" s="122" t="n"/>
      <c r="C20" s="125" t="n"/>
      <c r="E20" s="125" t="n"/>
      <c r="H20" s="125" t="n"/>
      <c r="I20" s="125" t="n"/>
    </row>
    <row r="21">
      <c r="A21" s="138">
        <f>IF(C21&lt;&gt;"",A20+1,"")</f>
        <v/>
      </c>
      <c r="B21" s="104" t="n"/>
      <c r="C21" s="126" t="n">
        <v>704</v>
      </c>
      <c r="D21" s="104" t="n"/>
      <c r="E21" s="150" t="n">
        <v>8559</v>
      </c>
      <c r="F21" s="104" t="n"/>
      <c r="H21" s="76" t="n">
        <v>0</v>
      </c>
      <c r="I21" s="88" t="n">
        <v>0</v>
      </c>
    </row>
    <row r="22">
      <c r="A22" s="140">
        <f>IF(C22&lt;&gt;"",A21+1,"")</f>
        <v/>
      </c>
      <c r="B22" s="97" t="n"/>
      <c r="C22" s="116" t="n">
        <v>912</v>
      </c>
      <c r="D22" s="97" t="n"/>
      <c r="E22" s="151" t="n">
        <v>11206</v>
      </c>
      <c r="F22" s="97" t="n"/>
      <c r="H22" s="78" t="n">
        <v>0</v>
      </c>
      <c r="I22" s="89" t="n">
        <v>0</v>
      </c>
    </row>
    <row r="23">
      <c r="A23" s="141">
        <f>IF(C23&lt;&gt;"",A22+1,"")</f>
        <v/>
      </c>
      <c r="B23" s="97" t="n"/>
      <c r="C23" s="117" t="n">
        <v>477</v>
      </c>
      <c r="D23" s="97" t="n"/>
      <c r="E23" s="152" t="n">
        <v>6882</v>
      </c>
      <c r="F23" s="97" t="n"/>
      <c r="H23" s="80" t="n">
        <v>0</v>
      </c>
      <c r="I23" s="90" t="n">
        <v>0</v>
      </c>
    </row>
    <row r="24">
      <c r="A24" s="140">
        <f>IF(C24&lt;&gt;"",A23+1,"")</f>
        <v/>
      </c>
      <c r="B24" s="97" t="n"/>
      <c r="C24" s="116" t="n">
        <v>627</v>
      </c>
      <c r="D24" s="97" t="n"/>
      <c r="E24" s="151" t="n">
        <v>7723</v>
      </c>
      <c r="F24" s="97" t="n"/>
      <c r="H24" s="78" t="n">
        <v>0</v>
      </c>
      <c r="I24" s="89" t="n">
        <v>0</v>
      </c>
    </row>
    <row r="25">
      <c r="A25" s="141">
        <f>IF(C25&lt;&gt;"",A24+1,"")</f>
        <v/>
      </c>
      <c r="B25" s="97" t="n"/>
      <c r="C25" s="117" t="n">
        <v>409</v>
      </c>
      <c r="D25" s="97" t="n"/>
      <c r="E25" s="152" t="n">
        <v>5680</v>
      </c>
      <c r="F25" s="97" t="n"/>
      <c r="H25" s="80" t="n">
        <v>0</v>
      </c>
      <c r="I25" s="90" t="n">
        <v>0</v>
      </c>
    </row>
    <row r="26">
      <c r="A26" s="140">
        <f>IF(C26&lt;&gt;"",A25+1,"")</f>
        <v/>
      </c>
      <c r="B26" s="97" t="n"/>
      <c r="C26" s="116" t="n">
        <v>577</v>
      </c>
      <c r="D26" s="97" t="n"/>
      <c r="E26" s="151" t="n">
        <v>7438</v>
      </c>
      <c r="F26" s="97" t="n"/>
      <c r="H26" s="78" t="n">
        <v>0</v>
      </c>
      <c r="I26" s="89" t="n">
        <v>0</v>
      </c>
    </row>
    <row r="27">
      <c r="A27" s="141">
        <f>IF(C27&lt;&gt;"",A26+1,"")</f>
        <v/>
      </c>
      <c r="B27" s="97" t="n"/>
      <c r="C27" s="117" t="n">
        <v>533</v>
      </c>
      <c r="D27" s="97" t="n"/>
      <c r="E27" s="152" t="n">
        <v>6782</v>
      </c>
      <c r="F27" s="97" t="n"/>
      <c r="H27" s="80" t="n">
        <v>0</v>
      </c>
      <c r="I27" s="90" t="n">
        <v>0</v>
      </c>
    </row>
    <row r="28">
      <c r="A28" s="140">
        <f>IF(C28&lt;&gt;"",A27+1,"")</f>
        <v/>
      </c>
      <c r="B28" s="97" t="n"/>
      <c r="C28" s="116" t="n">
        <v>656</v>
      </c>
      <c r="D28" s="97" t="n"/>
      <c r="E28" s="151" t="n">
        <v>8939</v>
      </c>
      <c r="F28" s="97" t="n"/>
      <c r="H28" s="78" t="n">
        <v>0</v>
      </c>
      <c r="I28" s="89" t="n">
        <v>0</v>
      </c>
    </row>
    <row r="29">
      <c r="A29" s="141">
        <f>IF(C29&lt;&gt;"",A28+1,"")</f>
        <v/>
      </c>
      <c r="B29" s="97" t="n"/>
      <c r="C29" s="117" t="n">
        <v>1080</v>
      </c>
      <c r="D29" s="97" t="n"/>
      <c r="E29" s="152" t="n">
        <v>12829</v>
      </c>
      <c r="F29" s="97" t="n"/>
      <c r="H29" s="80" t="n">
        <v>0</v>
      </c>
      <c r="I29" s="90" t="n">
        <v>0</v>
      </c>
    </row>
    <row r="30">
      <c r="A30" s="140">
        <f>IF(C30&lt;&gt;"",A29+1,"")</f>
        <v/>
      </c>
      <c r="B30" s="97" t="n"/>
      <c r="C30" s="116" t="n">
        <v>516</v>
      </c>
      <c r="D30" s="97" t="n"/>
      <c r="E30" s="151" t="n">
        <v>6619</v>
      </c>
      <c r="F30" s="97" t="n"/>
      <c r="H30" s="78" t="n">
        <v>0</v>
      </c>
      <c r="I30" s="89" t="n">
        <v>0</v>
      </c>
    </row>
    <row r="31">
      <c r="A31" s="141">
        <f>IF(C31&lt;&gt;"",A30+1,"")</f>
        <v/>
      </c>
      <c r="B31" s="97" t="n"/>
      <c r="C31" s="117" t="n">
        <v>453</v>
      </c>
      <c r="D31" s="97" t="n"/>
      <c r="E31" s="152" t="n">
        <v>5886</v>
      </c>
      <c r="F31" s="97" t="n"/>
      <c r="H31" s="80" t="n">
        <v>0</v>
      </c>
      <c r="I31" s="90" t="n">
        <v>0</v>
      </c>
    </row>
    <row r="32">
      <c r="A32" s="140">
        <f>IF(C32&lt;&gt;"",A31+1,"")</f>
        <v/>
      </c>
      <c r="B32" s="97" t="n"/>
      <c r="C32" s="123" t="n">
        <v>442</v>
      </c>
      <c r="D32" s="97" t="n"/>
      <c r="E32" s="153" t="n">
        <v>6541</v>
      </c>
      <c r="F32" s="97" t="n"/>
      <c r="H32" s="82" t="n">
        <v>0</v>
      </c>
      <c r="I32" s="91" t="n">
        <v>0</v>
      </c>
    </row>
    <row r="33">
      <c r="A33" s="141">
        <f>IF(C33&lt;&gt;"",A32+1,"")</f>
        <v/>
      </c>
      <c r="B33" s="97" t="n"/>
      <c r="C33" s="124" t="n">
        <v>1053</v>
      </c>
      <c r="D33" s="97" t="n"/>
      <c r="E33" s="154" t="n">
        <v>11630</v>
      </c>
      <c r="F33" s="97" t="n"/>
      <c r="H33" s="84" t="n">
        <v>0</v>
      </c>
      <c r="I33" s="69" t="n">
        <v>0</v>
      </c>
    </row>
    <row r="34">
      <c r="A34" s="140">
        <f>IF(C34&lt;&gt;"",A33+1,"")</f>
        <v/>
      </c>
      <c r="B34" s="97" t="n"/>
      <c r="C34" s="123" t="n">
        <v>887</v>
      </c>
      <c r="D34" s="97" t="n"/>
      <c r="E34" s="153" t="n">
        <v>9575</v>
      </c>
      <c r="F34" s="97" t="n"/>
      <c r="H34" s="82" t="n">
        <v>0</v>
      </c>
      <c r="I34" s="91" t="n">
        <v>0</v>
      </c>
    </row>
    <row r="35">
      <c r="A35" s="141">
        <f>IF(C35&lt;&gt;"",A34+1,"")</f>
        <v/>
      </c>
      <c r="B35" s="97" t="n"/>
      <c r="C35" s="124" t="n">
        <v>678</v>
      </c>
      <c r="D35" s="97" t="n"/>
      <c r="E35" s="154" t="n">
        <v>9193</v>
      </c>
      <c r="F35" s="97" t="n"/>
      <c r="H35" s="84" t="n">
        <v>0</v>
      </c>
      <c r="I35" s="69" t="n">
        <v>0</v>
      </c>
    </row>
    <row r="36">
      <c r="A36" s="140">
        <f>IF(C36&lt;&gt;"",A35+1,"")</f>
        <v/>
      </c>
      <c r="B36" s="97" t="n"/>
      <c r="C36" s="123" t="n">
        <v>752</v>
      </c>
      <c r="D36" s="97" t="n"/>
      <c r="E36" s="153" t="n">
        <v>9627</v>
      </c>
      <c r="F36" s="97" t="n"/>
      <c r="H36" s="82" t="n">
        <v>0</v>
      </c>
      <c r="I36" s="91" t="n">
        <v>0</v>
      </c>
    </row>
    <row r="37">
      <c r="A37" s="141">
        <f>IF(C37&lt;&gt;"",A36+1,"")</f>
        <v/>
      </c>
      <c r="B37" s="97" t="n"/>
      <c r="C37" s="124" t="n">
        <v>720</v>
      </c>
      <c r="D37" s="97" t="n"/>
      <c r="E37" s="154" t="n">
        <v>11025</v>
      </c>
      <c r="F37" s="97" t="n"/>
      <c r="H37" s="84" t="n">
        <v>0</v>
      </c>
      <c r="I37" s="69" t="n">
        <v>0</v>
      </c>
    </row>
    <row r="38">
      <c r="A38" s="140">
        <f>IF(C38&lt;&gt;"",A37+1,"")</f>
        <v/>
      </c>
      <c r="B38" s="97" t="n"/>
      <c r="C38" s="123" t="n">
        <v>979</v>
      </c>
      <c r="D38" s="97" t="n"/>
      <c r="E38" s="153" t="n">
        <v>13078</v>
      </c>
      <c r="F38" s="97" t="n"/>
      <c r="H38" s="82" t="n">
        <v>0</v>
      </c>
      <c r="I38" s="91" t="n">
        <v>0</v>
      </c>
    </row>
    <row r="39">
      <c r="A39" s="141">
        <f>IF(C39&lt;&gt;"",A38+1,"")</f>
        <v/>
      </c>
      <c r="B39" s="97" t="n"/>
      <c r="C39" s="124" t="n">
        <v>711</v>
      </c>
      <c r="D39" s="97" t="n"/>
      <c r="E39" s="154" t="n">
        <v>8900</v>
      </c>
      <c r="F39" s="97" t="n"/>
      <c r="H39" s="84" t="n">
        <v>0</v>
      </c>
      <c r="I39" s="69" t="n">
        <v>0</v>
      </c>
    </row>
    <row r="40">
      <c r="A40" s="140">
        <f>IF(C40&lt;&gt;"",A39+1,"")</f>
        <v/>
      </c>
      <c r="B40" s="97" t="n"/>
      <c r="C40" s="123" t="n">
        <v>887</v>
      </c>
      <c r="D40" s="97" t="n"/>
      <c r="E40" s="153" t="n">
        <v>12324</v>
      </c>
      <c r="F40" s="97" t="n"/>
      <c r="H40" s="82" t="n">
        <v>0</v>
      </c>
      <c r="I40" s="91" t="n">
        <v>0</v>
      </c>
    </row>
    <row r="41">
      <c r="A41" s="141">
        <f>IF(C41&lt;&gt;"",A40+1,"")</f>
        <v/>
      </c>
      <c r="B41" s="97" t="n"/>
      <c r="C41" s="124" t="n">
        <v>794</v>
      </c>
      <c r="D41" s="97" t="n"/>
      <c r="E41" s="154" t="n">
        <v>11473</v>
      </c>
      <c r="F41" s="97" t="n"/>
      <c r="H41" s="84" t="n">
        <v>0</v>
      </c>
      <c r="I41" s="69" t="n">
        <v>0</v>
      </c>
    </row>
    <row r="42">
      <c r="A42" s="140">
        <f>IF(C42&lt;&gt;"",A41+1,"")</f>
        <v/>
      </c>
      <c r="B42" s="97" t="n"/>
      <c r="C42" s="116" t="n">
        <v>570</v>
      </c>
      <c r="D42" s="97" t="n"/>
      <c r="E42" s="151" t="n">
        <v>7597</v>
      </c>
      <c r="F42" s="97" t="n"/>
      <c r="H42" s="78" t="n">
        <v>0</v>
      </c>
      <c r="I42" s="89" t="n">
        <v>0</v>
      </c>
    </row>
    <row r="43">
      <c r="A43" s="141">
        <f>IF(C43&lt;&gt;"",A42+1,"")</f>
        <v/>
      </c>
      <c r="B43" s="97" t="n"/>
      <c r="C43" s="117" t="n">
        <v>468</v>
      </c>
      <c r="D43" s="97" t="n"/>
      <c r="E43" s="152" t="n">
        <v>6489</v>
      </c>
      <c r="F43" s="97" t="n"/>
      <c r="H43" s="80" t="n">
        <v>0</v>
      </c>
      <c r="I43" s="90" t="n">
        <v>0</v>
      </c>
    </row>
    <row r="44">
      <c r="A44" s="140">
        <f>IF(C44&lt;&gt;"",A43+1,"")</f>
        <v/>
      </c>
      <c r="B44" s="97" t="n"/>
      <c r="C44" s="116" t="n">
        <v>414</v>
      </c>
      <c r="D44" s="97" t="n"/>
      <c r="E44" s="151" t="n">
        <v>7617</v>
      </c>
      <c r="F44" s="97" t="n"/>
      <c r="H44" s="78" t="n">
        <v>0</v>
      </c>
      <c r="I44" s="89" t="n">
        <v>0</v>
      </c>
    </row>
    <row r="45">
      <c r="A45" s="141">
        <f>IF(C45&lt;&gt;"",A44+1,"")</f>
        <v/>
      </c>
      <c r="B45" s="97" t="n"/>
      <c r="C45" s="117" t="n">
        <v>740</v>
      </c>
      <c r="D45" s="97" t="n"/>
      <c r="E45" s="152" t="n">
        <v>8466</v>
      </c>
      <c r="F45" s="97" t="n"/>
      <c r="H45" s="80" t="n">
        <v>0</v>
      </c>
      <c r="I45" s="90" t="n">
        <v>0</v>
      </c>
    </row>
    <row r="46">
      <c r="A46" s="140">
        <f>IF(C46&lt;&gt;"",A45+1,"")</f>
        <v/>
      </c>
      <c r="B46" s="97" t="n"/>
      <c r="C46" s="116" t="n">
        <v>1163</v>
      </c>
      <c r="D46" s="97" t="n"/>
      <c r="E46" s="151" t="n">
        <v>13351</v>
      </c>
      <c r="F46" s="97" t="n"/>
      <c r="H46" s="78" t="n">
        <v>0</v>
      </c>
      <c r="I46" s="89" t="n">
        <v>0</v>
      </c>
    </row>
    <row r="47">
      <c r="A47" s="141">
        <f>IF(C47&lt;&gt;"",A46+1,"")</f>
        <v/>
      </c>
      <c r="B47" s="97" t="n"/>
      <c r="C47" s="117" t="n">
        <v>916</v>
      </c>
      <c r="D47" s="97" t="n"/>
      <c r="E47" s="152" t="n">
        <v>13319</v>
      </c>
      <c r="F47" s="97" t="n"/>
      <c r="H47" s="80" t="n">
        <v>0</v>
      </c>
      <c r="I47" s="90" t="n">
        <v>0</v>
      </c>
    </row>
    <row r="48">
      <c r="A48" s="140">
        <f>IF(C48&lt;&gt;"",A47+1,"")</f>
        <v/>
      </c>
      <c r="B48" s="97" t="n"/>
      <c r="C48" s="116" t="n">
        <v>1399</v>
      </c>
      <c r="D48" s="97" t="n"/>
      <c r="E48" s="151" t="n">
        <v>18210</v>
      </c>
      <c r="F48" s="97" t="n"/>
      <c r="H48" s="78" t="n">
        <v>0</v>
      </c>
      <c r="I48" s="89" t="n">
        <v>0</v>
      </c>
    </row>
    <row r="49">
      <c r="A49" s="141">
        <f>IF(C49&lt;&gt;"",A48+1,"")</f>
        <v/>
      </c>
      <c r="B49" s="97" t="n"/>
      <c r="C49" s="117" t="n">
        <v>1155</v>
      </c>
      <c r="D49" s="97" t="n"/>
      <c r="E49" s="152" t="n">
        <v>12825</v>
      </c>
      <c r="F49" s="97" t="n"/>
      <c r="H49" s="80" t="n">
        <v>0</v>
      </c>
      <c r="I49" s="90" t="n">
        <v>0</v>
      </c>
    </row>
    <row r="50">
      <c r="A50" s="140">
        <f>IF(C50&lt;&gt;"",A49+1,"")</f>
        <v/>
      </c>
      <c r="B50" s="97" t="n"/>
      <c r="C50" s="116" t="n">
        <v>1317</v>
      </c>
      <c r="D50" s="97" t="n"/>
      <c r="E50" s="151" t="n">
        <v>19033</v>
      </c>
      <c r="F50" s="97" t="n"/>
      <c r="H50" s="78" t="n">
        <v>0</v>
      </c>
      <c r="I50" s="89" t="n">
        <v>0</v>
      </c>
    </row>
    <row r="51">
      <c r="A51" s="142">
        <f>IF(C51&lt;&gt;"",A50+1,"")</f>
        <v/>
      </c>
      <c r="B51" s="99" t="n"/>
      <c r="C51" s="118" t="n"/>
      <c r="D51" s="99" t="n"/>
      <c r="E51" s="155" t="n"/>
      <c r="F51" s="99" t="n"/>
      <c r="H51" s="86" t="n">
        <v>0</v>
      </c>
      <c r="I51" s="92" t="n">
        <v>0</v>
      </c>
    </row>
    <row r="53">
      <c r="C53" s="122" t="n">
        <v>0</v>
      </c>
    </row>
  </sheetData>
  <mergeCells count="118">
    <mergeCell ref="A15:B15"/>
    <mergeCell ref="C15:D15"/>
    <mergeCell ref="A51:B51"/>
    <mergeCell ref="E23:F23"/>
    <mergeCell ref="E51:F51"/>
    <mergeCell ref="A41:B41"/>
    <mergeCell ref="C41:D41"/>
    <mergeCell ref="C50:D50"/>
    <mergeCell ref="A27:B27"/>
    <mergeCell ref="E34:F34"/>
    <mergeCell ref="C43:D43"/>
    <mergeCell ref="A33:B33"/>
    <mergeCell ref="C27:D27"/>
    <mergeCell ref="E49:F49"/>
    <mergeCell ref="A42:B42"/>
    <mergeCell ref="E27:F27"/>
    <mergeCell ref="C36:D36"/>
    <mergeCell ref="E36:F36"/>
    <mergeCell ref="A17:B17"/>
    <mergeCell ref="C17:D17"/>
    <mergeCell ref="A22:B22"/>
    <mergeCell ref="A35:B35"/>
    <mergeCell ref="A19:B19"/>
    <mergeCell ref="C19:D19"/>
    <mergeCell ref="A28:B28"/>
    <mergeCell ref="C28:D28"/>
    <mergeCell ref="E22:F22"/>
    <mergeCell ref="A39:B39"/>
    <mergeCell ref="A48:B48"/>
    <mergeCell ref="A30:B30"/>
    <mergeCell ref="C30:D30"/>
    <mergeCell ref="A45:B45"/>
    <mergeCell ref="C14:D14"/>
    <mergeCell ref="C45:D45"/>
    <mergeCell ref="E14:F14"/>
    <mergeCell ref="E48:F48"/>
    <mergeCell ref="E38:F38"/>
    <mergeCell ref="C47:D47"/>
    <mergeCell ref="A37:B37"/>
    <mergeCell ref="A46:B46"/>
    <mergeCell ref="C40:D40"/>
    <mergeCell ref="E40:F40"/>
    <mergeCell ref="A26:B26"/>
    <mergeCell ref="H2:J3"/>
    <mergeCell ref="E26:F26"/>
    <mergeCell ref="E16:F16"/>
    <mergeCell ref="E25:F25"/>
    <mergeCell ref="C18:D18"/>
    <mergeCell ref="E18:F18"/>
    <mergeCell ref="A34:B34"/>
    <mergeCell ref="C34:D34"/>
    <mergeCell ref="E50:F50"/>
    <mergeCell ref="A49:B49"/>
    <mergeCell ref="A36:B36"/>
    <mergeCell ref="E39:F39"/>
    <mergeCell ref="E44:F44"/>
    <mergeCell ref="C20:D20"/>
    <mergeCell ref="E20:F20"/>
    <mergeCell ref="C29:D29"/>
    <mergeCell ref="E29:F29"/>
    <mergeCell ref="C44:D44"/>
    <mergeCell ref="E13:F13"/>
    <mergeCell ref="C22:D22"/>
    <mergeCell ref="C31:D31"/>
    <mergeCell ref="E31:F31"/>
    <mergeCell ref="A21:B21"/>
    <mergeCell ref="C46:D46"/>
    <mergeCell ref="C21:D21"/>
    <mergeCell ref="E15:F15"/>
    <mergeCell ref="E46:F46"/>
    <mergeCell ref="C51:D51"/>
    <mergeCell ref="A32:B32"/>
    <mergeCell ref="A14:B14"/>
    <mergeCell ref="A23:B23"/>
    <mergeCell ref="C48:D48"/>
    <mergeCell ref="C23:D23"/>
    <mergeCell ref="A38:B38"/>
    <mergeCell ref="C32:D32"/>
    <mergeCell ref="C38:D38"/>
    <mergeCell ref="E32:F32"/>
    <mergeCell ref="A43:B43"/>
    <mergeCell ref="E41:F41"/>
    <mergeCell ref="A40:B40"/>
    <mergeCell ref="C49:D49"/>
    <mergeCell ref="E43:F43"/>
    <mergeCell ref="A24:B24"/>
    <mergeCell ref="C24:D24"/>
    <mergeCell ref="E24:F24"/>
    <mergeCell ref="C33:D33"/>
    <mergeCell ref="E33:F33"/>
    <mergeCell ref="C42:D42"/>
    <mergeCell ref="E42:F42"/>
    <mergeCell ref="E17:F17"/>
    <mergeCell ref="C26:D26"/>
    <mergeCell ref="C35:D35"/>
    <mergeCell ref="E35:F35"/>
    <mergeCell ref="A16:B16"/>
    <mergeCell ref="C16:D16"/>
    <mergeCell ref="A25:B25"/>
    <mergeCell ref="C25:D25"/>
    <mergeCell ref="E19:F19"/>
    <mergeCell ref="E28:F28"/>
    <mergeCell ref="A18:B18"/>
    <mergeCell ref="A50:B50"/>
    <mergeCell ref="E30:F30"/>
    <mergeCell ref="A47:B47"/>
    <mergeCell ref="E45:F45"/>
    <mergeCell ref="C39:D39"/>
    <mergeCell ref="A20:B20"/>
    <mergeCell ref="A29:B29"/>
    <mergeCell ref="C37:D37"/>
    <mergeCell ref="A13:B13"/>
    <mergeCell ref="E37:F37"/>
    <mergeCell ref="A44:B44"/>
    <mergeCell ref="C13:D13"/>
    <mergeCell ref="A31:B31"/>
    <mergeCell ref="E47:F47"/>
    <mergeCell ref="E21:F21"/>
  </mergeCells>
  <dataValidations count="2">
    <dataValidation sqref="E7" showDropDown="0" showInputMessage="1" showErrorMessage="1" allowBlank="0" type="date">
      <formula1>38838</formula1>
      <formula2>57071</formula2>
    </dataValidation>
    <dataValidation sqref="B6" showDropDown="0" showInputMessage="1" showErrorMessage="1" allowBlank="0" type="list">
      <formula1>#REF!</formula1>
    </dataValidation>
  </dataValidations>
  <printOptions horizontalCentered="1"/>
  <pageMargins left="0.5905511811023623" right="0.3937007874015748" top="0.32" bottom="0.32" header="0.3149606299212598" footer="0.3149606299212598"/>
  <pageSetup orientation="portrait" paperSize="9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 fitToPage="1"/>
  </sheetPr>
  <dimension ref="A1:J53"/>
  <sheetViews>
    <sheetView workbookViewId="0">
      <selection activeCell="B8" sqref="B8:B9"/>
    </sheetView>
  </sheetViews>
  <sheetFormatPr baseColWidth="8" defaultColWidth="9.109375" defaultRowHeight="13.2"/>
  <cols>
    <col width="18.33203125" customWidth="1" style="122" min="1" max="1"/>
    <col width="14.6640625" customWidth="1" style="122" min="2" max="6"/>
    <col width="5.6640625" customWidth="1" style="122" min="7" max="7"/>
    <col width="15.5546875" customWidth="1" style="122" min="8" max="10"/>
    <col width="9.109375" customWidth="1" style="122" min="11" max="12"/>
    <col width="12.88671875" bestFit="1" customWidth="1" style="122" min="13" max="13"/>
    <col width="9.109375" customWidth="1" style="122" min="14" max="17"/>
    <col width="9.109375" customWidth="1" style="122" min="18" max="16384"/>
  </cols>
  <sheetData>
    <row r="1" customFormat="1" s="121">
      <c r="A1" s="1" t="inlineStr">
        <is>
          <t>Shirui Energy Engineering and Technology (Chongqing) Co., Ltd.</t>
        </is>
      </c>
      <c r="B1" s="1" t="n"/>
      <c r="C1" s="1" t="n"/>
      <c r="D1" s="1" t="n"/>
      <c r="E1" s="1" t="n"/>
      <c r="F1" s="1" t="n"/>
    </row>
    <row r="2" ht="12.9" customFormat="1" customHeight="1" s="121">
      <c r="A2" s="3" t="inlineStr">
        <is>
          <t>Chilled Water Intake Station Monthly Metering Report</t>
        </is>
      </c>
      <c r="B2" s="3" t="n"/>
      <c r="C2" s="3" t="n"/>
      <c r="D2" s="3" t="n"/>
      <c r="E2" s="3" t="n"/>
      <c r="F2" s="3" t="n"/>
      <c r="H2" s="133" t="inlineStr">
        <is>
          <t>Check</t>
        </is>
      </c>
    </row>
    <row r="3" ht="12.6" customHeight="1">
      <c r="H3" s="134" t="n"/>
      <c r="I3" s="135" t="n"/>
      <c r="J3" s="135" t="n"/>
    </row>
    <row r="4" ht="13.8" customHeight="1" thickBot="1">
      <c r="A4" s="17" t="inlineStr">
        <is>
          <t>Customer</t>
        </is>
      </c>
      <c r="B4" s="25" t="n"/>
      <c r="C4" s="18" t="n"/>
      <c r="D4" s="18" t="n"/>
      <c r="E4" s="19" t="n"/>
      <c r="F4" s="48" t="inlineStr">
        <is>
          <t>重庆凯德古渝雄关置业有限公司</t>
        </is>
      </c>
      <c r="H4" s="36" t="inlineStr">
        <is>
          <t>Description</t>
        </is>
      </c>
      <c r="I4" s="36" t="n"/>
      <c r="J4" s="59" t="inlineStr">
        <is>
          <t>Status</t>
        </is>
      </c>
    </row>
    <row r="5" ht="13.8" customHeight="1" thickBot="1">
      <c r="A5" s="5" t="inlineStr">
        <is>
          <t>Intake Station</t>
        </is>
      </c>
      <c r="B5" s="6" t="n"/>
      <c r="C5" s="6" t="n"/>
      <c r="D5" s="6" t="n"/>
      <c r="E5" s="15" t="n"/>
      <c r="F5" s="54" t="inlineStr">
        <is>
          <t>D5/办公高区能源站</t>
        </is>
      </c>
      <c r="H5" s="61" t="inlineStr">
        <is>
          <t>Meter reading vs Energy Consumption</t>
        </is>
      </c>
      <c r="I5" s="62" t="n"/>
      <c r="J5" s="64" t="n">
        <v>0</v>
      </c>
    </row>
    <row r="6" ht="13.8" customHeight="1" thickBot="1">
      <c r="A6" s="5" t="inlineStr">
        <is>
          <t>Supply Agreement</t>
        </is>
      </c>
      <c r="B6" s="143" t="n"/>
      <c r="C6" s="6" t="n"/>
      <c r="D6" s="6" t="n"/>
      <c r="E6" s="15" t="n"/>
      <c r="F6" s="54" t="inlineStr">
        <is>
          <t>中华人民共和国重庆市重庆来福士广场技术服务协议(TSA1)</t>
        </is>
      </c>
      <c r="H6" s="61" t="inlineStr">
        <is>
          <t>BTU vs LCP Flow</t>
        </is>
      </c>
      <c r="I6" s="62" t="n"/>
      <c r="J6" s="65" t="n">
        <v>0.08</v>
      </c>
    </row>
    <row r="7" ht="13.8" customHeight="1" thickBot="1">
      <c r="A7" s="5" t="inlineStr">
        <is>
          <t>Month</t>
        </is>
      </c>
      <c r="B7" s="6" t="n"/>
      <c r="C7" s="6" t="n"/>
      <c r="D7" s="6" t="n"/>
      <c r="E7" s="144" t="n"/>
      <c r="F7" s="145">
        <f>Summary!D6</f>
        <v/>
      </c>
      <c r="H7" s="61" t="inlineStr">
        <is>
          <t>BTU vs LCP Supply Temp.</t>
        </is>
      </c>
      <c r="I7" s="62" t="n"/>
      <c r="J7" s="65" t="n">
        <v>0.125</v>
      </c>
    </row>
    <row r="8" ht="13.8" customHeight="1" thickBot="1">
      <c r="A8" s="5" t="inlineStr">
        <is>
          <t>Meter reading on</t>
        </is>
      </c>
      <c r="B8" s="146">
        <f>PodiumE!B8</f>
        <v/>
      </c>
      <c r="C8" s="8" t="inlineStr">
        <is>
          <t>at</t>
        </is>
      </c>
      <c r="D8" s="21" t="n">
        <v>0</v>
      </c>
      <c r="E8" s="147" t="n">
        <v>11160052</v>
      </c>
      <c r="F8" s="7" t="inlineStr">
        <is>
          <t>kWrh</t>
        </is>
      </c>
      <c r="H8" s="61" t="inlineStr">
        <is>
          <t>BTU vs LCP Return Temp.</t>
        </is>
      </c>
      <c r="I8" s="62" t="n"/>
      <c r="J8" s="65" t="n">
        <v>0.1</v>
      </c>
    </row>
    <row r="9">
      <c r="A9" s="5" t="inlineStr">
        <is>
          <t>Meter reading on</t>
        </is>
      </c>
      <c r="B9" s="146">
        <f>PodiumE!B9</f>
        <v/>
      </c>
      <c r="C9" s="8" t="inlineStr">
        <is>
          <t>at</t>
        </is>
      </c>
      <c r="D9" s="21" t="n">
        <v>0</v>
      </c>
      <c r="E9" s="156" t="n">
        <v>10697706</v>
      </c>
      <c r="F9" s="7" t="inlineStr">
        <is>
          <t>kWrh</t>
        </is>
      </c>
    </row>
    <row r="10">
      <c r="A10" s="5" t="inlineStr">
        <is>
          <t>Adjustment</t>
        </is>
      </c>
      <c r="B10" s="148" t="n"/>
      <c r="C10" s="51" t="n"/>
      <c r="D10" s="52" t="n"/>
      <c r="E10" s="149" t="n">
        <v>0</v>
      </c>
      <c r="F10" s="7" t="inlineStr">
        <is>
          <t>kWrh</t>
        </is>
      </c>
    </row>
    <row r="11">
      <c r="A11" s="9" t="inlineStr">
        <is>
          <t>Energy Consumption</t>
        </is>
      </c>
      <c r="B11" s="27" t="n"/>
      <c r="C11" s="28" t="n"/>
      <c r="D11" s="27" t="n"/>
      <c r="E11" s="29">
        <f>(E8-E9+E10)</f>
        <v/>
      </c>
      <c r="F11" s="22" t="inlineStr">
        <is>
          <t>kWrh</t>
        </is>
      </c>
    </row>
    <row r="13">
      <c r="A13" s="105" t="inlineStr">
        <is>
          <t>Date</t>
        </is>
      </c>
      <c r="B13" s="104" t="n"/>
      <c r="C13" s="113" t="inlineStr">
        <is>
          <t>Maximum</t>
        </is>
      </c>
      <c r="D13" s="104" t="n"/>
      <c r="E13" s="113" t="inlineStr">
        <is>
          <t>Energy</t>
        </is>
      </c>
      <c r="F13" s="104" t="n"/>
      <c r="H13" s="55" t="inlineStr">
        <is>
          <t>Liquidated</t>
        </is>
      </c>
      <c r="I13" s="31" t="inlineStr">
        <is>
          <t>Liquidated</t>
        </is>
      </c>
    </row>
    <row r="14" customFormat="1" s="121">
      <c r="A14" s="106" t="n"/>
      <c r="B14" s="97" t="n"/>
      <c r="C14" s="114" t="inlineStr">
        <is>
          <t>Demand</t>
        </is>
      </c>
      <c r="D14" s="97" t="n"/>
      <c r="E14" s="114" t="inlineStr">
        <is>
          <t>Consumption</t>
        </is>
      </c>
      <c r="F14" s="97" t="n"/>
      <c r="H14" s="56" t="inlineStr">
        <is>
          <t>Damage</t>
        </is>
      </c>
      <c r="I14" s="32" t="inlineStr">
        <is>
          <t>Damage</t>
        </is>
      </c>
    </row>
    <row r="15" customFormat="1" s="121">
      <c r="A15" s="119" t="n"/>
      <c r="B15" s="97" t="n"/>
      <c r="C15" s="114" t="n"/>
      <c r="D15" s="97" t="n"/>
      <c r="E15" s="114" t="n"/>
      <c r="F15" s="97" t="n"/>
      <c r="H15" s="56" t="inlineStr">
        <is>
          <t>(LD1)</t>
        </is>
      </c>
      <c r="I15" s="32" t="inlineStr">
        <is>
          <t>(LD2)</t>
        </is>
      </c>
    </row>
    <row r="16" customFormat="1" s="121">
      <c r="A16" s="120" t="n"/>
      <c r="B16" s="99" t="n"/>
      <c r="C16" s="115" t="inlineStr">
        <is>
          <t>kWr</t>
        </is>
      </c>
      <c r="D16" s="99" t="n"/>
      <c r="E16" s="115" t="inlineStr">
        <is>
          <t>kWrh</t>
        </is>
      </c>
      <c r="F16" s="99" t="n"/>
      <c r="H16" s="57" t="inlineStr">
        <is>
          <t>hrs</t>
        </is>
      </c>
      <c r="I16" s="33" t="inlineStr">
        <is>
          <t>hrs</t>
        </is>
      </c>
    </row>
    <row r="17">
      <c r="A17" s="121" t="n"/>
      <c r="C17" s="125" t="n"/>
      <c r="E17" s="125" t="n"/>
      <c r="H17" s="125" t="n"/>
      <c r="I17" s="125" t="n"/>
    </row>
    <row r="18">
      <c r="A18" s="108" t="n"/>
      <c r="B18" s="104" t="n"/>
      <c r="C18" s="112" t="inlineStr">
        <is>
          <t>Maximum</t>
        </is>
      </c>
      <c r="D18" s="104" t="n"/>
      <c r="E18" s="112" t="inlineStr">
        <is>
          <t>Cumulative</t>
        </is>
      </c>
      <c r="F18" s="104" t="n"/>
      <c r="H18" s="58" t="inlineStr">
        <is>
          <t>Total</t>
        </is>
      </c>
      <c r="I18" s="14" t="inlineStr">
        <is>
          <t>Total</t>
        </is>
      </c>
    </row>
    <row r="19">
      <c r="A19" s="137">
        <f>Summary!D6</f>
        <v/>
      </c>
      <c r="B19" s="99" t="n"/>
      <c r="C19" s="110">
        <f>MAX(C21:C51)</f>
        <v/>
      </c>
      <c r="D19" s="99" t="n"/>
      <c r="E19" s="110">
        <f>SUM(E21:E51)</f>
        <v/>
      </c>
      <c r="F19" s="99" t="n"/>
      <c r="H19" s="74">
        <f>SUM(H21:H51)</f>
        <v/>
      </c>
      <c r="I19" s="75">
        <f>SUM(I21:I51)</f>
        <v/>
      </c>
    </row>
    <row r="20">
      <c r="A20" s="122" t="n"/>
      <c r="C20" s="125" t="n"/>
      <c r="E20" s="125" t="n"/>
      <c r="H20" s="125" t="n"/>
      <c r="I20" s="125" t="n"/>
    </row>
    <row r="21">
      <c r="A21" s="138">
        <f>IF(C21&lt;&gt;"",A20+1,"")</f>
        <v/>
      </c>
      <c r="B21" s="104" t="n"/>
      <c r="C21" s="126" t="n">
        <v>1376</v>
      </c>
      <c r="D21" s="104" t="n"/>
      <c r="E21" s="150" t="n">
        <v>18049</v>
      </c>
      <c r="F21" s="104" t="n"/>
      <c r="H21" s="76" t="n">
        <v>0</v>
      </c>
      <c r="I21" s="88" t="n">
        <v>0</v>
      </c>
    </row>
    <row r="22">
      <c r="A22" s="140">
        <f>IF(C22&lt;&gt;"",A21+1,"")</f>
        <v/>
      </c>
      <c r="B22" s="97" t="n"/>
      <c r="C22" s="116" t="n">
        <v>1294</v>
      </c>
      <c r="D22" s="97" t="n"/>
      <c r="E22" s="151" t="n">
        <v>15486</v>
      </c>
      <c r="F22" s="97" t="n"/>
      <c r="H22" s="78" t="n">
        <v>0</v>
      </c>
      <c r="I22" s="89" t="n">
        <v>0</v>
      </c>
    </row>
    <row r="23">
      <c r="A23" s="141">
        <f>IF(C23&lt;&gt;"",A22+1,"")</f>
        <v/>
      </c>
      <c r="B23" s="97" t="n"/>
      <c r="C23" s="117" t="n">
        <v>567</v>
      </c>
      <c r="D23" s="97" t="n"/>
      <c r="E23" s="152" t="n">
        <v>9193</v>
      </c>
      <c r="F23" s="97" t="n"/>
      <c r="H23" s="80" t="n">
        <v>0</v>
      </c>
      <c r="I23" s="90" t="n">
        <v>0</v>
      </c>
    </row>
    <row r="24">
      <c r="A24" s="140">
        <f>IF(C24&lt;&gt;"",A23+1,"")</f>
        <v/>
      </c>
      <c r="B24" s="97" t="n"/>
      <c r="C24" s="116" t="n">
        <v>613</v>
      </c>
      <c r="D24" s="97" t="n"/>
      <c r="E24" s="151" t="n">
        <v>8006</v>
      </c>
      <c r="F24" s="97" t="n"/>
      <c r="H24" s="78" t="n">
        <v>0</v>
      </c>
      <c r="I24" s="89" t="n">
        <v>0</v>
      </c>
    </row>
    <row r="25">
      <c r="A25" s="141">
        <f>IF(C25&lt;&gt;"",A24+1,"")</f>
        <v/>
      </c>
      <c r="B25" s="97" t="n"/>
      <c r="C25" s="117" t="n">
        <v>1014</v>
      </c>
      <c r="D25" s="97" t="n"/>
      <c r="E25" s="152" t="n">
        <v>13381</v>
      </c>
      <c r="F25" s="97" t="n"/>
      <c r="H25" s="80" t="n">
        <v>0</v>
      </c>
      <c r="I25" s="90" t="n">
        <v>0</v>
      </c>
    </row>
    <row r="26">
      <c r="A26" s="140">
        <f>IF(C26&lt;&gt;"",A25+1,"")</f>
        <v/>
      </c>
      <c r="B26" s="97" t="n"/>
      <c r="C26" s="116" t="n">
        <v>1268</v>
      </c>
      <c r="D26" s="97" t="n"/>
      <c r="E26" s="151" t="n">
        <v>15737</v>
      </c>
      <c r="F26" s="97" t="n"/>
      <c r="H26" s="78" t="n">
        <v>0</v>
      </c>
      <c r="I26" s="89" t="n">
        <v>0</v>
      </c>
    </row>
    <row r="27">
      <c r="A27" s="141">
        <f>IF(C27&lt;&gt;"",A26+1,"")</f>
        <v/>
      </c>
      <c r="B27" s="97" t="n"/>
      <c r="C27" s="117" t="n">
        <v>1204</v>
      </c>
      <c r="D27" s="97" t="n"/>
      <c r="E27" s="152" t="n">
        <v>14403</v>
      </c>
      <c r="F27" s="97" t="n"/>
      <c r="H27" s="80" t="n">
        <v>0</v>
      </c>
      <c r="I27" s="90" t="n">
        <v>0</v>
      </c>
    </row>
    <row r="28">
      <c r="A28" s="140">
        <f>IF(C28&lt;&gt;"",A27+1,"")</f>
        <v/>
      </c>
      <c r="B28" s="97" t="n"/>
      <c r="C28" s="116" t="n">
        <v>1100</v>
      </c>
      <c r="D28" s="97" t="n"/>
      <c r="E28" s="151" t="n">
        <v>14486</v>
      </c>
      <c r="F28" s="97" t="n"/>
      <c r="H28" s="78" t="n">
        <v>0</v>
      </c>
      <c r="I28" s="89" t="n">
        <v>0</v>
      </c>
    </row>
    <row r="29">
      <c r="A29" s="141">
        <f>IF(C29&lt;&gt;"",A28+1,"")</f>
        <v/>
      </c>
      <c r="B29" s="97" t="n"/>
      <c r="C29" s="117" t="n">
        <v>1176</v>
      </c>
      <c r="D29" s="97" t="n"/>
      <c r="E29" s="152" t="n">
        <v>15770</v>
      </c>
      <c r="F29" s="97" t="n"/>
      <c r="H29" s="80" t="n">
        <v>0</v>
      </c>
      <c r="I29" s="90" t="n">
        <v>0</v>
      </c>
    </row>
    <row r="30">
      <c r="A30" s="140">
        <f>IF(C30&lt;&gt;"",A29+1,"")</f>
        <v/>
      </c>
      <c r="B30" s="97" t="n"/>
      <c r="C30" s="116" t="n">
        <v>730</v>
      </c>
      <c r="D30" s="97" t="n"/>
      <c r="E30" s="151" t="n">
        <v>10408</v>
      </c>
      <c r="F30" s="97" t="n"/>
      <c r="H30" s="78" t="n">
        <v>0</v>
      </c>
      <c r="I30" s="89" t="n">
        <v>0</v>
      </c>
    </row>
    <row r="31">
      <c r="A31" s="141">
        <f>IF(C31&lt;&gt;"",A30+1,"")</f>
        <v/>
      </c>
      <c r="B31" s="97" t="n"/>
      <c r="C31" s="117" t="n">
        <v>660</v>
      </c>
      <c r="D31" s="97" t="n"/>
      <c r="E31" s="152" t="n">
        <v>9922</v>
      </c>
      <c r="F31" s="97" t="n"/>
      <c r="H31" s="80" t="n">
        <v>0</v>
      </c>
      <c r="I31" s="90" t="n">
        <v>0</v>
      </c>
    </row>
    <row r="32">
      <c r="A32" s="140">
        <f>IF(C32&lt;&gt;"",A31+1,"")</f>
        <v/>
      </c>
      <c r="B32" s="97" t="n"/>
      <c r="C32" s="123" t="n">
        <v>1238</v>
      </c>
      <c r="D32" s="97" t="n"/>
      <c r="E32" s="153" t="n">
        <v>17215</v>
      </c>
      <c r="F32" s="97" t="n"/>
      <c r="H32" s="82" t="n">
        <v>0</v>
      </c>
      <c r="I32" s="91" t="n">
        <v>0</v>
      </c>
    </row>
    <row r="33">
      <c r="A33" s="141">
        <f>IF(C33&lt;&gt;"",A32+1,"")</f>
        <v/>
      </c>
      <c r="B33" s="97" t="n"/>
      <c r="C33" s="124" t="n">
        <v>1429</v>
      </c>
      <c r="D33" s="97" t="n"/>
      <c r="E33" s="154" t="n">
        <v>17523</v>
      </c>
      <c r="F33" s="97" t="n"/>
      <c r="H33" s="84" t="n">
        <v>0</v>
      </c>
      <c r="I33" s="69" t="n">
        <v>0</v>
      </c>
    </row>
    <row r="34">
      <c r="A34" s="140">
        <f>IF(C34&lt;&gt;"",A33+1,"")</f>
        <v/>
      </c>
      <c r="B34" s="97" t="n"/>
      <c r="C34" s="123" t="n">
        <v>1302</v>
      </c>
      <c r="D34" s="97" t="n"/>
      <c r="E34" s="153" t="n">
        <v>17300</v>
      </c>
      <c r="F34" s="97" t="n"/>
      <c r="H34" s="82" t="n">
        <v>0</v>
      </c>
      <c r="I34" s="91" t="n">
        <v>0</v>
      </c>
    </row>
    <row r="35">
      <c r="A35" s="141">
        <f>IF(C35&lt;&gt;"",A34+1,"")</f>
        <v/>
      </c>
      <c r="B35" s="97" t="n"/>
      <c r="C35" s="124" t="n">
        <v>1129</v>
      </c>
      <c r="D35" s="97" t="n"/>
      <c r="E35" s="154" t="n">
        <v>12640</v>
      </c>
      <c r="F35" s="97" t="n"/>
      <c r="H35" s="84" t="n">
        <v>0</v>
      </c>
      <c r="I35" s="69" t="n">
        <v>0</v>
      </c>
    </row>
    <row r="36">
      <c r="A36" s="140">
        <f>IF(C36&lt;&gt;"",A35+1,"")</f>
        <v/>
      </c>
      <c r="B36" s="97" t="n"/>
      <c r="C36" s="123" t="n">
        <v>837</v>
      </c>
      <c r="D36" s="97" t="n"/>
      <c r="E36" s="153" t="n">
        <v>11202</v>
      </c>
      <c r="F36" s="97" t="n"/>
      <c r="H36" s="82" t="n">
        <v>0</v>
      </c>
      <c r="I36" s="91" t="n">
        <v>0</v>
      </c>
    </row>
    <row r="37">
      <c r="A37" s="141">
        <f>IF(C37&lt;&gt;"",A36+1,"")</f>
        <v/>
      </c>
      <c r="B37" s="97" t="n"/>
      <c r="C37" s="124" t="n">
        <v>397</v>
      </c>
      <c r="D37" s="97" t="n"/>
      <c r="E37" s="154" t="n">
        <v>6698</v>
      </c>
      <c r="F37" s="97" t="n"/>
      <c r="H37" s="84" t="n">
        <v>0</v>
      </c>
      <c r="I37" s="69" t="n">
        <v>0</v>
      </c>
    </row>
    <row r="38">
      <c r="A38" s="140">
        <f>IF(C38&lt;&gt;"",A37+1,"")</f>
        <v/>
      </c>
      <c r="B38" s="97" t="n"/>
      <c r="C38" s="123" t="n">
        <v>681</v>
      </c>
      <c r="D38" s="97" t="n"/>
      <c r="E38" s="153" t="n">
        <v>9540</v>
      </c>
      <c r="F38" s="97" t="n"/>
      <c r="H38" s="82" t="n">
        <v>0</v>
      </c>
      <c r="I38" s="91" t="n">
        <v>0</v>
      </c>
    </row>
    <row r="39">
      <c r="A39" s="141">
        <f>IF(C39&lt;&gt;"",A38+1,"")</f>
        <v/>
      </c>
      <c r="B39" s="97" t="n"/>
      <c r="C39" s="124" t="n">
        <v>1503</v>
      </c>
      <c r="D39" s="97" t="n"/>
      <c r="E39" s="154" t="n">
        <v>19088</v>
      </c>
      <c r="F39" s="97" t="n"/>
      <c r="H39" s="84" t="n">
        <v>0</v>
      </c>
      <c r="I39" s="69" t="n">
        <v>0</v>
      </c>
    </row>
    <row r="40">
      <c r="A40" s="140">
        <f>IF(C40&lt;&gt;"",A39+1,"")</f>
        <v/>
      </c>
      <c r="B40" s="97" t="n"/>
      <c r="C40" s="123" t="n">
        <v>1801</v>
      </c>
      <c r="D40" s="97" t="n"/>
      <c r="E40" s="153" t="n">
        <v>22748</v>
      </c>
      <c r="F40" s="97" t="n"/>
      <c r="H40" s="82" t="n">
        <v>0</v>
      </c>
      <c r="I40" s="91" t="n">
        <v>0</v>
      </c>
    </row>
    <row r="41">
      <c r="A41" s="141">
        <f>IF(C41&lt;&gt;"",A40+1,"")</f>
        <v/>
      </c>
      <c r="B41" s="97" t="n"/>
      <c r="C41" s="124" t="n">
        <v>1137</v>
      </c>
      <c r="D41" s="97" t="n"/>
      <c r="E41" s="154" t="n">
        <v>14361</v>
      </c>
      <c r="F41" s="97" t="n"/>
      <c r="H41" s="84" t="n">
        <v>0</v>
      </c>
      <c r="I41" s="69" t="n">
        <v>0</v>
      </c>
    </row>
    <row r="42">
      <c r="A42" s="140">
        <f>IF(C42&lt;&gt;"",A41+1,"")</f>
        <v/>
      </c>
      <c r="B42" s="97" t="n"/>
      <c r="C42" s="116" t="n">
        <v>584</v>
      </c>
      <c r="D42" s="97" t="n"/>
      <c r="E42" s="151" t="n">
        <v>8663</v>
      </c>
      <c r="F42" s="97" t="n"/>
      <c r="H42" s="78" t="n">
        <v>0</v>
      </c>
      <c r="I42" s="89" t="n">
        <v>0</v>
      </c>
    </row>
    <row r="43">
      <c r="A43" s="141">
        <f>IF(C43&lt;&gt;"",A42+1,"")</f>
        <v/>
      </c>
      <c r="B43" s="97" t="n"/>
      <c r="C43" s="117" t="n">
        <v>799</v>
      </c>
      <c r="D43" s="97" t="n"/>
      <c r="E43" s="152" t="n">
        <v>11243</v>
      </c>
      <c r="F43" s="97" t="n"/>
      <c r="H43" s="80" t="n">
        <v>0</v>
      </c>
      <c r="I43" s="90" t="n">
        <v>0</v>
      </c>
    </row>
    <row r="44">
      <c r="A44" s="140">
        <f>IF(C44&lt;&gt;"",A43+1,"")</f>
        <v/>
      </c>
      <c r="B44" s="97" t="n"/>
      <c r="C44" s="116" t="n">
        <v>766</v>
      </c>
      <c r="D44" s="97" t="n"/>
      <c r="E44" s="151" t="n">
        <v>11991</v>
      </c>
      <c r="F44" s="97" t="n"/>
      <c r="H44" s="78" t="n">
        <v>0</v>
      </c>
      <c r="I44" s="89" t="n">
        <v>0</v>
      </c>
    </row>
    <row r="45">
      <c r="A45" s="141">
        <f>IF(C45&lt;&gt;"",A44+1,"")</f>
        <v/>
      </c>
      <c r="B45" s="97" t="n"/>
      <c r="C45" s="117" t="n">
        <v>1684</v>
      </c>
      <c r="D45" s="97" t="n"/>
      <c r="E45" s="152" t="n">
        <v>21127</v>
      </c>
      <c r="F45" s="97" t="n"/>
      <c r="H45" s="80" t="n">
        <v>0</v>
      </c>
      <c r="I45" s="90" t="n">
        <v>0</v>
      </c>
    </row>
    <row r="46">
      <c r="A46" s="140">
        <f>IF(C46&lt;&gt;"",A45+1,"")</f>
        <v/>
      </c>
      <c r="B46" s="97" t="n"/>
      <c r="C46" s="116" t="n">
        <v>1795</v>
      </c>
      <c r="D46" s="97" t="n"/>
      <c r="E46" s="151" t="n">
        <v>24526</v>
      </c>
      <c r="F46" s="97" t="n"/>
      <c r="H46" s="78" t="n">
        <v>0</v>
      </c>
      <c r="I46" s="89" t="n">
        <v>0</v>
      </c>
    </row>
    <row r="47">
      <c r="A47" s="141">
        <f>IF(C47&lt;&gt;"",A46+1,"")</f>
        <v/>
      </c>
      <c r="B47" s="97" t="n"/>
      <c r="C47" s="117" t="n">
        <v>2113</v>
      </c>
      <c r="D47" s="97" t="n"/>
      <c r="E47" s="152" t="n">
        <v>25446</v>
      </c>
      <c r="F47" s="97" t="n"/>
      <c r="H47" s="80" t="n">
        <v>0</v>
      </c>
      <c r="I47" s="90" t="n">
        <v>0</v>
      </c>
    </row>
    <row r="48">
      <c r="A48" s="140">
        <f>IF(C48&lt;&gt;"",A47+1,"")</f>
        <v/>
      </c>
      <c r="B48" s="97" t="n"/>
      <c r="C48" s="116" t="n">
        <v>2160</v>
      </c>
      <c r="D48" s="97" t="n"/>
      <c r="E48" s="151" t="n">
        <v>25209</v>
      </c>
      <c r="F48" s="97" t="n"/>
      <c r="H48" s="78" t="n">
        <v>0</v>
      </c>
      <c r="I48" s="89" t="n">
        <v>0</v>
      </c>
    </row>
    <row r="49">
      <c r="A49" s="141">
        <f>IF(C49&lt;&gt;"",A48+1,"")</f>
        <v/>
      </c>
      <c r="B49" s="97" t="n"/>
      <c r="C49" s="117" t="n">
        <v>1925</v>
      </c>
      <c r="D49" s="97" t="n"/>
      <c r="E49" s="152" t="n">
        <v>20586</v>
      </c>
      <c r="F49" s="97" t="n"/>
      <c r="H49" s="80" t="n">
        <v>0</v>
      </c>
      <c r="I49" s="90" t="n">
        <v>0</v>
      </c>
    </row>
    <row r="50">
      <c r="A50" s="140">
        <f>IF(C50&lt;&gt;"",A49+1,"")</f>
        <v/>
      </c>
      <c r="B50" s="97" t="n"/>
      <c r="C50" s="116" t="n">
        <v>1673</v>
      </c>
      <c r="D50" s="97" t="n"/>
      <c r="E50" s="151" t="n">
        <v>20399</v>
      </c>
      <c r="F50" s="97" t="n"/>
      <c r="H50" s="78" t="n">
        <v>0</v>
      </c>
      <c r="I50" s="89" t="n">
        <v>0</v>
      </c>
    </row>
    <row r="51">
      <c r="A51" s="142">
        <f>IF(C51&lt;&gt;"",A50+1,"")</f>
        <v/>
      </c>
      <c r="B51" s="99" t="n"/>
      <c r="C51" s="118" t="n"/>
      <c r="D51" s="99" t="n"/>
      <c r="E51" s="155" t="n"/>
      <c r="F51" s="99" t="n"/>
      <c r="H51" s="86" t="n">
        <v>0</v>
      </c>
      <c r="I51" s="92" t="n">
        <v>0</v>
      </c>
    </row>
    <row r="53">
      <c r="C53" s="122" t="n">
        <v>649.8184814453125</v>
      </c>
    </row>
  </sheetData>
  <mergeCells count="118">
    <mergeCell ref="A15:B15"/>
    <mergeCell ref="C15:D15"/>
    <mergeCell ref="A51:B51"/>
    <mergeCell ref="E23:F23"/>
    <mergeCell ref="E51:F51"/>
    <mergeCell ref="A41:B41"/>
    <mergeCell ref="C41:D41"/>
    <mergeCell ref="C50:D50"/>
    <mergeCell ref="A27:B27"/>
    <mergeCell ref="E34:F34"/>
    <mergeCell ref="C43:D43"/>
    <mergeCell ref="A33:B33"/>
    <mergeCell ref="C27:D27"/>
    <mergeCell ref="E49:F49"/>
    <mergeCell ref="A42:B42"/>
    <mergeCell ref="E27:F27"/>
    <mergeCell ref="C36:D36"/>
    <mergeCell ref="E36:F36"/>
    <mergeCell ref="A17:B17"/>
    <mergeCell ref="C17:D17"/>
    <mergeCell ref="A22:B22"/>
    <mergeCell ref="A35:B35"/>
    <mergeCell ref="A19:B19"/>
    <mergeCell ref="C19:D19"/>
    <mergeCell ref="A28:B28"/>
    <mergeCell ref="C28:D28"/>
    <mergeCell ref="E22:F22"/>
    <mergeCell ref="A39:B39"/>
    <mergeCell ref="A48:B48"/>
    <mergeCell ref="A30:B30"/>
    <mergeCell ref="C30:D30"/>
    <mergeCell ref="A45:B45"/>
    <mergeCell ref="C14:D14"/>
    <mergeCell ref="C45:D45"/>
    <mergeCell ref="E14:F14"/>
    <mergeCell ref="E48:F48"/>
    <mergeCell ref="E38:F38"/>
    <mergeCell ref="C47:D47"/>
    <mergeCell ref="A37:B37"/>
    <mergeCell ref="A46:B46"/>
    <mergeCell ref="C40:D40"/>
    <mergeCell ref="E40:F40"/>
    <mergeCell ref="A26:B26"/>
    <mergeCell ref="H2:J3"/>
    <mergeCell ref="E26:F26"/>
    <mergeCell ref="E16:F16"/>
    <mergeCell ref="E25:F25"/>
    <mergeCell ref="C18:D18"/>
    <mergeCell ref="E18:F18"/>
    <mergeCell ref="A34:B34"/>
    <mergeCell ref="C34:D34"/>
    <mergeCell ref="E50:F50"/>
    <mergeCell ref="A49:B49"/>
    <mergeCell ref="A36:B36"/>
    <mergeCell ref="E39:F39"/>
    <mergeCell ref="E44:F44"/>
    <mergeCell ref="C20:D20"/>
    <mergeCell ref="E20:F20"/>
    <mergeCell ref="C29:D29"/>
    <mergeCell ref="E29:F29"/>
    <mergeCell ref="C44:D44"/>
    <mergeCell ref="E13:F13"/>
    <mergeCell ref="C22:D22"/>
    <mergeCell ref="C31:D31"/>
    <mergeCell ref="E31:F31"/>
    <mergeCell ref="A21:B21"/>
    <mergeCell ref="C46:D46"/>
    <mergeCell ref="C21:D21"/>
    <mergeCell ref="E15:F15"/>
    <mergeCell ref="E46:F46"/>
    <mergeCell ref="C51:D51"/>
    <mergeCell ref="A32:B32"/>
    <mergeCell ref="A14:B14"/>
    <mergeCell ref="A23:B23"/>
    <mergeCell ref="C48:D48"/>
    <mergeCell ref="C23:D23"/>
    <mergeCell ref="A38:B38"/>
    <mergeCell ref="C32:D32"/>
    <mergeCell ref="C38:D38"/>
    <mergeCell ref="E32:F32"/>
    <mergeCell ref="A43:B43"/>
    <mergeCell ref="E41:F41"/>
    <mergeCell ref="A40:B40"/>
    <mergeCell ref="C49:D49"/>
    <mergeCell ref="E43:F43"/>
    <mergeCell ref="A24:B24"/>
    <mergeCell ref="C24:D24"/>
    <mergeCell ref="E24:F24"/>
    <mergeCell ref="C33:D33"/>
    <mergeCell ref="E33:F33"/>
    <mergeCell ref="C42:D42"/>
    <mergeCell ref="E42:F42"/>
    <mergeCell ref="E17:F17"/>
    <mergeCell ref="C26:D26"/>
    <mergeCell ref="C35:D35"/>
    <mergeCell ref="E35:F35"/>
    <mergeCell ref="A16:B16"/>
    <mergeCell ref="C16:D16"/>
    <mergeCell ref="A25:B25"/>
    <mergeCell ref="C25:D25"/>
    <mergeCell ref="E19:F19"/>
    <mergeCell ref="E28:F28"/>
    <mergeCell ref="A18:B18"/>
    <mergeCell ref="A50:B50"/>
    <mergeCell ref="E30:F30"/>
    <mergeCell ref="A47:B47"/>
    <mergeCell ref="E45:F45"/>
    <mergeCell ref="C39:D39"/>
    <mergeCell ref="A20:B20"/>
    <mergeCell ref="A29:B29"/>
    <mergeCell ref="C37:D37"/>
    <mergeCell ref="A13:B13"/>
    <mergeCell ref="E37:F37"/>
    <mergeCell ref="A44:B44"/>
    <mergeCell ref="C13:D13"/>
    <mergeCell ref="A31:B31"/>
    <mergeCell ref="E47:F47"/>
    <mergeCell ref="E21:F21"/>
  </mergeCells>
  <dataValidations disablePrompts="1" count="2">
    <dataValidation sqref="B6" showDropDown="0" showInputMessage="1" showErrorMessage="1" allowBlank="0" type="list">
      <formula1>#REF!</formula1>
    </dataValidation>
    <dataValidation sqref="E7" showDropDown="0" showInputMessage="1" showErrorMessage="1" allowBlank="0" type="date">
      <formula1>38838</formula1>
      <formula2>57071</formula2>
    </dataValidation>
  </dataValidations>
  <printOptions horizontalCentered="1"/>
  <pageMargins left="0.5905511811023623" right="0.3937007874015748" top="0.32" bottom="0.32" header="0.3149606299212598" footer="0.3149606299212598"/>
  <pageSetup orientation="portrait" paperSize="9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 fitToPage="1"/>
  </sheetPr>
  <dimension ref="A1:J53"/>
  <sheetViews>
    <sheetView topLeftCell="A4" workbookViewId="0">
      <selection activeCell="B8" sqref="B8:B9"/>
    </sheetView>
  </sheetViews>
  <sheetFormatPr baseColWidth="8" defaultColWidth="9.109375" defaultRowHeight="13.2"/>
  <cols>
    <col width="18.33203125" customWidth="1" style="122" min="1" max="1"/>
    <col width="14.6640625" customWidth="1" style="122" min="2" max="6"/>
    <col width="5.6640625" customWidth="1" style="122" min="7" max="7"/>
    <col width="15.5546875" customWidth="1" style="122" min="8" max="10"/>
    <col width="9.109375" customWidth="1" style="122" min="11" max="12"/>
    <col width="12.88671875" bestFit="1" customWidth="1" style="122" min="13" max="13"/>
    <col width="9.109375" customWidth="1" style="122" min="14" max="17"/>
    <col width="9.109375" customWidth="1" style="122" min="18" max="16384"/>
  </cols>
  <sheetData>
    <row r="1" customFormat="1" s="121">
      <c r="A1" s="1" t="inlineStr">
        <is>
          <t>Shirui Energy Engineering and Technology (Chongqing) Co., Ltd.</t>
        </is>
      </c>
      <c r="B1" s="1" t="n"/>
      <c r="C1" s="1" t="n"/>
      <c r="D1" s="1" t="n"/>
      <c r="E1" s="1" t="n"/>
      <c r="F1" s="1" t="n"/>
    </row>
    <row r="2" ht="12.9" customFormat="1" customHeight="1" s="121">
      <c r="A2" s="3" t="inlineStr">
        <is>
          <t>Chilled Water Intake Station Monthly Metering Report</t>
        </is>
      </c>
      <c r="B2" s="3" t="n"/>
      <c r="C2" s="3" t="n"/>
      <c r="D2" s="3" t="n"/>
      <c r="E2" s="3" t="n"/>
      <c r="F2" s="3" t="n"/>
      <c r="H2" s="133" t="inlineStr">
        <is>
          <t>Check</t>
        </is>
      </c>
    </row>
    <row r="3" ht="12.6" customHeight="1">
      <c r="H3" s="134" t="n"/>
      <c r="I3" s="135" t="n"/>
      <c r="J3" s="135" t="n"/>
    </row>
    <row r="4" ht="13.8" customHeight="1" thickBot="1">
      <c r="A4" s="17" t="inlineStr">
        <is>
          <t>Customer</t>
        </is>
      </c>
      <c r="B4" s="25" t="n"/>
      <c r="C4" s="18" t="n"/>
      <c r="D4" s="18" t="n"/>
      <c r="E4" s="19" t="n"/>
      <c r="F4" s="48" t="inlineStr">
        <is>
          <t>重庆凯德古渝雄关置业有限公司</t>
        </is>
      </c>
      <c r="H4" s="36" t="inlineStr">
        <is>
          <t>Description</t>
        </is>
      </c>
      <c r="I4" s="36" t="n"/>
      <c r="J4" s="59" t="inlineStr">
        <is>
          <t>Status</t>
        </is>
      </c>
    </row>
    <row r="5" ht="13.8" customHeight="1" thickBot="1">
      <c r="A5" s="5" t="inlineStr">
        <is>
          <t>Intake Station</t>
        </is>
      </c>
      <c r="B5" s="6" t="n"/>
      <c r="C5" s="6" t="n"/>
      <c r="D5" s="6" t="n"/>
      <c r="E5" s="15" t="n"/>
      <c r="F5" s="54" t="inlineStr">
        <is>
          <t>D6/办公低区能源站</t>
        </is>
      </c>
      <c r="H5" s="61" t="inlineStr">
        <is>
          <t>Meter reading vs Energy Consumption</t>
        </is>
      </c>
      <c r="I5" s="62" t="n"/>
      <c r="J5" s="64" t="n">
        <v>0</v>
      </c>
    </row>
    <row r="6" ht="13.8" customHeight="1" thickBot="1">
      <c r="A6" s="5" t="inlineStr">
        <is>
          <t>Supply Agreement</t>
        </is>
      </c>
      <c r="B6" s="143" t="n"/>
      <c r="C6" s="6" t="n"/>
      <c r="D6" s="6" t="n"/>
      <c r="E6" s="15" t="n"/>
      <c r="F6" s="54" t="inlineStr">
        <is>
          <t>中华人民共和国重庆市重庆来福士广场技术服务协议(TSA1)</t>
        </is>
      </c>
      <c r="H6" s="61" t="inlineStr">
        <is>
          <t>BTU vs LCP Flow</t>
        </is>
      </c>
      <c r="I6" s="62" t="n"/>
      <c r="J6" s="65" t="n">
        <v>1</v>
      </c>
    </row>
    <row r="7" ht="13.8" customHeight="1" thickBot="1">
      <c r="A7" s="5" t="inlineStr">
        <is>
          <t>Month</t>
        </is>
      </c>
      <c r="B7" s="6" t="n"/>
      <c r="C7" s="6" t="n"/>
      <c r="D7" s="6" t="n"/>
      <c r="E7" s="144" t="n"/>
      <c r="F7" s="145">
        <f>Summary!D6</f>
        <v/>
      </c>
      <c r="H7" s="61" t="inlineStr">
        <is>
          <t>BTU vs LCP Supply Temp.</t>
        </is>
      </c>
      <c r="I7" s="62" t="n"/>
      <c r="J7" s="65" t="n">
        <v>0.125</v>
      </c>
    </row>
    <row r="8" ht="13.8" customHeight="1" thickBot="1">
      <c r="A8" s="5" t="inlineStr">
        <is>
          <t>Meter reading on</t>
        </is>
      </c>
      <c r="B8" s="146">
        <f>PodiumE!B8</f>
        <v/>
      </c>
      <c r="C8" s="8" t="inlineStr">
        <is>
          <t>at</t>
        </is>
      </c>
      <c r="D8" s="21" t="n">
        <v>0</v>
      </c>
      <c r="E8" s="147" t="n">
        <v>2629871</v>
      </c>
      <c r="F8" s="7" t="inlineStr">
        <is>
          <t>kWrh</t>
        </is>
      </c>
      <c r="H8" s="61" t="inlineStr">
        <is>
          <t>BTU vs LCP Return Temp.</t>
        </is>
      </c>
      <c r="I8" s="62" t="n"/>
      <c r="J8" s="65" t="n">
        <v>0.1111111111111111</v>
      </c>
    </row>
    <row r="9">
      <c r="A9" s="5" t="inlineStr">
        <is>
          <t>Meter reading on</t>
        </is>
      </c>
      <c r="B9" s="146">
        <f>PodiumE!B9</f>
        <v/>
      </c>
      <c r="C9" s="8" t="inlineStr">
        <is>
          <t>at</t>
        </is>
      </c>
      <c r="D9" s="21" t="n">
        <v>0</v>
      </c>
      <c r="E9" s="156" t="n">
        <v>2521647</v>
      </c>
      <c r="F9" s="7" t="inlineStr">
        <is>
          <t>kWrh</t>
        </is>
      </c>
    </row>
    <row r="10">
      <c r="A10" s="5" t="inlineStr">
        <is>
          <t>Adjustment</t>
        </is>
      </c>
      <c r="B10" s="148" t="n"/>
      <c r="C10" s="51" t="n"/>
      <c r="D10" s="52" t="n"/>
      <c r="E10" s="149" t="n">
        <v>0</v>
      </c>
      <c r="F10" s="7" t="inlineStr">
        <is>
          <t>kWrh</t>
        </is>
      </c>
    </row>
    <row r="11">
      <c r="A11" s="9" t="inlineStr">
        <is>
          <t>Energy Consumption</t>
        </is>
      </c>
      <c r="B11" s="27" t="n"/>
      <c r="C11" s="28" t="n"/>
      <c r="D11" s="27" t="n"/>
      <c r="E11" s="29">
        <f>(E8-E9+E10)</f>
        <v/>
      </c>
      <c r="F11" s="22" t="inlineStr">
        <is>
          <t>kWrh</t>
        </is>
      </c>
    </row>
    <row r="13">
      <c r="A13" s="105" t="inlineStr">
        <is>
          <t>Date</t>
        </is>
      </c>
      <c r="B13" s="104" t="n"/>
      <c r="C13" s="113" t="inlineStr">
        <is>
          <t>Maximum</t>
        </is>
      </c>
      <c r="D13" s="104" t="n"/>
      <c r="E13" s="113" t="inlineStr">
        <is>
          <t>Energy</t>
        </is>
      </c>
      <c r="F13" s="104" t="n"/>
      <c r="H13" s="55" t="inlineStr">
        <is>
          <t>Liquidated</t>
        </is>
      </c>
      <c r="I13" s="31" t="inlineStr">
        <is>
          <t>Liquidated</t>
        </is>
      </c>
    </row>
    <row r="14" customFormat="1" s="121">
      <c r="A14" s="106" t="n"/>
      <c r="B14" s="97" t="n"/>
      <c r="C14" s="114" t="inlineStr">
        <is>
          <t>Demand</t>
        </is>
      </c>
      <c r="D14" s="97" t="n"/>
      <c r="E14" s="114" t="inlineStr">
        <is>
          <t>Consumption</t>
        </is>
      </c>
      <c r="F14" s="97" t="n"/>
      <c r="H14" s="56" t="inlineStr">
        <is>
          <t>Damage</t>
        </is>
      </c>
      <c r="I14" s="32" t="inlineStr">
        <is>
          <t>Damage</t>
        </is>
      </c>
    </row>
    <row r="15" customFormat="1" s="121">
      <c r="A15" s="119" t="n"/>
      <c r="B15" s="97" t="n"/>
      <c r="C15" s="114" t="n"/>
      <c r="D15" s="97" t="n"/>
      <c r="E15" s="114" t="n"/>
      <c r="F15" s="97" t="n"/>
      <c r="H15" s="56" t="inlineStr">
        <is>
          <t>(LD1)</t>
        </is>
      </c>
      <c r="I15" s="32" t="inlineStr">
        <is>
          <t>(LD2)</t>
        </is>
      </c>
    </row>
    <row r="16" customFormat="1" s="121">
      <c r="A16" s="120" t="n"/>
      <c r="B16" s="99" t="n"/>
      <c r="C16" s="115" t="inlineStr">
        <is>
          <t>kWr</t>
        </is>
      </c>
      <c r="D16" s="99" t="n"/>
      <c r="E16" s="115" t="inlineStr">
        <is>
          <t>kWrh</t>
        </is>
      </c>
      <c r="F16" s="99" t="n"/>
      <c r="H16" s="57" t="inlineStr">
        <is>
          <t>hrs</t>
        </is>
      </c>
      <c r="I16" s="33" t="inlineStr">
        <is>
          <t>hrs</t>
        </is>
      </c>
    </row>
    <row r="17">
      <c r="A17" s="121" t="n"/>
      <c r="C17" s="125" t="n"/>
      <c r="E17" s="125" t="n"/>
      <c r="H17" s="125" t="n"/>
      <c r="I17" s="125" t="n"/>
    </row>
    <row r="18">
      <c r="A18" s="108" t="n"/>
      <c r="B18" s="104" t="n"/>
      <c r="C18" s="112" t="inlineStr">
        <is>
          <t>Maximum</t>
        </is>
      </c>
      <c r="D18" s="104" t="n"/>
      <c r="E18" s="112" t="inlineStr">
        <is>
          <t>Cumulative</t>
        </is>
      </c>
      <c r="F18" s="104" t="n"/>
      <c r="H18" s="58" t="inlineStr">
        <is>
          <t>Total</t>
        </is>
      </c>
      <c r="I18" s="14" t="inlineStr">
        <is>
          <t>Total</t>
        </is>
      </c>
    </row>
    <row r="19">
      <c r="A19" s="137">
        <f>Summary!D6</f>
        <v/>
      </c>
      <c r="B19" s="99" t="n"/>
      <c r="C19" s="110">
        <f>MAX(C21:C51)</f>
        <v/>
      </c>
      <c r="D19" s="99" t="n"/>
      <c r="E19" s="110">
        <f>SUM(E21:E51)</f>
        <v/>
      </c>
      <c r="F19" s="99" t="n"/>
      <c r="H19" s="74">
        <f>SUM(H21:H51)</f>
        <v/>
      </c>
      <c r="I19" s="75">
        <f>SUM(I21:I51)</f>
        <v/>
      </c>
    </row>
    <row r="20">
      <c r="A20" s="122" t="n"/>
      <c r="C20" s="125" t="n"/>
      <c r="E20" s="125" t="n"/>
      <c r="H20" s="125" t="n"/>
      <c r="I20" s="125" t="n"/>
    </row>
    <row r="21">
      <c r="A21" s="138">
        <f>IF(C21&lt;&gt;"",A20+1,"")</f>
        <v/>
      </c>
      <c r="B21" s="104" t="n"/>
      <c r="C21" s="126" t="n">
        <v>587</v>
      </c>
      <c r="D21" s="104" t="n"/>
      <c r="E21" s="150" t="n">
        <v>4667</v>
      </c>
      <c r="F21" s="104" t="n"/>
      <c r="H21" s="76" t="n">
        <v>0</v>
      </c>
      <c r="I21" s="88" t="n">
        <v>0</v>
      </c>
    </row>
    <row r="22">
      <c r="A22" s="140">
        <f>IF(C22&lt;&gt;"",A21+1,"")</f>
        <v/>
      </c>
      <c r="B22" s="97" t="n"/>
      <c r="C22" s="116" t="n">
        <v>571</v>
      </c>
      <c r="D22" s="97" t="n"/>
      <c r="E22" s="151" t="n">
        <v>4220</v>
      </c>
      <c r="F22" s="97" t="n"/>
      <c r="H22" s="78" t="n">
        <v>0</v>
      </c>
      <c r="I22" s="89" t="n">
        <v>0</v>
      </c>
    </row>
    <row r="23">
      <c r="A23" s="141">
        <f>IF(C23&lt;&gt;"",A22+1,"")</f>
        <v/>
      </c>
      <c r="B23" s="97" t="n"/>
      <c r="C23" s="117" t="n">
        <v>153</v>
      </c>
      <c r="D23" s="97" t="n"/>
      <c r="E23" s="152" t="n">
        <v>791</v>
      </c>
      <c r="F23" s="97" t="n"/>
      <c r="H23" s="80" t="n">
        <v>0</v>
      </c>
      <c r="I23" s="90" t="n">
        <v>0</v>
      </c>
    </row>
    <row r="24">
      <c r="A24" s="140">
        <f>IF(C24&lt;&gt;"",A23+1,"")</f>
        <v/>
      </c>
      <c r="B24" s="97" t="n"/>
      <c r="C24" s="116" t="n">
        <v>142</v>
      </c>
      <c r="D24" s="97" t="n"/>
      <c r="E24" s="151" t="n">
        <v>736</v>
      </c>
      <c r="F24" s="97" t="n"/>
      <c r="H24" s="78" t="n">
        <v>0</v>
      </c>
      <c r="I24" s="89" t="n">
        <v>0</v>
      </c>
    </row>
    <row r="25">
      <c r="A25" s="141">
        <f>IF(C25&lt;&gt;"",A24+1,"")</f>
        <v/>
      </c>
      <c r="B25" s="97" t="n"/>
      <c r="C25" s="117" t="n">
        <v>409</v>
      </c>
      <c r="D25" s="97" t="n"/>
      <c r="E25" s="152" t="n">
        <v>3562</v>
      </c>
      <c r="F25" s="97" t="n"/>
      <c r="H25" s="80" t="n">
        <v>0</v>
      </c>
      <c r="I25" s="90" t="n">
        <v>0</v>
      </c>
    </row>
    <row r="26">
      <c r="A26" s="140">
        <f>IF(C26&lt;&gt;"",A25+1,"")</f>
        <v/>
      </c>
      <c r="B26" s="97" t="n"/>
      <c r="C26" s="116" t="n">
        <v>383</v>
      </c>
      <c r="D26" s="97" t="n"/>
      <c r="E26" s="151" t="n">
        <v>3767</v>
      </c>
      <c r="F26" s="97" t="n"/>
      <c r="H26" s="78" t="n">
        <v>0</v>
      </c>
      <c r="I26" s="89" t="n">
        <v>0</v>
      </c>
    </row>
    <row r="27">
      <c r="A27" s="141">
        <f>IF(C27&lt;&gt;"",A26+1,"")</f>
        <v/>
      </c>
      <c r="B27" s="97" t="n"/>
      <c r="C27" s="117" t="n">
        <v>472</v>
      </c>
      <c r="D27" s="97" t="n"/>
      <c r="E27" s="152" t="n">
        <v>3527</v>
      </c>
      <c r="F27" s="97" t="n"/>
      <c r="H27" s="80" t="n">
        <v>0</v>
      </c>
      <c r="I27" s="90" t="n">
        <v>0</v>
      </c>
    </row>
    <row r="28">
      <c r="A28" s="140">
        <f>IF(C28&lt;&gt;"",A27+1,"")</f>
        <v/>
      </c>
      <c r="B28" s="97" t="n"/>
      <c r="C28" s="116" t="n">
        <v>440</v>
      </c>
      <c r="D28" s="97" t="n"/>
      <c r="E28" s="151" t="n">
        <v>4027</v>
      </c>
      <c r="F28" s="97" t="n"/>
      <c r="H28" s="78" t="n">
        <v>0</v>
      </c>
      <c r="I28" s="89" t="n">
        <v>0</v>
      </c>
    </row>
    <row r="29">
      <c r="A29" s="141">
        <f>IF(C29&lt;&gt;"",A28+1,"")</f>
        <v/>
      </c>
      <c r="B29" s="97" t="n"/>
      <c r="C29" s="117" t="n">
        <v>428</v>
      </c>
      <c r="D29" s="97" t="n"/>
      <c r="E29" s="152" t="n">
        <v>4208</v>
      </c>
      <c r="F29" s="97" t="n"/>
      <c r="H29" s="80" t="n">
        <v>0</v>
      </c>
      <c r="I29" s="90" t="n">
        <v>0</v>
      </c>
    </row>
    <row r="30">
      <c r="A30" s="140">
        <f>IF(C30&lt;&gt;"",A29+1,"")</f>
        <v/>
      </c>
      <c r="B30" s="97" t="n"/>
      <c r="C30" s="116" t="n">
        <v>229</v>
      </c>
      <c r="D30" s="97" t="n"/>
      <c r="E30" s="151" t="n">
        <v>746</v>
      </c>
      <c r="F30" s="97" t="n"/>
      <c r="H30" s="78" t="n">
        <v>0</v>
      </c>
      <c r="I30" s="89" t="n">
        <v>0</v>
      </c>
    </row>
    <row r="31">
      <c r="A31" s="141">
        <f>IF(C31&lt;&gt;"",A30+1,"")</f>
        <v/>
      </c>
      <c r="B31" s="97" t="n"/>
      <c r="C31" s="117" t="n">
        <v>321</v>
      </c>
      <c r="D31" s="97" t="n"/>
      <c r="E31" s="152" t="n">
        <v>733</v>
      </c>
      <c r="F31" s="97" t="n"/>
      <c r="H31" s="80" t="n">
        <v>0</v>
      </c>
      <c r="I31" s="90" t="n">
        <v>0</v>
      </c>
    </row>
    <row r="32">
      <c r="A32" s="140">
        <f>IF(C32&lt;&gt;"",A31+1,"")</f>
        <v/>
      </c>
      <c r="B32" s="97" t="n"/>
      <c r="C32" s="123" t="n">
        <v>481</v>
      </c>
      <c r="D32" s="97" t="n"/>
      <c r="E32" s="153" t="n">
        <v>4654</v>
      </c>
      <c r="F32" s="97" t="n"/>
      <c r="H32" s="82" t="n">
        <v>0</v>
      </c>
      <c r="I32" s="91" t="n">
        <v>0</v>
      </c>
    </row>
    <row r="33">
      <c r="A33" s="141">
        <f>IF(C33&lt;&gt;"",A32+1,"")</f>
        <v/>
      </c>
      <c r="B33" s="97" t="n"/>
      <c r="C33" s="124" t="n">
        <v>641</v>
      </c>
      <c r="D33" s="97" t="n"/>
      <c r="E33" s="154" t="n">
        <v>4650</v>
      </c>
      <c r="F33" s="97" t="n"/>
      <c r="H33" s="84" t="n">
        <v>0</v>
      </c>
      <c r="I33" s="69" t="n">
        <v>0</v>
      </c>
    </row>
    <row r="34">
      <c r="A34" s="140">
        <f>IF(C34&lt;&gt;"",A33+1,"")</f>
        <v/>
      </c>
      <c r="B34" s="97" t="n"/>
      <c r="C34" s="123" t="n">
        <v>636</v>
      </c>
      <c r="D34" s="97" t="n"/>
      <c r="E34" s="153" t="n">
        <v>4694</v>
      </c>
      <c r="F34" s="97" t="n"/>
      <c r="H34" s="82" t="n">
        <v>0</v>
      </c>
      <c r="I34" s="91" t="n">
        <v>0</v>
      </c>
    </row>
    <row r="35">
      <c r="A35" s="141">
        <f>IF(C35&lt;&gt;"",A34+1,"")</f>
        <v/>
      </c>
      <c r="B35" s="97" t="n"/>
      <c r="C35" s="124" t="n">
        <v>545</v>
      </c>
      <c r="D35" s="97" t="n"/>
      <c r="E35" s="154" t="n">
        <v>3922</v>
      </c>
      <c r="F35" s="97" t="n"/>
      <c r="H35" s="84" t="n">
        <v>0</v>
      </c>
      <c r="I35" s="69" t="n">
        <v>0</v>
      </c>
    </row>
    <row r="36">
      <c r="A36" s="140">
        <f>IF(C36&lt;&gt;"",A35+1,"")</f>
        <v/>
      </c>
      <c r="B36" s="97" t="n"/>
      <c r="C36" s="123" t="n">
        <v>486</v>
      </c>
      <c r="D36" s="97" t="n"/>
      <c r="E36" s="153" t="n">
        <v>3365</v>
      </c>
      <c r="F36" s="97" t="n"/>
      <c r="H36" s="82" t="n">
        <v>0</v>
      </c>
      <c r="I36" s="91" t="n">
        <v>0</v>
      </c>
    </row>
    <row r="37">
      <c r="A37" s="141">
        <f>IF(C37&lt;&gt;"",A36+1,"")</f>
        <v/>
      </c>
      <c r="B37" s="97" t="n"/>
      <c r="C37" s="124" t="n">
        <v>280</v>
      </c>
      <c r="D37" s="97" t="n"/>
      <c r="E37" s="154" t="n">
        <v>688</v>
      </c>
      <c r="F37" s="97" t="n"/>
      <c r="H37" s="84" t="n">
        <v>0</v>
      </c>
      <c r="I37" s="69" t="n">
        <v>0</v>
      </c>
    </row>
    <row r="38">
      <c r="A38" s="140">
        <f>IF(C38&lt;&gt;"",A37+1,"")</f>
        <v/>
      </c>
      <c r="B38" s="97" t="n"/>
      <c r="C38" s="123" t="n">
        <v>256</v>
      </c>
      <c r="D38" s="97" t="n"/>
      <c r="E38" s="153" t="n">
        <v>907</v>
      </c>
      <c r="F38" s="97" t="n"/>
      <c r="H38" s="82" t="n">
        <v>0</v>
      </c>
      <c r="I38" s="91" t="n">
        <v>0</v>
      </c>
    </row>
    <row r="39">
      <c r="A39" s="141">
        <f>IF(C39&lt;&gt;"",A38+1,"")</f>
        <v/>
      </c>
      <c r="B39" s="97" t="n"/>
      <c r="C39" s="124" t="n">
        <v>666</v>
      </c>
      <c r="D39" s="97" t="n"/>
      <c r="E39" s="154" t="n">
        <v>4785</v>
      </c>
      <c r="F39" s="97" t="n"/>
      <c r="H39" s="84" t="n">
        <v>0</v>
      </c>
      <c r="I39" s="69" t="n">
        <v>0</v>
      </c>
    </row>
    <row r="40">
      <c r="A40" s="140">
        <f>IF(C40&lt;&gt;"",A39+1,"")</f>
        <v/>
      </c>
      <c r="B40" s="97" t="n"/>
      <c r="C40" s="123" t="n">
        <v>621</v>
      </c>
      <c r="D40" s="97" t="n"/>
      <c r="E40" s="153" t="n">
        <v>5705</v>
      </c>
      <c r="F40" s="97" t="n"/>
      <c r="H40" s="82" t="n">
        <v>0</v>
      </c>
      <c r="I40" s="91" t="n">
        <v>0</v>
      </c>
    </row>
    <row r="41">
      <c r="A41" s="141">
        <f>IF(C41&lt;&gt;"",A40+1,"")</f>
        <v/>
      </c>
      <c r="B41" s="97" t="n"/>
      <c r="C41" s="124" t="n">
        <v>471</v>
      </c>
      <c r="D41" s="97" t="n"/>
      <c r="E41" s="154" t="n">
        <v>4308</v>
      </c>
      <c r="F41" s="97" t="n"/>
      <c r="H41" s="84" t="n">
        <v>0</v>
      </c>
      <c r="I41" s="69" t="n">
        <v>0</v>
      </c>
    </row>
    <row r="42">
      <c r="A42" s="140">
        <f>IF(C42&lt;&gt;"",A41+1,"")</f>
        <v/>
      </c>
      <c r="B42" s="97" t="n"/>
      <c r="C42" s="116" t="n">
        <v>288</v>
      </c>
      <c r="D42" s="97" t="n"/>
      <c r="E42" s="151" t="n">
        <v>1793</v>
      </c>
      <c r="F42" s="97" t="n"/>
      <c r="H42" s="78" t="n">
        <v>0</v>
      </c>
      <c r="I42" s="89" t="n">
        <v>0</v>
      </c>
    </row>
    <row r="43">
      <c r="A43" s="141">
        <f>IF(C43&lt;&gt;"",A42+1,"")</f>
        <v/>
      </c>
      <c r="B43" s="97" t="n"/>
      <c r="C43" s="117" t="n">
        <v>200</v>
      </c>
      <c r="D43" s="97" t="n"/>
      <c r="E43" s="152" t="n">
        <v>731</v>
      </c>
      <c r="F43" s="97" t="n"/>
      <c r="H43" s="80" t="n">
        <v>0</v>
      </c>
      <c r="I43" s="90" t="n">
        <v>0</v>
      </c>
    </row>
    <row r="44">
      <c r="A44" s="140">
        <f>IF(C44&lt;&gt;"",A43+1,"")</f>
        <v/>
      </c>
      <c r="B44" s="97" t="n"/>
      <c r="C44" s="116" t="n">
        <v>339</v>
      </c>
      <c r="D44" s="97" t="n"/>
      <c r="E44" s="151" t="n">
        <v>1321</v>
      </c>
      <c r="F44" s="97" t="n"/>
      <c r="H44" s="78" t="n">
        <v>0</v>
      </c>
      <c r="I44" s="89" t="n">
        <v>0</v>
      </c>
    </row>
    <row r="45">
      <c r="A45" s="141">
        <f>IF(C45&lt;&gt;"",A44+1,"")</f>
        <v/>
      </c>
      <c r="B45" s="97" t="n"/>
      <c r="C45" s="117" t="n">
        <v>536</v>
      </c>
      <c r="D45" s="97" t="n"/>
      <c r="E45" s="152" t="n">
        <v>4019</v>
      </c>
      <c r="F45" s="97" t="n"/>
      <c r="H45" s="80" t="n">
        <v>0</v>
      </c>
      <c r="I45" s="90" t="n">
        <v>0</v>
      </c>
    </row>
    <row r="46">
      <c r="A46" s="140">
        <f>IF(C46&lt;&gt;"",A45+1,"")</f>
        <v/>
      </c>
      <c r="B46" s="97" t="n"/>
      <c r="C46" s="116" t="n">
        <v>827</v>
      </c>
      <c r="D46" s="97" t="n"/>
      <c r="E46" s="151" t="n">
        <v>6110</v>
      </c>
      <c r="F46" s="97" t="n"/>
      <c r="H46" s="78" t="n">
        <v>0</v>
      </c>
      <c r="I46" s="89" t="n">
        <v>0</v>
      </c>
    </row>
    <row r="47">
      <c r="A47" s="141">
        <f>IF(C47&lt;&gt;"",A46+1,"")</f>
        <v/>
      </c>
      <c r="B47" s="97" t="n"/>
      <c r="C47" s="117" t="n">
        <v>826</v>
      </c>
      <c r="D47" s="97" t="n"/>
      <c r="E47" s="152" t="n">
        <v>6633</v>
      </c>
      <c r="F47" s="97" t="n"/>
      <c r="H47" s="80" t="n">
        <v>0</v>
      </c>
      <c r="I47" s="90" t="n">
        <v>0</v>
      </c>
    </row>
    <row r="48">
      <c r="A48" s="140">
        <f>IF(C48&lt;&gt;"",A47+1,"")</f>
        <v/>
      </c>
      <c r="B48" s="97" t="n"/>
      <c r="C48" s="116" t="n">
        <v>696</v>
      </c>
      <c r="D48" s="97" t="n"/>
      <c r="E48" s="151" t="n">
        <v>6736</v>
      </c>
      <c r="F48" s="97" t="n"/>
      <c r="H48" s="78" t="n">
        <v>0</v>
      </c>
      <c r="I48" s="89" t="n">
        <v>0</v>
      </c>
    </row>
    <row r="49">
      <c r="A49" s="141">
        <f>IF(C49&lt;&gt;"",A48+1,"")</f>
        <v/>
      </c>
      <c r="B49" s="97" t="n"/>
      <c r="C49" s="117" t="n">
        <v>921</v>
      </c>
      <c r="D49" s="97" t="n"/>
      <c r="E49" s="152" t="n">
        <v>5878</v>
      </c>
      <c r="F49" s="97" t="n"/>
      <c r="H49" s="80" t="n">
        <v>0</v>
      </c>
      <c r="I49" s="90" t="n">
        <v>0</v>
      </c>
    </row>
    <row r="50">
      <c r="A50" s="140">
        <f>IF(C50&lt;&gt;"",A49+1,"")</f>
        <v/>
      </c>
      <c r="B50" s="97" t="n"/>
      <c r="C50" s="116" t="n">
        <v>804</v>
      </c>
      <c r="D50" s="97" t="n"/>
      <c r="E50" s="151" t="n">
        <v>6341</v>
      </c>
      <c r="F50" s="97" t="n"/>
      <c r="H50" s="78" t="n">
        <v>0</v>
      </c>
      <c r="I50" s="89" t="n">
        <v>0</v>
      </c>
    </row>
    <row r="51">
      <c r="A51" s="142">
        <f>IF(C51&lt;&gt;"",A50+1,"")</f>
        <v/>
      </c>
      <c r="B51" s="99" t="n"/>
      <c r="C51" s="118" t="n"/>
      <c r="D51" s="99" t="n"/>
      <c r="E51" s="155" t="n"/>
      <c r="F51" s="99" t="n"/>
      <c r="H51" s="86" t="n">
        <v>0</v>
      </c>
      <c r="I51" s="92" t="n">
        <v>0</v>
      </c>
    </row>
    <row r="53">
      <c r="C53" s="122" t="n">
        <v>0</v>
      </c>
    </row>
  </sheetData>
  <mergeCells count="118">
    <mergeCell ref="A15:B15"/>
    <mergeCell ref="C15:D15"/>
    <mergeCell ref="A51:B51"/>
    <mergeCell ref="E23:F23"/>
    <mergeCell ref="E51:F51"/>
    <mergeCell ref="A41:B41"/>
    <mergeCell ref="C41:D41"/>
    <mergeCell ref="C50:D50"/>
    <mergeCell ref="A27:B27"/>
    <mergeCell ref="E34:F34"/>
    <mergeCell ref="C43:D43"/>
    <mergeCell ref="A33:B33"/>
    <mergeCell ref="C27:D27"/>
    <mergeCell ref="E49:F49"/>
    <mergeCell ref="A42:B42"/>
    <mergeCell ref="E27:F27"/>
    <mergeCell ref="C36:D36"/>
    <mergeCell ref="E36:F36"/>
    <mergeCell ref="A17:B17"/>
    <mergeCell ref="C17:D17"/>
    <mergeCell ref="A22:B22"/>
    <mergeCell ref="A35:B35"/>
    <mergeCell ref="A19:B19"/>
    <mergeCell ref="C19:D19"/>
    <mergeCell ref="A28:B28"/>
    <mergeCell ref="C28:D28"/>
    <mergeCell ref="E22:F22"/>
    <mergeCell ref="A39:B39"/>
    <mergeCell ref="A48:B48"/>
    <mergeCell ref="A30:B30"/>
    <mergeCell ref="C30:D30"/>
    <mergeCell ref="A45:B45"/>
    <mergeCell ref="C14:D14"/>
    <mergeCell ref="C45:D45"/>
    <mergeCell ref="E14:F14"/>
    <mergeCell ref="E48:F48"/>
    <mergeCell ref="E38:F38"/>
    <mergeCell ref="C47:D47"/>
    <mergeCell ref="A37:B37"/>
    <mergeCell ref="A46:B46"/>
    <mergeCell ref="C40:D40"/>
    <mergeCell ref="E40:F40"/>
    <mergeCell ref="A26:B26"/>
    <mergeCell ref="H2:J3"/>
    <mergeCell ref="E26:F26"/>
    <mergeCell ref="E16:F16"/>
    <mergeCell ref="E25:F25"/>
    <mergeCell ref="C18:D18"/>
    <mergeCell ref="E18:F18"/>
    <mergeCell ref="A34:B34"/>
    <mergeCell ref="C34:D34"/>
    <mergeCell ref="E50:F50"/>
    <mergeCell ref="A49:B49"/>
    <mergeCell ref="A36:B36"/>
    <mergeCell ref="E39:F39"/>
    <mergeCell ref="E44:F44"/>
    <mergeCell ref="C20:D20"/>
    <mergeCell ref="E20:F20"/>
    <mergeCell ref="C29:D29"/>
    <mergeCell ref="E29:F29"/>
    <mergeCell ref="C44:D44"/>
    <mergeCell ref="E13:F13"/>
    <mergeCell ref="C22:D22"/>
    <mergeCell ref="C31:D31"/>
    <mergeCell ref="E31:F31"/>
    <mergeCell ref="A21:B21"/>
    <mergeCell ref="C46:D46"/>
    <mergeCell ref="C21:D21"/>
    <mergeCell ref="E15:F15"/>
    <mergeCell ref="E46:F46"/>
    <mergeCell ref="C51:D51"/>
    <mergeCell ref="A32:B32"/>
    <mergeCell ref="A14:B14"/>
    <mergeCell ref="A23:B23"/>
    <mergeCell ref="C48:D48"/>
    <mergeCell ref="C23:D23"/>
    <mergeCell ref="A38:B38"/>
    <mergeCell ref="C32:D32"/>
    <mergeCell ref="C38:D38"/>
    <mergeCell ref="E32:F32"/>
    <mergeCell ref="A43:B43"/>
    <mergeCell ref="E41:F41"/>
    <mergeCell ref="A40:B40"/>
    <mergeCell ref="C49:D49"/>
    <mergeCell ref="E43:F43"/>
    <mergeCell ref="A24:B24"/>
    <mergeCell ref="C24:D24"/>
    <mergeCell ref="E24:F24"/>
    <mergeCell ref="C33:D33"/>
    <mergeCell ref="E33:F33"/>
    <mergeCell ref="C42:D42"/>
    <mergeCell ref="E42:F42"/>
    <mergeCell ref="E17:F17"/>
    <mergeCell ref="C26:D26"/>
    <mergeCell ref="C35:D35"/>
    <mergeCell ref="E35:F35"/>
    <mergeCell ref="A16:B16"/>
    <mergeCell ref="C16:D16"/>
    <mergeCell ref="A25:B25"/>
    <mergeCell ref="C25:D25"/>
    <mergeCell ref="E19:F19"/>
    <mergeCell ref="E28:F28"/>
    <mergeCell ref="A18:B18"/>
    <mergeCell ref="A50:B50"/>
    <mergeCell ref="E30:F30"/>
    <mergeCell ref="A47:B47"/>
    <mergeCell ref="E45:F45"/>
    <mergeCell ref="C39:D39"/>
    <mergeCell ref="A20:B20"/>
    <mergeCell ref="A29:B29"/>
    <mergeCell ref="C37:D37"/>
    <mergeCell ref="A13:B13"/>
    <mergeCell ref="E37:F37"/>
    <mergeCell ref="A44:B44"/>
    <mergeCell ref="C13:D13"/>
    <mergeCell ref="A31:B31"/>
    <mergeCell ref="E47:F47"/>
    <mergeCell ref="E21:F21"/>
  </mergeCells>
  <dataValidations count="2">
    <dataValidation sqref="E7" showDropDown="0" showInputMessage="1" showErrorMessage="1" allowBlank="0" type="date">
      <formula1>38838</formula1>
      <formula2>57071</formula2>
    </dataValidation>
    <dataValidation sqref="B6" showDropDown="0" showInputMessage="1" showErrorMessage="1" allowBlank="0" type="list">
      <formula1>#REF!</formula1>
    </dataValidation>
  </dataValidations>
  <printOptions horizontalCentered="1"/>
  <pageMargins left="0.5905511811023623" right="0.3937007874015748" top="0.32" bottom="0.32" header="0.3149606299212598" footer="0.3149606299212598"/>
  <pageSetup orientation="portrait" paperSize="9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 fitToPage="1"/>
  </sheetPr>
  <dimension ref="A1:J53"/>
  <sheetViews>
    <sheetView workbookViewId="0">
      <selection activeCell="B8" sqref="B8:B9"/>
    </sheetView>
  </sheetViews>
  <sheetFormatPr baseColWidth="8" defaultColWidth="9.109375" defaultRowHeight="13.2"/>
  <cols>
    <col width="18.33203125" customWidth="1" style="122" min="1" max="1"/>
    <col width="14.6640625" customWidth="1" style="122" min="2" max="6"/>
    <col width="5.6640625" customWidth="1" style="122" min="7" max="7"/>
    <col width="15.5546875" customWidth="1" style="122" min="8" max="10"/>
    <col width="9.109375" customWidth="1" style="122" min="11" max="12"/>
    <col width="12.88671875" bestFit="1" customWidth="1" style="122" min="13" max="13"/>
    <col width="9.109375" customWidth="1" style="122" min="14" max="17"/>
    <col width="9.109375" customWidth="1" style="122" min="18" max="16384"/>
  </cols>
  <sheetData>
    <row r="1" customFormat="1" s="121">
      <c r="A1" s="1" t="inlineStr">
        <is>
          <t>Shirui Energy Engineering and Technology (Chongqing) Co., Ltd.</t>
        </is>
      </c>
      <c r="B1" s="1" t="n"/>
      <c r="C1" s="1" t="n"/>
      <c r="D1" s="1" t="n"/>
      <c r="E1" s="1" t="n"/>
      <c r="F1" s="1" t="n"/>
    </row>
    <row r="2" ht="12.9" customFormat="1" customHeight="1" s="121">
      <c r="A2" s="3" t="inlineStr">
        <is>
          <t>Chilled Water Intake Station Monthly Metering Report</t>
        </is>
      </c>
      <c r="B2" s="3" t="n"/>
      <c r="C2" s="3" t="n"/>
      <c r="D2" s="3" t="n"/>
      <c r="E2" s="3" t="n"/>
      <c r="F2" s="3" t="n"/>
      <c r="H2" s="133" t="inlineStr">
        <is>
          <t>Check</t>
        </is>
      </c>
    </row>
    <row r="3" ht="12.6" customHeight="1">
      <c r="H3" s="134" t="n"/>
      <c r="I3" s="135" t="n"/>
      <c r="J3" s="135" t="n"/>
    </row>
    <row r="4" ht="13.8" customHeight="1" thickBot="1">
      <c r="A4" s="17" t="inlineStr">
        <is>
          <t>Customer</t>
        </is>
      </c>
      <c r="B4" s="25" t="n"/>
      <c r="C4" s="18" t="n"/>
      <c r="D4" s="18" t="n"/>
      <c r="E4" s="19" t="n"/>
      <c r="F4" s="48" t="inlineStr">
        <is>
          <t>重庆凯德古渝雄关置业有限公司</t>
        </is>
      </c>
      <c r="H4" s="36" t="inlineStr">
        <is>
          <t>Description</t>
        </is>
      </c>
      <c r="I4" s="36" t="n"/>
      <c r="J4" s="59" t="inlineStr">
        <is>
          <t>Status</t>
        </is>
      </c>
    </row>
    <row r="5" ht="13.8" customHeight="1" thickBot="1">
      <c r="A5" s="5" t="inlineStr">
        <is>
          <t>Intake Station</t>
        </is>
      </c>
      <c r="B5" s="6" t="n"/>
      <c r="C5" s="6" t="n"/>
      <c r="D5" s="6" t="n"/>
      <c r="E5" s="15" t="n"/>
      <c r="F5" s="54" t="inlineStr">
        <is>
          <t>D7/服务式公寓高区能源站</t>
        </is>
      </c>
      <c r="H5" s="61" t="inlineStr">
        <is>
          <t>Meter reading vs Energy Consumption</t>
        </is>
      </c>
      <c r="I5" s="62" t="n"/>
      <c r="J5" s="64" t="n">
        <v>0</v>
      </c>
    </row>
    <row r="6" ht="13.8" customHeight="1" thickBot="1">
      <c r="A6" s="5" t="inlineStr">
        <is>
          <t>Supply Agreement</t>
        </is>
      </c>
      <c r="B6" s="143" t="n"/>
      <c r="C6" s="6" t="n"/>
      <c r="D6" s="6" t="n"/>
      <c r="E6" s="15" t="n"/>
      <c r="F6" s="54" t="inlineStr">
        <is>
          <t>中华人民共和国重庆市重庆来福士广场技术服务协议(TSA1)</t>
        </is>
      </c>
      <c r="H6" s="61" t="inlineStr">
        <is>
          <t>BTU vs LCP Flow</t>
        </is>
      </c>
      <c r="I6" s="62" t="n"/>
      <c r="J6" s="65" t="n">
        <v>0.24</v>
      </c>
    </row>
    <row r="7" ht="13.8" customHeight="1" thickBot="1">
      <c r="A7" s="5" t="inlineStr">
        <is>
          <t>Month</t>
        </is>
      </c>
      <c r="B7" s="6" t="n"/>
      <c r="C7" s="6" t="n"/>
      <c r="D7" s="6" t="n"/>
      <c r="E7" s="144" t="n"/>
      <c r="F7" s="145">
        <f>Summary!D6</f>
        <v/>
      </c>
      <c r="H7" s="61" t="inlineStr">
        <is>
          <t>BTU vs LCP Supply Temp.</t>
        </is>
      </c>
      <c r="I7" s="62" t="n"/>
      <c r="J7" s="65" t="n">
        <v>0.125</v>
      </c>
    </row>
    <row r="8" ht="13.8" customHeight="1" thickBot="1">
      <c r="A8" s="5" t="inlineStr">
        <is>
          <t>Meter reading on</t>
        </is>
      </c>
      <c r="B8" s="146">
        <f>PodiumE!B8</f>
        <v/>
      </c>
      <c r="C8" s="8" t="inlineStr">
        <is>
          <t>at</t>
        </is>
      </c>
      <c r="D8" s="21" t="n">
        <v>0</v>
      </c>
      <c r="E8" s="147" t="n">
        <v>6473626</v>
      </c>
      <c r="F8" s="7" t="inlineStr">
        <is>
          <t>kWrh</t>
        </is>
      </c>
      <c r="H8" s="61" t="inlineStr">
        <is>
          <t>BTU vs LCP Return Temp.</t>
        </is>
      </c>
      <c r="I8" s="62" t="n"/>
      <c r="J8" s="65" t="n">
        <v>0.09090909090909091</v>
      </c>
    </row>
    <row r="9">
      <c r="A9" s="5" t="inlineStr">
        <is>
          <t>Meter reading on</t>
        </is>
      </c>
      <c r="B9" s="146">
        <f>PodiumE!B9</f>
        <v/>
      </c>
      <c r="C9" s="8" t="inlineStr">
        <is>
          <t>at</t>
        </is>
      </c>
      <c r="D9" s="21" t="n">
        <v>0</v>
      </c>
      <c r="E9" s="156" t="n">
        <v>6214886</v>
      </c>
      <c r="F9" s="7" t="inlineStr">
        <is>
          <t>kWrh</t>
        </is>
      </c>
    </row>
    <row r="10">
      <c r="A10" s="5" t="inlineStr">
        <is>
          <t>Adjustment</t>
        </is>
      </c>
      <c r="B10" s="148" t="n"/>
      <c r="C10" s="51" t="n"/>
      <c r="D10" s="52" t="n"/>
      <c r="E10" s="149" t="n">
        <v>0</v>
      </c>
      <c r="F10" s="7" t="inlineStr">
        <is>
          <t>kWrh</t>
        </is>
      </c>
    </row>
    <row r="11">
      <c r="A11" s="9" t="inlineStr">
        <is>
          <t>Energy Consumption</t>
        </is>
      </c>
      <c r="B11" s="27" t="n"/>
      <c r="C11" s="28" t="n"/>
      <c r="D11" s="27" t="n"/>
      <c r="E11" s="29">
        <f>(E8-E9+E10)</f>
        <v/>
      </c>
      <c r="F11" s="22" t="inlineStr">
        <is>
          <t>kWrh</t>
        </is>
      </c>
    </row>
    <row r="13">
      <c r="A13" s="105" t="inlineStr">
        <is>
          <t>Date</t>
        </is>
      </c>
      <c r="B13" s="104" t="n"/>
      <c r="C13" s="113" t="inlineStr">
        <is>
          <t>Maximum</t>
        </is>
      </c>
      <c r="D13" s="104" t="n"/>
      <c r="E13" s="113" t="inlineStr">
        <is>
          <t>Energy</t>
        </is>
      </c>
      <c r="F13" s="104" t="n"/>
      <c r="H13" s="55" t="inlineStr">
        <is>
          <t>Liquidated</t>
        </is>
      </c>
      <c r="I13" s="31" t="inlineStr">
        <is>
          <t>Liquidated</t>
        </is>
      </c>
    </row>
    <row r="14" customFormat="1" s="121">
      <c r="A14" s="106" t="n"/>
      <c r="B14" s="97" t="n"/>
      <c r="C14" s="114" t="inlineStr">
        <is>
          <t>Demand</t>
        </is>
      </c>
      <c r="D14" s="97" t="n"/>
      <c r="E14" s="114" t="inlineStr">
        <is>
          <t>Consumption</t>
        </is>
      </c>
      <c r="F14" s="97" t="n"/>
      <c r="H14" s="56" t="inlineStr">
        <is>
          <t>Damage</t>
        </is>
      </c>
      <c r="I14" s="32" t="inlineStr">
        <is>
          <t>Damage</t>
        </is>
      </c>
    </row>
    <row r="15" customFormat="1" s="121">
      <c r="A15" s="119" t="n"/>
      <c r="B15" s="97" t="n"/>
      <c r="C15" s="114" t="n"/>
      <c r="D15" s="97" t="n"/>
      <c r="E15" s="114" t="n"/>
      <c r="F15" s="97" t="n"/>
      <c r="H15" s="56" t="inlineStr">
        <is>
          <t>(LD1)</t>
        </is>
      </c>
      <c r="I15" s="32" t="inlineStr">
        <is>
          <t>(LD2)</t>
        </is>
      </c>
    </row>
    <row r="16" customFormat="1" s="121">
      <c r="A16" s="120" t="n"/>
      <c r="B16" s="99" t="n"/>
      <c r="C16" s="115" t="inlineStr">
        <is>
          <t>kWr</t>
        </is>
      </c>
      <c r="D16" s="99" t="n"/>
      <c r="E16" s="115" t="inlineStr">
        <is>
          <t>kWrh</t>
        </is>
      </c>
      <c r="F16" s="99" t="n"/>
      <c r="H16" s="57" t="inlineStr">
        <is>
          <t>hrs</t>
        </is>
      </c>
      <c r="I16" s="33" t="inlineStr">
        <is>
          <t>hrs</t>
        </is>
      </c>
    </row>
    <row r="17">
      <c r="A17" s="121" t="n"/>
      <c r="C17" s="125" t="n"/>
      <c r="E17" s="125" t="n"/>
      <c r="H17" s="125" t="n"/>
      <c r="I17" s="125" t="n"/>
    </row>
    <row r="18">
      <c r="A18" s="108" t="n"/>
      <c r="B18" s="104" t="n"/>
      <c r="C18" s="112" t="inlineStr">
        <is>
          <t>Maximum</t>
        </is>
      </c>
      <c r="D18" s="104" t="n"/>
      <c r="E18" s="112" t="inlineStr">
        <is>
          <t>Cumulative</t>
        </is>
      </c>
      <c r="F18" s="104" t="n"/>
      <c r="H18" s="58" t="inlineStr">
        <is>
          <t>Total</t>
        </is>
      </c>
      <c r="I18" s="14" t="inlineStr">
        <is>
          <t>Total</t>
        </is>
      </c>
    </row>
    <row r="19">
      <c r="A19" s="137">
        <f>Summary!D6</f>
        <v/>
      </c>
      <c r="B19" s="99" t="n"/>
      <c r="C19" s="110">
        <f>MAX(C21:C51)</f>
        <v/>
      </c>
      <c r="D19" s="99" t="n"/>
      <c r="E19" s="110">
        <f>SUM(E21:E51)</f>
        <v/>
      </c>
      <c r="F19" s="99" t="n"/>
      <c r="H19" s="74">
        <f>SUM(H21:H51)</f>
        <v/>
      </c>
      <c r="I19" s="75">
        <f>SUM(I21:I51)</f>
        <v/>
      </c>
    </row>
    <row r="20">
      <c r="A20" s="122" t="n"/>
      <c r="C20" s="125" t="n"/>
      <c r="E20" s="125" t="n"/>
      <c r="H20" s="125" t="n"/>
      <c r="I20" s="125" t="n"/>
    </row>
    <row r="21">
      <c r="A21" s="138">
        <f>IF(C21&lt;&gt;"",A20+1,"")</f>
        <v/>
      </c>
      <c r="B21" s="104" t="n"/>
      <c r="C21" s="126" t="n">
        <v>480</v>
      </c>
      <c r="D21" s="104" t="n"/>
      <c r="E21" s="150" t="n">
        <v>8679</v>
      </c>
      <c r="F21" s="104" t="n"/>
      <c r="H21" s="76" t="n">
        <v>0</v>
      </c>
      <c r="I21" s="88" t="n">
        <v>0</v>
      </c>
    </row>
    <row r="22">
      <c r="A22" s="140">
        <f>IF(C22&lt;&gt;"",A21+1,"")</f>
        <v/>
      </c>
      <c r="B22" s="97" t="n"/>
      <c r="C22" s="116" t="n">
        <v>470</v>
      </c>
      <c r="D22" s="97" t="n"/>
      <c r="E22" s="151" t="n">
        <v>7802</v>
      </c>
      <c r="F22" s="97" t="n"/>
      <c r="H22" s="78" t="n">
        <v>0</v>
      </c>
      <c r="I22" s="89" t="n">
        <v>0</v>
      </c>
    </row>
    <row r="23">
      <c r="A23" s="141">
        <f>IF(C23&lt;&gt;"",A22+1,"")</f>
        <v/>
      </c>
      <c r="B23" s="97" t="n"/>
      <c r="C23" s="117" t="n">
        <v>403</v>
      </c>
      <c r="D23" s="97" t="n"/>
      <c r="E23" s="152" t="n">
        <v>7241</v>
      </c>
      <c r="F23" s="97" t="n"/>
      <c r="H23" s="80" t="n">
        <v>0</v>
      </c>
      <c r="I23" s="90" t="n">
        <v>0</v>
      </c>
    </row>
    <row r="24">
      <c r="A24" s="140">
        <f>IF(C24&lt;&gt;"",A23+1,"")</f>
        <v/>
      </c>
      <c r="B24" s="97" t="n"/>
      <c r="C24" s="116" t="n">
        <v>459</v>
      </c>
      <c r="D24" s="97" t="n"/>
      <c r="E24" s="151" t="n">
        <v>7341</v>
      </c>
      <c r="F24" s="97" t="n"/>
      <c r="H24" s="78" t="n">
        <v>0</v>
      </c>
      <c r="I24" s="89" t="n">
        <v>0</v>
      </c>
    </row>
    <row r="25">
      <c r="A25" s="141">
        <f>IF(C25&lt;&gt;"",A24+1,"")</f>
        <v/>
      </c>
      <c r="B25" s="97" t="n"/>
      <c r="C25" s="117" t="n">
        <v>287</v>
      </c>
      <c r="D25" s="97" t="n"/>
      <c r="E25" s="152" t="n">
        <v>5178</v>
      </c>
      <c r="F25" s="97" t="n"/>
      <c r="H25" s="80" t="n">
        <v>0</v>
      </c>
      <c r="I25" s="90" t="n">
        <v>0</v>
      </c>
    </row>
    <row r="26">
      <c r="A26" s="140">
        <f>IF(C26&lt;&gt;"",A25+1,"")</f>
        <v/>
      </c>
      <c r="B26" s="97" t="n"/>
      <c r="C26" s="116" t="n">
        <v>383</v>
      </c>
      <c r="D26" s="97" t="n"/>
      <c r="E26" s="151" t="n">
        <v>6650</v>
      </c>
      <c r="F26" s="97" t="n"/>
      <c r="H26" s="78" t="n">
        <v>0</v>
      </c>
      <c r="I26" s="89" t="n">
        <v>0</v>
      </c>
    </row>
    <row r="27">
      <c r="A27" s="141">
        <f>IF(C27&lt;&gt;"",A26+1,"")</f>
        <v/>
      </c>
      <c r="B27" s="97" t="n"/>
      <c r="C27" s="117" t="n">
        <v>366</v>
      </c>
      <c r="D27" s="97" t="n"/>
      <c r="E27" s="152" t="n">
        <v>6804</v>
      </c>
      <c r="F27" s="97" t="n"/>
      <c r="H27" s="80" t="n">
        <v>0</v>
      </c>
      <c r="I27" s="90" t="n">
        <v>0</v>
      </c>
    </row>
    <row r="28">
      <c r="A28" s="140">
        <f>IF(C28&lt;&gt;"",A27+1,"")</f>
        <v/>
      </c>
      <c r="B28" s="97" t="n"/>
      <c r="C28" s="116" t="n">
        <v>393</v>
      </c>
      <c r="D28" s="97" t="n"/>
      <c r="E28" s="151" t="n">
        <v>7717</v>
      </c>
      <c r="F28" s="97" t="n"/>
      <c r="H28" s="78" t="n">
        <v>0</v>
      </c>
      <c r="I28" s="89" t="n">
        <v>0</v>
      </c>
    </row>
    <row r="29">
      <c r="A29" s="141">
        <f>IF(C29&lt;&gt;"",A28+1,"")</f>
        <v/>
      </c>
      <c r="B29" s="97" t="n"/>
      <c r="C29" s="117" t="n">
        <v>620</v>
      </c>
      <c r="D29" s="97" t="n"/>
      <c r="E29" s="152" t="n">
        <v>7882</v>
      </c>
      <c r="F29" s="97" t="n"/>
      <c r="H29" s="80" t="n">
        <v>0</v>
      </c>
      <c r="I29" s="90" t="n">
        <v>0</v>
      </c>
    </row>
    <row r="30">
      <c r="A30" s="140">
        <f>IF(C30&lt;&gt;"",A29+1,"")</f>
        <v/>
      </c>
      <c r="B30" s="97" t="n"/>
      <c r="C30" s="116" t="n">
        <v>472</v>
      </c>
      <c r="D30" s="97" t="n"/>
      <c r="E30" s="151" t="n">
        <v>8849</v>
      </c>
      <c r="F30" s="97" t="n"/>
      <c r="H30" s="78" t="n">
        <v>0</v>
      </c>
      <c r="I30" s="89" t="n">
        <v>0</v>
      </c>
    </row>
    <row r="31">
      <c r="A31" s="141">
        <f>IF(C31&lt;&gt;"",A30+1,"")</f>
        <v/>
      </c>
      <c r="B31" s="97" t="n"/>
      <c r="C31" s="117" t="n">
        <v>613</v>
      </c>
      <c r="D31" s="97" t="n"/>
      <c r="E31" s="152" t="n">
        <v>8507</v>
      </c>
      <c r="F31" s="97" t="n"/>
      <c r="H31" s="80" t="n">
        <v>0</v>
      </c>
      <c r="I31" s="90" t="n">
        <v>0</v>
      </c>
    </row>
    <row r="32">
      <c r="A32" s="140">
        <f>IF(C32&lt;&gt;"",A31+1,"")</f>
        <v/>
      </c>
      <c r="B32" s="97" t="n"/>
      <c r="C32" s="123" t="n">
        <v>359</v>
      </c>
      <c r="D32" s="97" t="n"/>
      <c r="E32" s="153" t="n">
        <v>7190</v>
      </c>
      <c r="F32" s="97" t="n"/>
      <c r="H32" s="82" t="n">
        <v>0</v>
      </c>
      <c r="I32" s="91" t="n">
        <v>0</v>
      </c>
    </row>
    <row r="33">
      <c r="A33" s="141">
        <f>IF(C33&lt;&gt;"",A32+1,"")</f>
        <v/>
      </c>
      <c r="B33" s="97" t="n"/>
      <c r="C33" s="124" t="n">
        <v>566</v>
      </c>
      <c r="D33" s="97" t="n"/>
      <c r="E33" s="154" t="n">
        <v>7476</v>
      </c>
      <c r="F33" s="97" t="n"/>
      <c r="H33" s="84" t="n">
        <v>0</v>
      </c>
      <c r="I33" s="69" t="n">
        <v>0</v>
      </c>
    </row>
    <row r="34">
      <c r="A34" s="140">
        <f>IF(C34&lt;&gt;"",A33+1,"")</f>
        <v/>
      </c>
      <c r="B34" s="97" t="n"/>
      <c r="C34" s="123" t="n">
        <v>468</v>
      </c>
      <c r="D34" s="97" t="n"/>
      <c r="E34" s="153" t="n">
        <v>8121</v>
      </c>
      <c r="F34" s="97" t="n"/>
      <c r="H34" s="82" t="n">
        <v>0</v>
      </c>
      <c r="I34" s="91" t="n">
        <v>0</v>
      </c>
    </row>
    <row r="35">
      <c r="A35" s="141">
        <f>IF(C35&lt;&gt;"",A34+1,"")</f>
        <v/>
      </c>
      <c r="B35" s="97" t="n"/>
      <c r="C35" s="124" t="n">
        <v>405</v>
      </c>
      <c r="D35" s="97" t="n"/>
      <c r="E35" s="154" t="n">
        <v>7008</v>
      </c>
      <c r="F35" s="97" t="n"/>
      <c r="H35" s="84" t="n">
        <v>0</v>
      </c>
      <c r="I35" s="69" t="n">
        <v>0</v>
      </c>
    </row>
    <row r="36">
      <c r="A36" s="140">
        <f>IF(C36&lt;&gt;"",A35+1,"")</f>
        <v/>
      </c>
      <c r="B36" s="97" t="n"/>
      <c r="C36" s="123" t="n">
        <v>309</v>
      </c>
      <c r="D36" s="97" t="n"/>
      <c r="E36" s="153" t="n">
        <v>6754</v>
      </c>
      <c r="F36" s="97" t="n"/>
      <c r="H36" s="82" t="n">
        <v>0</v>
      </c>
      <c r="I36" s="91" t="n">
        <v>0</v>
      </c>
    </row>
    <row r="37">
      <c r="A37" s="141">
        <f>IF(C37&lt;&gt;"",A36+1,"")</f>
        <v/>
      </c>
      <c r="B37" s="97" t="n"/>
      <c r="C37" s="124" t="n">
        <v>375</v>
      </c>
      <c r="D37" s="97" t="n"/>
      <c r="E37" s="154" t="n">
        <v>7242</v>
      </c>
      <c r="F37" s="97" t="n"/>
      <c r="H37" s="84" t="n">
        <v>0</v>
      </c>
      <c r="I37" s="69" t="n">
        <v>0</v>
      </c>
    </row>
    <row r="38">
      <c r="A38" s="140">
        <f>IF(C38&lt;&gt;"",A37+1,"")</f>
        <v/>
      </c>
      <c r="B38" s="97" t="n"/>
      <c r="C38" s="123" t="n">
        <v>535</v>
      </c>
      <c r="D38" s="97" t="n"/>
      <c r="E38" s="153" t="n">
        <v>8024</v>
      </c>
      <c r="F38" s="97" t="n"/>
      <c r="H38" s="82" t="n">
        <v>0</v>
      </c>
      <c r="I38" s="91" t="n">
        <v>0</v>
      </c>
    </row>
    <row r="39">
      <c r="A39" s="141">
        <f>IF(C39&lt;&gt;"",A38+1,"")</f>
        <v/>
      </c>
      <c r="B39" s="97" t="n"/>
      <c r="C39" s="124" t="n">
        <v>513</v>
      </c>
      <c r="D39" s="97" t="n"/>
      <c r="E39" s="154" t="n">
        <v>8668</v>
      </c>
      <c r="F39" s="97" t="n"/>
      <c r="H39" s="84" t="n">
        <v>0</v>
      </c>
      <c r="I39" s="69" t="n">
        <v>0</v>
      </c>
    </row>
    <row r="40">
      <c r="A40" s="140">
        <f>IF(C40&lt;&gt;"",A39+1,"")</f>
        <v/>
      </c>
      <c r="B40" s="97" t="n"/>
      <c r="C40" s="123" t="n">
        <v>553</v>
      </c>
      <c r="D40" s="97" t="n"/>
      <c r="E40" s="153" t="n">
        <v>10455</v>
      </c>
      <c r="F40" s="97" t="n"/>
      <c r="H40" s="82" t="n">
        <v>0</v>
      </c>
      <c r="I40" s="91" t="n">
        <v>0</v>
      </c>
    </row>
    <row r="41">
      <c r="A41" s="141">
        <f>IF(C41&lt;&gt;"",A40+1,"")</f>
        <v/>
      </c>
      <c r="B41" s="97" t="n"/>
      <c r="C41" s="124" t="n">
        <v>506</v>
      </c>
      <c r="D41" s="97" t="n"/>
      <c r="E41" s="154" t="n">
        <v>8876</v>
      </c>
      <c r="F41" s="97" t="n"/>
      <c r="H41" s="84" t="n">
        <v>0</v>
      </c>
      <c r="I41" s="69" t="n">
        <v>0</v>
      </c>
    </row>
    <row r="42">
      <c r="A42" s="140">
        <f>IF(C42&lt;&gt;"",A41+1,"")</f>
        <v/>
      </c>
      <c r="B42" s="97" t="n"/>
      <c r="C42" s="116" t="n">
        <v>504</v>
      </c>
      <c r="D42" s="97" t="n"/>
      <c r="E42" s="151" t="n">
        <v>8687</v>
      </c>
      <c r="F42" s="97" t="n"/>
      <c r="H42" s="78" t="n">
        <v>0</v>
      </c>
      <c r="I42" s="89" t="n">
        <v>0</v>
      </c>
    </row>
    <row r="43">
      <c r="A43" s="141">
        <f>IF(C43&lt;&gt;"",A42+1,"")</f>
        <v/>
      </c>
      <c r="B43" s="97" t="n"/>
      <c r="C43" s="117" t="n">
        <v>505</v>
      </c>
      <c r="D43" s="97" t="n"/>
      <c r="E43" s="152" t="n">
        <v>8741</v>
      </c>
      <c r="F43" s="97" t="n"/>
      <c r="H43" s="80" t="n">
        <v>0</v>
      </c>
      <c r="I43" s="90" t="n">
        <v>0</v>
      </c>
    </row>
    <row r="44">
      <c r="A44" s="140">
        <f>IF(C44&lt;&gt;"",A43+1,"")</f>
        <v/>
      </c>
      <c r="B44" s="97" t="n"/>
      <c r="C44" s="116" t="n">
        <v>674</v>
      </c>
      <c r="D44" s="97" t="n"/>
      <c r="E44" s="151" t="n">
        <v>9462</v>
      </c>
      <c r="F44" s="97" t="n"/>
      <c r="H44" s="78" t="n">
        <v>0</v>
      </c>
      <c r="I44" s="89" t="n">
        <v>0</v>
      </c>
    </row>
    <row r="45">
      <c r="A45" s="141">
        <f>IF(C45&lt;&gt;"",A44+1,"")</f>
        <v/>
      </c>
      <c r="B45" s="97" t="n"/>
      <c r="C45" s="117" t="n">
        <v>563</v>
      </c>
      <c r="D45" s="97" t="n"/>
      <c r="E45" s="152" t="n">
        <v>10326</v>
      </c>
      <c r="F45" s="97" t="n"/>
      <c r="H45" s="80" t="n">
        <v>0</v>
      </c>
      <c r="I45" s="90" t="n">
        <v>0</v>
      </c>
    </row>
    <row r="46">
      <c r="A46" s="140">
        <f>IF(C46&lt;&gt;"",A45+1,"")</f>
        <v/>
      </c>
      <c r="B46" s="97" t="n"/>
      <c r="C46" s="116" t="n">
        <v>580</v>
      </c>
      <c r="D46" s="97" t="n"/>
      <c r="E46" s="151" t="n">
        <v>11258</v>
      </c>
      <c r="F46" s="97" t="n"/>
      <c r="H46" s="78" t="n">
        <v>0</v>
      </c>
      <c r="I46" s="89" t="n">
        <v>0</v>
      </c>
    </row>
    <row r="47">
      <c r="A47" s="141">
        <f>IF(C47&lt;&gt;"",A46+1,"")</f>
        <v/>
      </c>
      <c r="B47" s="97" t="n"/>
      <c r="C47" s="117" t="n">
        <v>633</v>
      </c>
      <c r="D47" s="97" t="n"/>
      <c r="E47" s="152" t="n">
        <v>12481</v>
      </c>
      <c r="F47" s="97" t="n"/>
      <c r="H47" s="80" t="n">
        <v>0</v>
      </c>
      <c r="I47" s="90" t="n">
        <v>0</v>
      </c>
    </row>
    <row r="48">
      <c r="A48" s="140">
        <f>IF(C48&lt;&gt;"",A47+1,"")</f>
        <v/>
      </c>
      <c r="B48" s="97" t="n"/>
      <c r="C48" s="116" t="n">
        <v>746</v>
      </c>
      <c r="D48" s="97" t="n"/>
      <c r="E48" s="151" t="n">
        <v>12805</v>
      </c>
      <c r="F48" s="97" t="n"/>
      <c r="H48" s="78" t="n">
        <v>0</v>
      </c>
      <c r="I48" s="89" t="n">
        <v>0</v>
      </c>
    </row>
    <row r="49">
      <c r="A49" s="141">
        <f>IF(C49&lt;&gt;"",A48+1,"")</f>
        <v/>
      </c>
      <c r="B49" s="97" t="n"/>
      <c r="C49" s="117" t="n">
        <v>617</v>
      </c>
      <c r="D49" s="97" t="n"/>
      <c r="E49" s="152" t="n">
        <v>10815</v>
      </c>
      <c r="F49" s="97" t="n"/>
      <c r="H49" s="80" t="n">
        <v>0</v>
      </c>
      <c r="I49" s="90" t="n">
        <v>0</v>
      </c>
    </row>
    <row r="50">
      <c r="A50" s="140">
        <f>IF(C50&lt;&gt;"",A49+1,"")</f>
        <v/>
      </c>
      <c r="B50" s="97" t="n"/>
      <c r="C50" s="116" t="n">
        <v>843</v>
      </c>
      <c r="D50" s="97" t="n"/>
      <c r="E50" s="151" t="n">
        <v>11701</v>
      </c>
      <c r="F50" s="97" t="n"/>
      <c r="H50" s="78" t="n">
        <v>0</v>
      </c>
      <c r="I50" s="89" t="n">
        <v>0</v>
      </c>
    </row>
    <row r="51">
      <c r="A51" s="142">
        <f>IF(C51&lt;&gt;"",A50+1,"")</f>
        <v/>
      </c>
      <c r="B51" s="99" t="n"/>
      <c r="C51" s="118" t="n"/>
      <c r="D51" s="99" t="n"/>
      <c r="E51" s="155" t="n"/>
      <c r="F51" s="99" t="n"/>
      <c r="H51" s="86" t="n">
        <v>0</v>
      </c>
      <c r="I51" s="92" t="n">
        <v>0</v>
      </c>
    </row>
    <row r="53">
      <c r="C53" s="122" t="n">
        <v>440.4172058105469</v>
      </c>
    </row>
  </sheetData>
  <mergeCells count="118">
    <mergeCell ref="A15:B15"/>
    <mergeCell ref="C15:D15"/>
    <mergeCell ref="A51:B51"/>
    <mergeCell ref="E23:F23"/>
    <mergeCell ref="E51:F51"/>
    <mergeCell ref="A41:B41"/>
    <mergeCell ref="C41:D41"/>
    <mergeCell ref="C50:D50"/>
    <mergeCell ref="A27:B27"/>
    <mergeCell ref="E34:F34"/>
    <mergeCell ref="C43:D43"/>
    <mergeCell ref="A33:B33"/>
    <mergeCell ref="C27:D27"/>
    <mergeCell ref="E49:F49"/>
    <mergeCell ref="A42:B42"/>
    <mergeCell ref="E27:F27"/>
    <mergeCell ref="C36:D36"/>
    <mergeCell ref="E36:F36"/>
    <mergeCell ref="A17:B17"/>
    <mergeCell ref="C17:D17"/>
    <mergeCell ref="A22:B22"/>
    <mergeCell ref="A35:B35"/>
    <mergeCell ref="A19:B19"/>
    <mergeCell ref="C19:D19"/>
    <mergeCell ref="A28:B28"/>
    <mergeCell ref="C28:D28"/>
    <mergeCell ref="E22:F22"/>
    <mergeCell ref="A39:B39"/>
    <mergeCell ref="A48:B48"/>
    <mergeCell ref="A30:B30"/>
    <mergeCell ref="C30:D30"/>
    <mergeCell ref="A45:B45"/>
    <mergeCell ref="C14:D14"/>
    <mergeCell ref="C45:D45"/>
    <mergeCell ref="E14:F14"/>
    <mergeCell ref="E48:F48"/>
    <mergeCell ref="E38:F38"/>
    <mergeCell ref="C47:D47"/>
    <mergeCell ref="A37:B37"/>
    <mergeCell ref="A46:B46"/>
    <mergeCell ref="C40:D40"/>
    <mergeCell ref="E40:F40"/>
    <mergeCell ref="A26:B26"/>
    <mergeCell ref="H2:J3"/>
    <mergeCell ref="E26:F26"/>
    <mergeCell ref="E16:F16"/>
    <mergeCell ref="E25:F25"/>
    <mergeCell ref="C18:D18"/>
    <mergeCell ref="E18:F18"/>
    <mergeCell ref="A34:B34"/>
    <mergeCell ref="C34:D34"/>
    <mergeCell ref="E50:F50"/>
    <mergeCell ref="A49:B49"/>
    <mergeCell ref="A36:B36"/>
    <mergeCell ref="E39:F39"/>
    <mergeCell ref="E44:F44"/>
    <mergeCell ref="C20:D20"/>
    <mergeCell ref="E20:F20"/>
    <mergeCell ref="C29:D29"/>
    <mergeCell ref="E29:F29"/>
    <mergeCell ref="C44:D44"/>
    <mergeCell ref="E13:F13"/>
    <mergeCell ref="C22:D22"/>
    <mergeCell ref="C31:D31"/>
    <mergeCell ref="E31:F31"/>
    <mergeCell ref="A21:B21"/>
    <mergeCell ref="C46:D46"/>
    <mergeCell ref="C21:D21"/>
    <mergeCell ref="E15:F15"/>
    <mergeCell ref="E46:F46"/>
    <mergeCell ref="C51:D51"/>
    <mergeCell ref="A32:B32"/>
    <mergeCell ref="A14:B14"/>
    <mergeCell ref="A23:B23"/>
    <mergeCell ref="C48:D48"/>
    <mergeCell ref="C23:D23"/>
    <mergeCell ref="A38:B38"/>
    <mergeCell ref="C32:D32"/>
    <mergeCell ref="C38:D38"/>
    <mergeCell ref="E32:F32"/>
    <mergeCell ref="A43:B43"/>
    <mergeCell ref="E41:F41"/>
    <mergeCell ref="A40:B40"/>
    <mergeCell ref="C49:D49"/>
    <mergeCell ref="E43:F43"/>
    <mergeCell ref="A24:B24"/>
    <mergeCell ref="C24:D24"/>
    <mergeCell ref="E24:F24"/>
    <mergeCell ref="C33:D33"/>
    <mergeCell ref="E33:F33"/>
    <mergeCell ref="C42:D42"/>
    <mergeCell ref="E42:F42"/>
    <mergeCell ref="E17:F17"/>
    <mergeCell ref="C26:D26"/>
    <mergeCell ref="C35:D35"/>
    <mergeCell ref="E35:F35"/>
    <mergeCell ref="A16:B16"/>
    <mergeCell ref="C16:D16"/>
    <mergeCell ref="A25:B25"/>
    <mergeCell ref="C25:D25"/>
    <mergeCell ref="E19:F19"/>
    <mergeCell ref="E28:F28"/>
    <mergeCell ref="A18:B18"/>
    <mergeCell ref="A50:B50"/>
    <mergeCell ref="E30:F30"/>
    <mergeCell ref="A47:B47"/>
    <mergeCell ref="E45:F45"/>
    <mergeCell ref="C39:D39"/>
    <mergeCell ref="A20:B20"/>
    <mergeCell ref="A29:B29"/>
    <mergeCell ref="C37:D37"/>
    <mergeCell ref="A13:B13"/>
    <mergeCell ref="E37:F37"/>
    <mergeCell ref="A44:B44"/>
    <mergeCell ref="C13:D13"/>
    <mergeCell ref="A31:B31"/>
    <mergeCell ref="E47:F47"/>
    <mergeCell ref="E21:F21"/>
  </mergeCells>
  <dataValidations count="2">
    <dataValidation sqref="B6" showDropDown="0" showInputMessage="1" showErrorMessage="1" allowBlank="0" type="list">
      <formula1>#REF!</formula1>
    </dataValidation>
    <dataValidation sqref="E7" showDropDown="0" showInputMessage="1" showErrorMessage="1" allowBlank="0" type="date">
      <formula1>38838</formula1>
      <formula2>57071</formula2>
    </dataValidation>
  </dataValidations>
  <printOptions horizontalCentered="1"/>
  <pageMargins left="0.5905511811023623" right="0.3937007874015748" top="0.32" bottom="0.32" header="0.3149606299212598" footer="0.3149606299212598"/>
  <pageSetup orientation="portrait" paperSize="9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10">
    <outlinePr summaryBelow="1" summaryRight="1"/>
    <pageSetUpPr fitToPage="1"/>
  </sheetPr>
  <dimension ref="A1:J53"/>
  <sheetViews>
    <sheetView tabSelected="1" workbookViewId="0">
      <selection activeCell="B8" sqref="B8:B9"/>
    </sheetView>
  </sheetViews>
  <sheetFormatPr baseColWidth="8" defaultColWidth="9.109375" defaultRowHeight="13.2"/>
  <cols>
    <col width="18.33203125" customWidth="1" style="122" min="1" max="1"/>
    <col width="14.6640625" customWidth="1" style="122" min="2" max="6"/>
    <col width="5.6640625" customWidth="1" style="122" min="7" max="7"/>
    <col width="15.5546875" customWidth="1" style="122" min="8" max="10"/>
    <col width="9.109375" customWidth="1" style="122" min="11" max="12"/>
    <col width="12.88671875" bestFit="1" customWidth="1" style="122" min="13" max="13"/>
    <col width="9.109375" customWidth="1" style="122" min="14" max="17"/>
    <col width="9.109375" customWidth="1" style="122" min="18" max="16384"/>
  </cols>
  <sheetData>
    <row r="1" customFormat="1" s="121">
      <c r="A1" s="1" t="inlineStr">
        <is>
          <t>Shirui Energy Engineering and Technology (Chongqing) Co., Ltd.</t>
        </is>
      </c>
      <c r="B1" s="1" t="n"/>
      <c r="C1" s="1" t="n"/>
      <c r="D1" s="1" t="n"/>
      <c r="E1" s="1" t="n"/>
      <c r="F1" s="1" t="n"/>
    </row>
    <row r="2" ht="12.9" customFormat="1" customHeight="1" s="121">
      <c r="A2" s="3" t="inlineStr">
        <is>
          <t>Chilled Water Intake Station Monthly Metering Report</t>
        </is>
      </c>
      <c r="B2" s="3" t="n"/>
      <c r="C2" s="3" t="n"/>
      <c r="D2" s="3" t="n"/>
      <c r="E2" s="3" t="n"/>
      <c r="F2" s="3" t="n"/>
      <c r="H2" s="133" t="inlineStr">
        <is>
          <t>Check</t>
        </is>
      </c>
    </row>
    <row r="3" ht="12.6" customHeight="1">
      <c r="H3" s="134" t="n"/>
      <c r="I3" s="135" t="n"/>
      <c r="J3" s="135" t="n"/>
    </row>
    <row r="4" ht="13.8" customHeight="1" thickBot="1">
      <c r="A4" s="17" t="inlineStr">
        <is>
          <t>Customer</t>
        </is>
      </c>
      <c r="B4" s="25" t="n"/>
      <c r="C4" s="18" t="n"/>
      <c r="D4" s="18" t="n"/>
      <c r="E4" s="19" t="n"/>
      <c r="F4" s="48" t="inlineStr">
        <is>
          <t>重庆凯德古渝雄关置业有限公司</t>
        </is>
      </c>
      <c r="H4" s="36" t="inlineStr">
        <is>
          <t>Description</t>
        </is>
      </c>
      <c r="I4" s="36" t="n"/>
      <c r="J4" s="59" t="inlineStr">
        <is>
          <t>Status</t>
        </is>
      </c>
    </row>
    <row r="5" ht="13.8" customHeight="1" thickBot="1">
      <c r="A5" s="5" t="inlineStr">
        <is>
          <t>Intake Station</t>
        </is>
      </c>
      <c r="B5" s="6" t="n"/>
      <c r="C5" s="6" t="n"/>
      <c r="D5" s="6" t="n"/>
      <c r="E5" s="15" t="n"/>
      <c r="F5" s="54" t="inlineStr">
        <is>
          <t>D8/服务式公寓低区能源站</t>
        </is>
      </c>
      <c r="H5" s="61" t="inlineStr">
        <is>
          <t>Meter reading vs Energy Consumption</t>
        </is>
      </c>
      <c r="I5" s="62" t="n"/>
      <c r="J5" s="64" t="n">
        <v>0</v>
      </c>
    </row>
    <row r="6" ht="13.8" customHeight="1" thickBot="1">
      <c r="A6" s="5" t="inlineStr">
        <is>
          <t>Supply Agreement</t>
        </is>
      </c>
      <c r="B6" s="143" t="n"/>
      <c r="C6" s="6" t="n"/>
      <c r="D6" s="6" t="n"/>
      <c r="E6" s="15" t="n"/>
      <c r="F6" s="54" t="inlineStr">
        <is>
          <t>中华人民共和国重庆市重庆来福士广场技术服务协议(TSA1)</t>
        </is>
      </c>
      <c r="H6" s="61" t="inlineStr">
        <is>
          <t>BTU vs LCP Flow</t>
        </is>
      </c>
      <c r="I6" s="62" t="n"/>
      <c r="J6" s="65" t="n">
        <v>0.1666666666666667</v>
      </c>
    </row>
    <row r="7" ht="13.8" customHeight="1" thickBot="1">
      <c r="A7" s="5" t="inlineStr">
        <is>
          <t>Month</t>
        </is>
      </c>
      <c r="B7" s="6" t="n"/>
      <c r="C7" s="6" t="n"/>
      <c r="D7" s="6" t="n"/>
      <c r="E7" s="144" t="n"/>
      <c r="F7" s="145">
        <f>Summary!D6</f>
        <v/>
      </c>
      <c r="H7" s="61" t="inlineStr">
        <is>
          <t>BTU vs LCP Supply Temp.</t>
        </is>
      </c>
      <c r="I7" s="62" t="n"/>
      <c r="J7" s="65" t="n">
        <v>0.125</v>
      </c>
    </row>
    <row r="8" ht="13.8" customHeight="1" thickBot="1">
      <c r="A8" s="5" t="inlineStr">
        <is>
          <t>Meter reading on</t>
        </is>
      </c>
      <c r="B8" s="146">
        <f>PodiumE!B8</f>
        <v/>
      </c>
      <c r="C8" s="8" t="inlineStr">
        <is>
          <t>at</t>
        </is>
      </c>
      <c r="D8" s="21" t="n">
        <v>0</v>
      </c>
      <c r="E8" s="147" t="n">
        <v>1297460</v>
      </c>
      <c r="F8" s="7" t="inlineStr">
        <is>
          <t>kWrh</t>
        </is>
      </c>
      <c r="H8" s="61" t="inlineStr">
        <is>
          <t>BTU vs LCP Return Temp.</t>
        </is>
      </c>
      <c r="I8" s="62" t="n"/>
      <c r="J8" s="65" t="n">
        <v>0.1</v>
      </c>
    </row>
    <row r="9">
      <c r="A9" s="5" t="inlineStr">
        <is>
          <t>Meter reading on</t>
        </is>
      </c>
      <c r="B9" s="146">
        <f>PodiumE!B9</f>
        <v/>
      </c>
      <c r="C9" s="8" t="inlineStr">
        <is>
          <t>at</t>
        </is>
      </c>
      <c r="D9" s="21" t="n">
        <v>0</v>
      </c>
      <c r="E9" s="156" t="n">
        <v>1237753</v>
      </c>
      <c r="F9" s="7" t="inlineStr">
        <is>
          <t>kWrh</t>
        </is>
      </c>
    </row>
    <row r="10">
      <c r="A10" s="5" t="inlineStr">
        <is>
          <t>Adjustment</t>
        </is>
      </c>
      <c r="B10" s="148" t="n"/>
      <c r="C10" s="51" t="n"/>
      <c r="D10" s="52" t="n"/>
      <c r="E10" s="149" t="n">
        <v>0</v>
      </c>
      <c r="F10" s="7" t="inlineStr">
        <is>
          <t>kWrh</t>
        </is>
      </c>
    </row>
    <row r="11">
      <c r="A11" s="9" t="inlineStr">
        <is>
          <t>Energy Consumption</t>
        </is>
      </c>
      <c r="B11" s="27" t="n"/>
      <c r="C11" s="28" t="n"/>
      <c r="D11" s="27" t="n"/>
      <c r="E11" s="29">
        <f>(E8-E9+E10)</f>
        <v/>
      </c>
      <c r="F11" s="22" t="inlineStr">
        <is>
          <t>kWrh</t>
        </is>
      </c>
    </row>
    <row r="13">
      <c r="A13" s="105" t="inlineStr">
        <is>
          <t>Date</t>
        </is>
      </c>
      <c r="B13" s="104" t="n"/>
      <c r="C13" s="113" t="inlineStr">
        <is>
          <t>Maximum</t>
        </is>
      </c>
      <c r="D13" s="104" t="n"/>
      <c r="E13" s="113" t="inlineStr">
        <is>
          <t>Energy</t>
        </is>
      </c>
      <c r="F13" s="104" t="n"/>
      <c r="H13" s="55" t="inlineStr">
        <is>
          <t>Liquidated</t>
        </is>
      </c>
      <c r="I13" s="31" t="inlineStr">
        <is>
          <t>Liquidated</t>
        </is>
      </c>
    </row>
    <row r="14" customFormat="1" s="121">
      <c r="A14" s="106" t="n"/>
      <c r="B14" s="97" t="n"/>
      <c r="C14" s="114" t="inlineStr">
        <is>
          <t>Demand</t>
        </is>
      </c>
      <c r="D14" s="97" t="n"/>
      <c r="E14" s="114" t="inlineStr">
        <is>
          <t>Consumption</t>
        </is>
      </c>
      <c r="F14" s="97" t="n"/>
      <c r="H14" s="56" t="inlineStr">
        <is>
          <t>Damage</t>
        </is>
      </c>
      <c r="I14" s="32" t="inlineStr">
        <is>
          <t>Damage</t>
        </is>
      </c>
    </row>
    <row r="15" customFormat="1" s="121">
      <c r="A15" s="119" t="n"/>
      <c r="B15" s="97" t="n"/>
      <c r="C15" s="114" t="n"/>
      <c r="D15" s="97" t="n"/>
      <c r="E15" s="114" t="n"/>
      <c r="F15" s="97" t="n"/>
      <c r="H15" s="56" t="inlineStr">
        <is>
          <t>(LD1)</t>
        </is>
      </c>
      <c r="I15" s="32" t="inlineStr">
        <is>
          <t>(LD2)</t>
        </is>
      </c>
    </row>
    <row r="16" customFormat="1" s="121">
      <c r="A16" s="120" t="n"/>
      <c r="B16" s="99" t="n"/>
      <c r="C16" s="115" t="inlineStr">
        <is>
          <t>kWr</t>
        </is>
      </c>
      <c r="D16" s="99" t="n"/>
      <c r="E16" s="115" t="inlineStr">
        <is>
          <t>kWrh</t>
        </is>
      </c>
      <c r="F16" s="99" t="n"/>
      <c r="H16" s="57" t="inlineStr">
        <is>
          <t>hrs</t>
        </is>
      </c>
      <c r="I16" s="33" t="inlineStr">
        <is>
          <t>hrs</t>
        </is>
      </c>
    </row>
    <row r="17">
      <c r="A17" s="121" t="n"/>
      <c r="C17" s="125" t="n"/>
      <c r="E17" s="125" t="n"/>
      <c r="H17" s="125" t="n"/>
      <c r="I17" s="125" t="n"/>
    </row>
    <row r="18">
      <c r="A18" s="108" t="n"/>
      <c r="B18" s="104" t="n"/>
      <c r="C18" s="112" t="inlineStr">
        <is>
          <t>Maximum</t>
        </is>
      </c>
      <c r="D18" s="104" t="n"/>
      <c r="E18" s="112" t="inlineStr">
        <is>
          <t>Cumulative</t>
        </is>
      </c>
      <c r="F18" s="104" t="n"/>
      <c r="H18" s="58" t="inlineStr">
        <is>
          <t>Total</t>
        </is>
      </c>
      <c r="I18" s="14" t="inlineStr">
        <is>
          <t>Total</t>
        </is>
      </c>
    </row>
    <row r="19">
      <c r="A19" s="137">
        <f>Summary!D6</f>
        <v/>
      </c>
      <c r="B19" s="99" t="n"/>
      <c r="C19" s="110">
        <f>MAX(C21:C51)</f>
        <v/>
      </c>
      <c r="D19" s="99" t="n"/>
      <c r="E19" s="110">
        <f>SUM(E21:E51)</f>
        <v/>
      </c>
      <c r="F19" s="99" t="n"/>
      <c r="H19" s="74">
        <f>SUM(H21:H51)</f>
        <v/>
      </c>
      <c r="I19" s="75">
        <f>SUM(I21:I51)</f>
        <v/>
      </c>
    </row>
    <row r="20">
      <c r="A20" s="122" t="n"/>
      <c r="C20" s="125" t="n"/>
      <c r="E20" s="125" t="n"/>
      <c r="H20" s="125" t="n"/>
      <c r="I20" s="125" t="n"/>
    </row>
    <row r="21">
      <c r="A21" s="138">
        <f>IF(C21&lt;&gt;"",A20+1,"")</f>
        <v/>
      </c>
      <c r="B21" s="104" t="n"/>
      <c r="C21" s="126" t="n">
        <v>115</v>
      </c>
      <c r="D21" s="104" t="n"/>
      <c r="E21" s="150" t="n">
        <v>1490</v>
      </c>
      <c r="F21" s="104" t="n"/>
      <c r="H21" s="76" t="n">
        <v>0</v>
      </c>
      <c r="I21" s="88" t="n">
        <v>0</v>
      </c>
    </row>
    <row r="22">
      <c r="A22" s="140">
        <f>IF(C22&lt;&gt;"",A21+1,"")</f>
        <v/>
      </c>
      <c r="B22" s="97" t="n"/>
      <c r="C22" s="116" t="n">
        <v>180</v>
      </c>
      <c r="D22" s="97" t="n"/>
      <c r="E22" s="151" t="n">
        <v>2238</v>
      </c>
      <c r="F22" s="97" t="n"/>
      <c r="H22" s="78" t="n">
        <v>0</v>
      </c>
      <c r="I22" s="89" t="n">
        <v>0</v>
      </c>
    </row>
    <row r="23">
      <c r="A23" s="141">
        <f>IF(C23&lt;&gt;"",A22+1,"")</f>
        <v/>
      </c>
      <c r="B23" s="97" t="n"/>
      <c r="C23" s="117" t="n">
        <v>142</v>
      </c>
      <c r="D23" s="97" t="n"/>
      <c r="E23" s="152" t="n">
        <v>1402</v>
      </c>
      <c r="F23" s="97" t="n"/>
      <c r="H23" s="80" t="n">
        <v>0</v>
      </c>
      <c r="I23" s="90" t="n">
        <v>0</v>
      </c>
    </row>
    <row r="24">
      <c r="A24" s="140">
        <f>IF(C24&lt;&gt;"",A23+1,"")</f>
        <v/>
      </c>
      <c r="B24" s="97" t="n"/>
      <c r="C24" s="116" t="n">
        <v>119</v>
      </c>
      <c r="D24" s="97" t="n"/>
      <c r="E24" s="151" t="n">
        <v>1499</v>
      </c>
      <c r="F24" s="97" t="n"/>
      <c r="H24" s="78" t="n">
        <v>0</v>
      </c>
      <c r="I24" s="89" t="n">
        <v>0</v>
      </c>
    </row>
    <row r="25">
      <c r="A25" s="141">
        <f>IF(C25&lt;&gt;"",A24+1,"")</f>
        <v/>
      </c>
      <c r="B25" s="97" t="n"/>
      <c r="C25" s="117" t="n">
        <v>95</v>
      </c>
      <c r="D25" s="97" t="n"/>
      <c r="E25" s="152" t="n">
        <v>1191</v>
      </c>
      <c r="F25" s="97" t="n"/>
      <c r="H25" s="80" t="n">
        <v>0</v>
      </c>
      <c r="I25" s="90" t="n">
        <v>0</v>
      </c>
    </row>
    <row r="26">
      <c r="A26" s="140">
        <f>IF(C26&lt;&gt;"",A25+1,"")</f>
        <v/>
      </c>
      <c r="B26" s="97" t="n"/>
      <c r="C26" s="116" t="n">
        <v>148</v>
      </c>
      <c r="D26" s="97" t="n"/>
      <c r="E26" s="151" t="n">
        <v>1816</v>
      </c>
      <c r="F26" s="97" t="n"/>
      <c r="H26" s="78" t="n">
        <v>0</v>
      </c>
      <c r="I26" s="89" t="n">
        <v>0</v>
      </c>
    </row>
    <row r="27">
      <c r="A27" s="141">
        <f>IF(C27&lt;&gt;"",A26+1,"")</f>
        <v/>
      </c>
      <c r="B27" s="97" t="n"/>
      <c r="C27" s="117" t="n">
        <v>132</v>
      </c>
      <c r="D27" s="97" t="n"/>
      <c r="E27" s="152" t="n">
        <v>1745</v>
      </c>
      <c r="F27" s="97" t="n"/>
      <c r="H27" s="80" t="n">
        <v>0</v>
      </c>
      <c r="I27" s="90" t="n">
        <v>0</v>
      </c>
    </row>
    <row r="28">
      <c r="A28" s="140">
        <f>IF(C28&lt;&gt;"",A27+1,"")</f>
        <v/>
      </c>
      <c r="B28" s="97" t="n"/>
      <c r="C28" s="116" t="n">
        <v>144</v>
      </c>
      <c r="D28" s="97" t="n"/>
      <c r="E28" s="151" t="n">
        <v>1994</v>
      </c>
      <c r="F28" s="97" t="n"/>
      <c r="H28" s="78" t="n">
        <v>0</v>
      </c>
      <c r="I28" s="89" t="n">
        <v>0</v>
      </c>
    </row>
    <row r="29">
      <c r="A29" s="141">
        <f>IF(C29&lt;&gt;"",A28+1,"")</f>
        <v/>
      </c>
      <c r="B29" s="97" t="n"/>
      <c r="C29" s="117" t="n">
        <v>179</v>
      </c>
      <c r="D29" s="97" t="n"/>
      <c r="E29" s="152" t="n">
        <v>2107</v>
      </c>
      <c r="F29" s="97" t="n"/>
      <c r="H29" s="80" t="n">
        <v>0</v>
      </c>
      <c r="I29" s="90" t="n">
        <v>0</v>
      </c>
    </row>
    <row r="30">
      <c r="A30" s="140">
        <f>IF(C30&lt;&gt;"",A29+1,"")</f>
        <v/>
      </c>
      <c r="B30" s="97" t="n"/>
      <c r="C30" s="116" t="n">
        <v>148</v>
      </c>
      <c r="D30" s="97" t="n"/>
      <c r="E30" s="151" t="n">
        <v>2103</v>
      </c>
      <c r="F30" s="97" t="n"/>
      <c r="H30" s="78" t="n">
        <v>0</v>
      </c>
      <c r="I30" s="89" t="n">
        <v>0</v>
      </c>
    </row>
    <row r="31">
      <c r="A31" s="141">
        <f>IF(C31&lt;&gt;"",A30+1,"")</f>
        <v/>
      </c>
      <c r="B31" s="97" t="n"/>
      <c r="C31" s="117" t="n">
        <v>188</v>
      </c>
      <c r="D31" s="97" t="n"/>
      <c r="E31" s="152" t="n">
        <v>1919</v>
      </c>
      <c r="F31" s="97" t="n"/>
      <c r="H31" s="80" t="n">
        <v>0</v>
      </c>
      <c r="I31" s="90" t="n">
        <v>0</v>
      </c>
    </row>
    <row r="32">
      <c r="A32" s="140">
        <f>IF(C32&lt;&gt;"",A31+1,"")</f>
        <v/>
      </c>
      <c r="B32" s="97" t="n"/>
      <c r="C32" s="123" t="n">
        <v>130</v>
      </c>
      <c r="D32" s="97" t="n"/>
      <c r="E32" s="153" t="n">
        <v>1716</v>
      </c>
      <c r="F32" s="97" t="n"/>
      <c r="H32" s="82" t="n">
        <v>0</v>
      </c>
      <c r="I32" s="91" t="n">
        <v>0</v>
      </c>
    </row>
    <row r="33">
      <c r="A33" s="141">
        <f>IF(C33&lt;&gt;"",A32+1,"")</f>
        <v/>
      </c>
      <c r="B33" s="97" t="n"/>
      <c r="C33" s="124" t="n">
        <v>177</v>
      </c>
      <c r="D33" s="97" t="n"/>
      <c r="E33" s="154" t="n">
        <v>1792</v>
      </c>
      <c r="F33" s="97" t="n"/>
      <c r="H33" s="84" t="n">
        <v>0</v>
      </c>
      <c r="I33" s="69" t="n">
        <v>0</v>
      </c>
    </row>
    <row r="34">
      <c r="A34" s="140">
        <f>IF(C34&lt;&gt;"",A33+1,"")</f>
        <v/>
      </c>
      <c r="B34" s="97" t="n"/>
      <c r="C34" s="123" t="n">
        <v>155</v>
      </c>
      <c r="D34" s="97" t="n"/>
      <c r="E34" s="153" t="n">
        <v>1981</v>
      </c>
      <c r="F34" s="97" t="n"/>
      <c r="H34" s="82" t="n">
        <v>0</v>
      </c>
      <c r="I34" s="91" t="n">
        <v>0</v>
      </c>
    </row>
    <row r="35">
      <c r="A35" s="141">
        <f>IF(C35&lt;&gt;"",A34+1,"")</f>
        <v/>
      </c>
      <c r="B35" s="97" t="n"/>
      <c r="C35" s="124" t="n">
        <v>141</v>
      </c>
      <c r="D35" s="97" t="n"/>
      <c r="E35" s="154" t="n">
        <v>1766</v>
      </c>
      <c r="F35" s="97" t="n"/>
      <c r="H35" s="84" t="n">
        <v>0</v>
      </c>
      <c r="I35" s="69" t="n">
        <v>0</v>
      </c>
    </row>
    <row r="36">
      <c r="A36" s="140">
        <f>IF(C36&lt;&gt;"",A35+1,"")</f>
        <v/>
      </c>
      <c r="B36" s="97" t="n"/>
      <c r="C36" s="123" t="n">
        <v>128</v>
      </c>
      <c r="D36" s="97" t="n"/>
      <c r="E36" s="153" t="n">
        <v>1823</v>
      </c>
      <c r="F36" s="97" t="n"/>
      <c r="H36" s="82" t="n">
        <v>0</v>
      </c>
      <c r="I36" s="91" t="n">
        <v>0</v>
      </c>
    </row>
    <row r="37">
      <c r="A37" s="141">
        <f>IF(C37&lt;&gt;"",A36+1,"")</f>
        <v/>
      </c>
      <c r="B37" s="97" t="n"/>
      <c r="C37" s="124" t="n">
        <v>160</v>
      </c>
      <c r="D37" s="97" t="n"/>
      <c r="E37" s="154" t="n">
        <v>1930</v>
      </c>
      <c r="F37" s="97" t="n"/>
      <c r="H37" s="84" t="n">
        <v>0</v>
      </c>
      <c r="I37" s="69" t="n">
        <v>0</v>
      </c>
    </row>
    <row r="38">
      <c r="A38" s="140">
        <f>IF(C38&lt;&gt;"",A37+1,"")</f>
        <v/>
      </c>
      <c r="B38" s="97" t="n"/>
      <c r="C38" s="123" t="n">
        <v>133</v>
      </c>
      <c r="D38" s="97" t="n"/>
      <c r="E38" s="153" t="n">
        <v>1817</v>
      </c>
      <c r="F38" s="97" t="n"/>
      <c r="H38" s="82" t="n">
        <v>0</v>
      </c>
      <c r="I38" s="91" t="n">
        <v>0</v>
      </c>
    </row>
    <row r="39">
      <c r="A39" s="141">
        <f>IF(C39&lt;&gt;"",A38+1,"")</f>
        <v/>
      </c>
      <c r="B39" s="97" t="n"/>
      <c r="C39" s="124" t="n">
        <v>174</v>
      </c>
      <c r="D39" s="97" t="n"/>
      <c r="E39" s="154" t="n">
        <v>1963</v>
      </c>
      <c r="F39" s="97" t="n"/>
      <c r="H39" s="84" t="n">
        <v>0</v>
      </c>
      <c r="I39" s="69" t="n">
        <v>0</v>
      </c>
    </row>
    <row r="40">
      <c r="A40" s="140">
        <f>IF(C40&lt;&gt;"",A39+1,"")</f>
        <v/>
      </c>
      <c r="B40" s="97" t="n"/>
      <c r="C40" s="123" t="n">
        <v>173</v>
      </c>
      <c r="D40" s="97" t="n"/>
      <c r="E40" s="153" t="n">
        <v>2195</v>
      </c>
      <c r="F40" s="97" t="n"/>
      <c r="H40" s="82" t="n">
        <v>0</v>
      </c>
      <c r="I40" s="91" t="n">
        <v>0</v>
      </c>
    </row>
    <row r="41">
      <c r="A41" s="141">
        <f>IF(C41&lt;&gt;"",A40+1,"")</f>
        <v/>
      </c>
      <c r="B41" s="97" t="n"/>
      <c r="C41" s="124" t="n">
        <v>153</v>
      </c>
      <c r="D41" s="97" t="n"/>
      <c r="E41" s="154" t="n">
        <v>2021</v>
      </c>
      <c r="F41" s="97" t="n"/>
      <c r="H41" s="84" t="n">
        <v>0</v>
      </c>
      <c r="I41" s="69" t="n">
        <v>0</v>
      </c>
    </row>
    <row r="42">
      <c r="A42" s="140">
        <f>IF(C42&lt;&gt;"",A41+1,"")</f>
        <v/>
      </c>
      <c r="B42" s="97" t="n"/>
      <c r="C42" s="116" t="n">
        <v>157</v>
      </c>
      <c r="D42" s="97" t="n"/>
      <c r="E42" s="151" t="n">
        <v>1905</v>
      </c>
      <c r="F42" s="97" t="n"/>
      <c r="H42" s="78" t="n">
        <v>0</v>
      </c>
      <c r="I42" s="89" t="n">
        <v>0</v>
      </c>
    </row>
    <row r="43">
      <c r="A43" s="141">
        <f>IF(C43&lt;&gt;"",A42+1,"")</f>
        <v/>
      </c>
      <c r="B43" s="97" t="n"/>
      <c r="C43" s="117" t="n">
        <v>163</v>
      </c>
      <c r="D43" s="97" t="n"/>
      <c r="E43" s="152" t="n">
        <v>2109</v>
      </c>
      <c r="F43" s="97" t="n"/>
      <c r="H43" s="80" t="n">
        <v>0</v>
      </c>
      <c r="I43" s="90" t="n">
        <v>0</v>
      </c>
    </row>
    <row r="44">
      <c r="A44" s="140">
        <f>IF(C44&lt;&gt;"",A43+1,"")</f>
        <v/>
      </c>
      <c r="B44" s="97" t="n"/>
      <c r="C44" s="116" t="n">
        <v>173</v>
      </c>
      <c r="D44" s="97" t="n"/>
      <c r="E44" s="151" t="n">
        <v>2282</v>
      </c>
      <c r="F44" s="97" t="n"/>
      <c r="H44" s="78" t="n">
        <v>0</v>
      </c>
      <c r="I44" s="89" t="n">
        <v>0</v>
      </c>
    </row>
    <row r="45">
      <c r="A45" s="141">
        <f>IF(C45&lt;&gt;"",A44+1,"")</f>
        <v/>
      </c>
      <c r="B45" s="97" t="n"/>
      <c r="C45" s="117" t="n">
        <v>231</v>
      </c>
      <c r="D45" s="97" t="n"/>
      <c r="E45" s="152" t="n">
        <v>2181</v>
      </c>
      <c r="F45" s="97" t="n"/>
      <c r="H45" s="80" t="n">
        <v>0</v>
      </c>
      <c r="I45" s="90" t="n">
        <v>0</v>
      </c>
    </row>
    <row r="46">
      <c r="A46" s="140">
        <f>IF(C46&lt;&gt;"",A45+1,"")</f>
        <v/>
      </c>
      <c r="B46" s="97" t="n"/>
      <c r="C46" s="116" t="n">
        <v>164</v>
      </c>
      <c r="D46" s="97" t="n"/>
      <c r="E46" s="151" t="n">
        <v>2403</v>
      </c>
      <c r="F46" s="97" t="n"/>
      <c r="H46" s="78" t="n">
        <v>0</v>
      </c>
      <c r="I46" s="89" t="n">
        <v>0</v>
      </c>
    </row>
    <row r="47">
      <c r="A47" s="141">
        <f>IF(C47&lt;&gt;"",A46+1,"")</f>
        <v/>
      </c>
      <c r="B47" s="97" t="n"/>
      <c r="C47" s="117" t="n">
        <v>184</v>
      </c>
      <c r="D47" s="97" t="n"/>
      <c r="E47" s="152" t="n">
        <v>2411</v>
      </c>
      <c r="F47" s="97" t="n"/>
      <c r="H47" s="80" t="n">
        <v>0</v>
      </c>
      <c r="I47" s="90" t="n">
        <v>0</v>
      </c>
    </row>
    <row r="48">
      <c r="A48" s="140">
        <f>IF(C48&lt;&gt;"",A47+1,"")</f>
        <v/>
      </c>
      <c r="B48" s="97" t="n"/>
      <c r="C48" s="116" t="n">
        <v>164</v>
      </c>
      <c r="D48" s="97" t="n"/>
      <c r="E48" s="151" t="n">
        <v>2554</v>
      </c>
      <c r="F48" s="97" t="n"/>
      <c r="H48" s="78" t="n">
        <v>0</v>
      </c>
      <c r="I48" s="89" t="n">
        <v>0</v>
      </c>
    </row>
    <row r="49">
      <c r="A49" s="141">
        <f>IF(C49&lt;&gt;"",A48+1,"")</f>
        <v/>
      </c>
      <c r="B49" s="97" t="n"/>
      <c r="C49" s="117" t="n">
        <v>247</v>
      </c>
      <c r="D49" s="97" t="n"/>
      <c r="E49" s="152" t="n">
        <v>2564</v>
      </c>
      <c r="F49" s="97" t="n"/>
      <c r="H49" s="80" t="n">
        <v>0</v>
      </c>
      <c r="I49" s="90" t="n">
        <v>0</v>
      </c>
    </row>
    <row r="50">
      <c r="A50" s="140">
        <f>IF(C50&lt;&gt;"",A49+1,"")</f>
        <v/>
      </c>
      <c r="B50" s="97" t="n"/>
      <c r="C50" s="116" t="n">
        <v>201</v>
      </c>
      <c r="D50" s="97" t="n"/>
      <c r="E50" s="151" t="n">
        <v>2790</v>
      </c>
      <c r="F50" s="97" t="n"/>
      <c r="H50" s="78" t="n">
        <v>0</v>
      </c>
      <c r="I50" s="89" t="n">
        <v>0</v>
      </c>
    </row>
    <row r="51">
      <c r="A51" s="142">
        <f>IF(C51&lt;&gt;"",A50+1,"")</f>
        <v/>
      </c>
      <c r="B51" s="99" t="n"/>
      <c r="C51" s="118" t="n"/>
      <c r="D51" s="99" t="n"/>
      <c r="E51" s="155" t="n"/>
      <c r="F51" s="99" t="n"/>
      <c r="H51" s="86" t="n">
        <v>0</v>
      </c>
      <c r="I51" s="92" t="n">
        <v>0</v>
      </c>
    </row>
    <row r="53">
      <c r="C53" s="122" t="n">
        <v>144.2472229003906</v>
      </c>
    </row>
  </sheetData>
  <mergeCells count="118">
    <mergeCell ref="A15:B15"/>
    <mergeCell ref="C15:D15"/>
    <mergeCell ref="A51:B51"/>
    <mergeCell ref="E23:F23"/>
    <mergeCell ref="E51:F51"/>
    <mergeCell ref="A41:B41"/>
    <mergeCell ref="C41:D41"/>
    <mergeCell ref="C50:D50"/>
    <mergeCell ref="A27:B27"/>
    <mergeCell ref="E34:F34"/>
    <mergeCell ref="C43:D43"/>
    <mergeCell ref="A33:B33"/>
    <mergeCell ref="C27:D27"/>
    <mergeCell ref="E49:F49"/>
    <mergeCell ref="A42:B42"/>
    <mergeCell ref="E27:F27"/>
    <mergeCell ref="C36:D36"/>
    <mergeCell ref="E36:F36"/>
    <mergeCell ref="A17:B17"/>
    <mergeCell ref="C17:D17"/>
    <mergeCell ref="A22:B22"/>
    <mergeCell ref="A35:B35"/>
    <mergeCell ref="A19:B19"/>
    <mergeCell ref="C19:D19"/>
    <mergeCell ref="A28:B28"/>
    <mergeCell ref="C28:D28"/>
    <mergeCell ref="E22:F22"/>
    <mergeCell ref="A39:B39"/>
    <mergeCell ref="A48:B48"/>
    <mergeCell ref="A30:B30"/>
    <mergeCell ref="C30:D30"/>
    <mergeCell ref="A45:B45"/>
    <mergeCell ref="C14:D14"/>
    <mergeCell ref="C45:D45"/>
    <mergeCell ref="E14:F14"/>
    <mergeCell ref="E48:F48"/>
    <mergeCell ref="E38:F38"/>
    <mergeCell ref="C47:D47"/>
    <mergeCell ref="A37:B37"/>
    <mergeCell ref="A46:B46"/>
    <mergeCell ref="C40:D40"/>
    <mergeCell ref="E40:F40"/>
    <mergeCell ref="A26:B26"/>
    <mergeCell ref="H2:J3"/>
    <mergeCell ref="E26:F26"/>
    <mergeCell ref="E16:F16"/>
    <mergeCell ref="E25:F25"/>
    <mergeCell ref="C18:D18"/>
    <mergeCell ref="E18:F18"/>
    <mergeCell ref="A34:B34"/>
    <mergeCell ref="C34:D34"/>
    <mergeCell ref="E50:F50"/>
    <mergeCell ref="A49:B49"/>
    <mergeCell ref="A36:B36"/>
    <mergeCell ref="E39:F39"/>
    <mergeCell ref="E44:F44"/>
    <mergeCell ref="C20:D20"/>
    <mergeCell ref="E20:F20"/>
    <mergeCell ref="C29:D29"/>
    <mergeCell ref="E29:F29"/>
    <mergeCell ref="C44:D44"/>
    <mergeCell ref="E13:F13"/>
    <mergeCell ref="C22:D22"/>
    <mergeCell ref="C31:D31"/>
    <mergeCell ref="E31:F31"/>
    <mergeCell ref="A21:B21"/>
    <mergeCell ref="C46:D46"/>
    <mergeCell ref="C21:D21"/>
    <mergeCell ref="E15:F15"/>
    <mergeCell ref="E46:F46"/>
    <mergeCell ref="C51:D51"/>
    <mergeCell ref="A32:B32"/>
    <mergeCell ref="A14:B14"/>
    <mergeCell ref="A23:B23"/>
    <mergeCell ref="C48:D48"/>
    <mergeCell ref="C23:D23"/>
    <mergeCell ref="A38:B38"/>
    <mergeCell ref="C32:D32"/>
    <mergeCell ref="C38:D38"/>
    <mergeCell ref="E32:F32"/>
    <mergeCell ref="A43:B43"/>
    <mergeCell ref="E41:F41"/>
    <mergeCell ref="A40:B40"/>
    <mergeCell ref="C49:D49"/>
    <mergeCell ref="E43:F43"/>
    <mergeCell ref="A24:B24"/>
    <mergeCell ref="C24:D24"/>
    <mergeCell ref="E24:F24"/>
    <mergeCell ref="C33:D33"/>
    <mergeCell ref="E33:F33"/>
    <mergeCell ref="C42:D42"/>
    <mergeCell ref="E42:F42"/>
    <mergeCell ref="E17:F17"/>
    <mergeCell ref="C26:D26"/>
    <mergeCell ref="C35:D35"/>
    <mergeCell ref="E35:F35"/>
    <mergeCell ref="A16:B16"/>
    <mergeCell ref="C16:D16"/>
    <mergeCell ref="A25:B25"/>
    <mergeCell ref="C25:D25"/>
    <mergeCell ref="E19:F19"/>
    <mergeCell ref="E28:F28"/>
    <mergeCell ref="A18:B18"/>
    <mergeCell ref="A50:B50"/>
    <mergeCell ref="E30:F30"/>
    <mergeCell ref="A47:B47"/>
    <mergeCell ref="E45:F45"/>
    <mergeCell ref="C39:D39"/>
    <mergeCell ref="A20:B20"/>
    <mergeCell ref="A29:B29"/>
    <mergeCell ref="C37:D37"/>
    <mergeCell ref="A13:B13"/>
    <mergeCell ref="E37:F37"/>
    <mergeCell ref="A44:B44"/>
    <mergeCell ref="C13:D13"/>
    <mergeCell ref="A31:B31"/>
    <mergeCell ref="E47:F47"/>
    <mergeCell ref="E21:F21"/>
  </mergeCells>
  <dataValidations disablePrompts="1" count="2">
    <dataValidation sqref="E7" showDropDown="0" showInputMessage="1" showErrorMessage="1" allowBlank="0" type="date">
      <formula1>38838</formula1>
      <formula2>57071</formula2>
    </dataValidation>
    <dataValidation sqref="B6" showDropDown="0" showInputMessage="1" showErrorMessage="1" allowBlank="0" type="list">
      <formula1>#REF!</formula1>
    </dataValidation>
  </dataValidations>
  <printOptions horizontalCentered="1"/>
  <pageMargins left="0.5905511811023623" right="0.3937007874015748" top="0.32" bottom="0.32" header="0.3149606299212598" footer="0.3149606299212598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SINGAPORE DISTRICT COOLING Pte Ltd</dc:creator>
  <dcterms:created xsi:type="dcterms:W3CDTF">2006-06-08T11:18:50Z</dcterms:created>
  <dcterms:modified xsi:type="dcterms:W3CDTF">2023-07-24T07:46:09Z</dcterms:modified>
  <cp:lastModifiedBy>hank</cp:lastModifiedBy>
  <cp:lastPrinted>2019-12-03T04:54:12Z</cp:lastPrinted>
</cp:coreProperties>
</file>