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ti\Downloads\"/>
    </mc:Choice>
  </mc:AlternateContent>
  <xr:revisionPtr revIDLastSave="0" documentId="13_ncr:1_{C4DA5B10-BBEC-4F28-8001-022828700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шборд" sheetId="22" r:id="rId1"/>
    <sheet name="Общие данные" sheetId="18" r:id="rId2"/>
    <sheet name="Продажи по странам" sheetId="19" r:id="rId3"/>
    <sheet name="Топ-5 клиентов" sheetId="21" r:id="rId4"/>
    <sheet name="orders" sheetId="17" r:id="rId5"/>
    <sheet name="customers" sheetId="13" r:id="rId6"/>
    <sheet name="products" sheetId="2" r:id="rId7"/>
  </sheets>
  <definedNames>
    <definedName name="_xlnm._FilterDatabase" localSheetId="5" hidden="1">customers!$A$1:$D$1001</definedName>
    <definedName name="_xlnm._FilterDatabase" localSheetId="4" hidden="1">orders!$A$1:$L$1001</definedName>
    <definedName name="_xlnm._FilterDatabase" localSheetId="6" hidden="1">products!$A$1:$G$49</definedName>
    <definedName name="ВстроеннаяВременнаяШкала_Дата_заказа">#N/A</definedName>
    <definedName name="Срез_Карта_клиента">#N/A</definedName>
    <definedName name="Срез_Метод_прожарки_полный">#N/A</definedName>
    <definedName name="Срез_Объем">#N/A</definedName>
    <definedName name="Срез_Тип_кофе_полный">#N/A</definedName>
  </definedNames>
  <calcPr calcId="191028"/>
  <pivotCaches>
    <pivotCache cacheId="116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H3" i="17"/>
  <c r="M3" i="17" s="1" a="1"/>
  <c r="M3" i="17" s="1"/>
  <c r="I3" i="17"/>
  <c r="N3" i="17" s="1" a="1"/>
  <c r="N3" i="17" s="1"/>
  <c r="J3" i="17"/>
  <c r="K3" i="17"/>
  <c r="L3" i="17" s="1"/>
  <c r="H4" i="17"/>
  <c r="M4" i="17" s="1" a="1"/>
  <c r="M4" i="17" s="1"/>
  <c r="I4" i="17"/>
  <c r="N4" i="17" s="1" a="1"/>
  <c r="N4" i="17" s="1"/>
  <c r="J4" i="17"/>
  <c r="K4" i="17"/>
  <c r="L4" i="17" s="1"/>
  <c r="H5" i="17"/>
  <c r="M5" i="17" s="1" a="1"/>
  <c r="M5" i="17" s="1"/>
  <c r="I5" i="17"/>
  <c r="N5" i="17" s="1" a="1"/>
  <c r="N5" i="17" s="1"/>
  <c r="J5" i="17"/>
  <c r="K5" i="17"/>
  <c r="L5" i="17" s="1"/>
  <c r="H6" i="17"/>
  <c r="M6" i="17" s="1" a="1"/>
  <c r="M6" i="17" s="1"/>
  <c r="I6" i="17"/>
  <c r="N6" i="17" s="1" a="1"/>
  <c r="N6" i="17" s="1"/>
  <c r="J6" i="17"/>
  <c r="K6" i="17"/>
  <c r="L6" i="17" s="1"/>
  <c r="H7" i="17"/>
  <c r="M7" i="17" s="1" a="1"/>
  <c r="M7" i="17" s="1"/>
  <c r="I7" i="17"/>
  <c r="N7" i="17" s="1" a="1"/>
  <c r="N7" i="17" s="1"/>
  <c r="J7" i="17"/>
  <c r="K7" i="17"/>
  <c r="L7" i="17" s="1"/>
  <c r="H8" i="17"/>
  <c r="M8" i="17" s="1" a="1"/>
  <c r="M8" i="17" s="1"/>
  <c r="I8" i="17"/>
  <c r="N8" i="17" s="1" a="1"/>
  <c r="N8" i="17" s="1"/>
  <c r="J8" i="17"/>
  <c r="K8" i="17"/>
  <c r="L8" i="17" s="1"/>
  <c r="H9" i="17"/>
  <c r="M9" i="17" s="1" a="1"/>
  <c r="M9" i="17" s="1"/>
  <c r="I9" i="17"/>
  <c r="N9" i="17" s="1" a="1"/>
  <c r="N9" i="17" s="1"/>
  <c r="J9" i="17"/>
  <c r="K9" i="17"/>
  <c r="L9" i="17" s="1"/>
  <c r="H10" i="17"/>
  <c r="M10" i="17" s="1" a="1"/>
  <c r="M10" i="17" s="1"/>
  <c r="I10" i="17"/>
  <c r="N10" i="17" s="1" a="1"/>
  <c r="N10" i="17" s="1"/>
  <c r="J10" i="17"/>
  <c r="K10" i="17"/>
  <c r="L10" i="17" s="1"/>
  <c r="H11" i="17"/>
  <c r="M11" i="17" s="1" a="1"/>
  <c r="M11" i="17" s="1"/>
  <c r="I11" i="17"/>
  <c r="N11" i="17" s="1" a="1"/>
  <c r="N11" i="17" s="1"/>
  <c r="J11" i="17"/>
  <c r="K11" i="17"/>
  <c r="L11" i="17" s="1"/>
  <c r="H12" i="17"/>
  <c r="M12" i="17" s="1" a="1"/>
  <c r="M12" i="17" s="1"/>
  <c r="I12" i="17"/>
  <c r="N12" i="17" s="1" a="1"/>
  <c r="N12" i="17" s="1"/>
  <c r="J12" i="17"/>
  <c r="K12" i="17"/>
  <c r="L12" i="17" s="1"/>
  <c r="H13" i="17"/>
  <c r="M13" i="17" s="1" a="1"/>
  <c r="M13" i="17" s="1"/>
  <c r="I13" i="17"/>
  <c r="N13" i="17" s="1" a="1"/>
  <c r="N13" i="17" s="1"/>
  <c r="J13" i="17"/>
  <c r="K13" i="17"/>
  <c r="L13" i="17" s="1"/>
  <c r="H14" i="17"/>
  <c r="M14" i="17" s="1" a="1"/>
  <c r="M14" i="17" s="1"/>
  <c r="I14" i="17"/>
  <c r="N14" i="17" s="1" a="1"/>
  <c r="N14" i="17" s="1"/>
  <c r="J14" i="17"/>
  <c r="K14" i="17"/>
  <c r="L14" i="17" s="1"/>
  <c r="H15" i="17"/>
  <c r="M15" i="17" s="1" a="1"/>
  <c r="M15" i="17" s="1"/>
  <c r="I15" i="17"/>
  <c r="N15" i="17" s="1" a="1"/>
  <c r="N15" i="17" s="1"/>
  <c r="J15" i="17"/>
  <c r="K15" i="17"/>
  <c r="L15" i="17" s="1"/>
  <c r="H16" i="17"/>
  <c r="M16" i="17" s="1" a="1"/>
  <c r="M16" i="17" s="1"/>
  <c r="I16" i="17"/>
  <c r="N16" i="17" s="1" a="1"/>
  <c r="N16" i="17" s="1"/>
  <c r="J16" i="17"/>
  <c r="K16" i="17"/>
  <c r="L16" i="17" s="1"/>
  <c r="H17" i="17"/>
  <c r="M17" i="17" s="1" a="1"/>
  <c r="M17" i="17" s="1"/>
  <c r="I17" i="17"/>
  <c r="N17" i="17" s="1" a="1"/>
  <c r="N17" i="17" s="1"/>
  <c r="J17" i="17"/>
  <c r="K17" i="17"/>
  <c r="L17" i="17" s="1"/>
  <c r="H18" i="17"/>
  <c r="M18" i="17" s="1" a="1"/>
  <c r="M18" i="17" s="1"/>
  <c r="I18" i="17"/>
  <c r="N18" i="17" s="1" a="1"/>
  <c r="N18" i="17" s="1"/>
  <c r="J18" i="17"/>
  <c r="K18" i="17"/>
  <c r="L18" i="17" s="1"/>
  <c r="H19" i="17"/>
  <c r="M19" i="17" s="1" a="1"/>
  <c r="M19" i="17" s="1"/>
  <c r="I19" i="17"/>
  <c r="N19" i="17" s="1" a="1"/>
  <c r="N19" i="17" s="1"/>
  <c r="J19" i="17"/>
  <c r="K19" i="17"/>
  <c r="L19" i="17" s="1"/>
  <c r="H20" i="17"/>
  <c r="M20" i="17" s="1" a="1"/>
  <c r="M20" i="17" s="1"/>
  <c r="I20" i="17"/>
  <c r="N20" i="17" s="1" a="1"/>
  <c r="N20" i="17" s="1"/>
  <c r="J20" i="17"/>
  <c r="K20" i="17"/>
  <c r="L20" i="17" s="1"/>
  <c r="H21" i="17"/>
  <c r="M21" i="17" s="1" a="1"/>
  <c r="M21" i="17" s="1"/>
  <c r="I21" i="17"/>
  <c r="N21" i="17" s="1" a="1"/>
  <c r="N21" i="17" s="1"/>
  <c r="J21" i="17"/>
  <c r="K21" i="17"/>
  <c r="L21" i="17" s="1"/>
  <c r="H22" i="17"/>
  <c r="M22" i="17" s="1" a="1"/>
  <c r="M22" i="17" s="1"/>
  <c r="I22" i="17"/>
  <c r="N22" i="17" s="1" a="1"/>
  <c r="N22" i="17" s="1"/>
  <c r="J22" i="17"/>
  <c r="K22" i="17"/>
  <c r="L22" i="17" s="1"/>
  <c r="H23" i="17"/>
  <c r="M23" i="17" s="1" a="1"/>
  <c r="M23" i="17" s="1"/>
  <c r="I23" i="17"/>
  <c r="N23" i="17" s="1" a="1"/>
  <c r="N23" i="17" s="1"/>
  <c r="J23" i="17"/>
  <c r="K23" i="17"/>
  <c r="L23" i="17" s="1"/>
  <c r="H24" i="17"/>
  <c r="M24" i="17" s="1" a="1"/>
  <c r="M24" i="17" s="1"/>
  <c r="I24" i="17"/>
  <c r="N24" i="17" s="1" a="1"/>
  <c r="N24" i="17" s="1"/>
  <c r="J24" i="17"/>
  <c r="K24" i="17"/>
  <c r="L24" i="17" s="1"/>
  <c r="H25" i="17"/>
  <c r="M25" i="17" s="1" a="1"/>
  <c r="M25" i="17" s="1"/>
  <c r="I25" i="17"/>
  <c r="N25" i="17" s="1" a="1"/>
  <c r="N25" i="17" s="1"/>
  <c r="J25" i="17"/>
  <c r="K25" i="17"/>
  <c r="L25" i="17" s="1"/>
  <c r="H26" i="17"/>
  <c r="M26" i="17" s="1" a="1"/>
  <c r="M26" i="17" s="1"/>
  <c r="I26" i="17"/>
  <c r="N26" i="17" s="1" a="1"/>
  <c r="N26" i="17" s="1"/>
  <c r="J26" i="17"/>
  <c r="K26" i="17"/>
  <c r="L26" i="17" s="1"/>
  <c r="H27" i="17"/>
  <c r="M27" i="17" s="1" a="1"/>
  <c r="M27" i="17" s="1"/>
  <c r="I27" i="17"/>
  <c r="N27" i="17" s="1" a="1"/>
  <c r="N27" i="17" s="1"/>
  <c r="J27" i="17"/>
  <c r="K27" i="17"/>
  <c r="L27" i="17" s="1"/>
  <c r="H28" i="17"/>
  <c r="M28" i="17" s="1" a="1"/>
  <c r="M28" i="17" s="1"/>
  <c r="I28" i="17"/>
  <c r="N28" i="17" s="1" a="1"/>
  <c r="N28" i="17" s="1"/>
  <c r="J28" i="17"/>
  <c r="K28" i="17"/>
  <c r="L28" i="17" s="1"/>
  <c r="H29" i="17"/>
  <c r="M29" i="17" s="1" a="1"/>
  <c r="M29" i="17" s="1"/>
  <c r="I29" i="17"/>
  <c r="N29" i="17" s="1" a="1"/>
  <c r="N29" i="17" s="1"/>
  <c r="J29" i="17"/>
  <c r="K29" i="17"/>
  <c r="L29" i="17" s="1"/>
  <c r="H30" i="17"/>
  <c r="M30" i="17" s="1" a="1"/>
  <c r="M30" i="17" s="1"/>
  <c r="I30" i="17"/>
  <c r="N30" i="17" s="1" a="1"/>
  <c r="N30" i="17" s="1"/>
  <c r="J30" i="17"/>
  <c r="K30" i="17"/>
  <c r="L30" i="17" s="1"/>
  <c r="H31" i="17"/>
  <c r="M31" i="17" s="1" a="1"/>
  <c r="M31" i="17" s="1"/>
  <c r="I31" i="17"/>
  <c r="N31" i="17" s="1" a="1"/>
  <c r="N31" i="17" s="1"/>
  <c r="J31" i="17"/>
  <c r="K31" i="17"/>
  <c r="L31" i="17" s="1"/>
  <c r="H32" i="17"/>
  <c r="M32" i="17" s="1" a="1"/>
  <c r="M32" i="17" s="1"/>
  <c r="I32" i="17"/>
  <c r="N32" i="17" s="1" a="1"/>
  <c r="N32" i="17" s="1"/>
  <c r="J32" i="17"/>
  <c r="K32" i="17"/>
  <c r="L32" i="17" s="1"/>
  <c r="H33" i="17"/>
  <c r="M33" i="17" s="1" a="1"/>
  <c r="M33" i="17" s="1"/>
  <c r="I33" i="17"/>
  <c r="N33" i="17" s="1" a="1"/>
  <c r="N33" i="17" s="1"/>
  <c r="J33" i="17"/>
  <c r="K33" i="17"/>
  <c r="L33" i="17" s="1"/>
  <c r="H34" i="17"/>
  <c r="M34" i="17" s="1" a="1"/>
  <c r="M34" i="17" s="1"/>
  <c r="I34" i="17"/>
  <c r="N34" i="17" s="1" a="1"/>
  <c r="N34" i="17" s="1"/>
  <c r="J34" i="17"/>
  <c r="K34" i="17"/>
  <c r="L34" i="17" s="1"/>
  <c r="H35" i="17"/>
  <c r="M35" i="17" s="1" a="1"/>
  <c r="M35" i="17" s="1"/>
  <c r="I35" i="17"/>
  <c r="N35" i="17" s="1" a="1"/>
  <c r="N35" i="17" s="1"/>
  <c r="J35" i="17"/>
  <c r="K35" i="17"/>
  <c r="L35" i="17" s="1"/>
  <c r="H36" i="17"/>
  <c r="M36" i="17" s="1" a="1"/>
  <c r="M36" i="17" s="1"/>
  <c r="I36" i="17"/>
  <c r="N36" i="17" s="1" a="1"/>
  <c r="N36" i="17" s="1"/>
  <c r="J36" i="17"/>
  <c r="K36" i="17"/>
  <c r="L36" i="17" s="1"/>
  <c r="H37" i="17"/>
  <c r="M37" i="17" s="1" a="1"/>
  <c r="M37" i="17" s="1"/>
  <c r="I37" i="17"/>
  <c r="N37" i="17" s="1" a="1"/>
  <c r="N37" i="17" s="1"/>
  <c r="J37" i="17"/>
  <c r="K37" i="17"/>
  <c r="L37" i="17" s="1"/>
  <c r="H38" i="17"/>
  <c r="M38" i="17" s="1" a="1"/>
  <c r="M38" i="17" s="1"/>
  <c r="I38" i="17"/>
  <c r="N38" i="17" s="1" a="1"/>
  <c r="N38" i="17" s="1"/>
  <c r="J38" i="17"/>
  <c r="K38" i="17"/>
  <c r="L38" i="17" s="1"/>
  <c r="H39" i="17"/>
  <c r="M39" i="17" s="1" a="1"/>
  <c r="M39" i="17" s="1"/>
  <c r="I39" i="17"/>
  <c r="N39" i="17" s="1" a="1"/>
  <c r="N39" i="17" s="1"/>
  <c r="J39" i="17"/>
  <c r="K39" i="17"/>
  <c r="L39" i="17" s="1"/>
  <c r="H40" i="17"/>
  <c r="M40" i="17" s="1" a="1"/>
  <c r="M40" i="17" s="1"/>
  <c r="I40" i="17"/>
  <c r="N40" i="17" s="1" a="1"/>
  <c r="N40" i="17" s="1"/>
  <c r="J40" i="17"/>
  <c r="K40" i="17"/>
  <c r="L40" i="17" s="1"/>
  <c r="H41" i="17"/>
  <c r="M41" i="17" s="1" a="1"/>
  <c r="M41" i="17" s="1"/>
  <c r="I41" i="17"/>
  <c r="N41" i="17" s="1" a="1"/>
  <c r="N41" i="17" s="1"/>
  <c r="J41" i="17"/>
  <c r="K41" i="17"/>
  <c r="L41" i="17" s="1"/>
  <c r="H42" i="17"/>
  <c r="M42" i="17" s="1" a="1"/>
  <c r="M42" i="17" s="1"/>
  <c r="I42" i="17"/>
  <c r="N42" i="17" s="1" a="1"/>
  <c r="N42" i="17" s="1"/>
  <c r="J42" i="17"/>
  <c r="K42" i="17"/>
  <c r="L42" i="17" s="1"/>
  <c r="H43" i="17"/>
  <c r="M43" i="17" s="1" a="1"/>
  <c r="M43" i="17" s="1"/>
  <c r="I43" i="17"/>
  <c r="N43" i="17" s="1" a="1"/>
  <c r="N43" i="17" s="1"/>
  <c r="J43" i="17"/>
  <c r="K43" i="17"/>
  <c r="L43" i="17" s="1"/>
  <c r="H44" i="17"/>
  <c r="M44" i="17" s="1" a="1"/>
  <c r="M44" i="17" s="1"/>
  <c r="I44" i="17"/>
  <c r="N44" i="17" s="1" a="1"/>
  <c r="N44" i="17" s="1"/>
  <c r="J44" i="17"/>
  <c r="K44" i="17"/>
  <c r="L44" i="17" s="1"/>
  <c r="H45" i="17"/>
  <c r="M45" i="17" s="1" a="1"/>
  <c r="M45" i="17" s="1"/>
  <c r="I45" i="17"/>
  <c r="N45" i="17" s="1" a="1"/>
  <c r="N45" i="17" s="1"/>
  <c r="J45" i="17"/>
  <c r="K45" i="17"/>
  <c r="L45" i="17" s="1"/>
  <c r="H46" i="17"/>
  <c r="M46" i="17" s="1" a="1"/>
  <c r="M46" i="17" s="1"/>
  <c r="I46" i="17"/>
  <c r="N46" i="17" s="1" a="1"/>
  <c r="N46" i="17" s="1"/>
  <c r="J46" i="17"/>
  <c r="K46" i="17"/>
  <c r="L46" i="17" s="1"/>
  <c r="H47" i="17"/>
  <c r="M47" i="17" s="1" a="1"/>
  <c r="M47" i="17" s="1"/>
  <c r="I47" i="17"/>
  <c r="N47" i="17" s="1" a="1"/>
  <c r="N47" i="17" s="1"/>
  <c r="J47" i="17"/>
  <c r="K47" i="17"/>
  <c r="L47" i="17" s="1"/>
  <c r="H48" i="17"/>
  <c r="M48" i="17" s="1" a="1"/>
  <c r="M48" i="17" s="1"/>
  <c r="I48" i="17"/>
  <c r="N48" i="17" s="1" a="1"/>
  <c r="N48" i="17" s="1"/>
  <c r="J48" i="17"/>
  <c r="K48" i="17"/>
  <c r="L48" i="17" s="1"/>
  <c r="H49" i="17"/>
  <c r="M49" i="17" s="1" a="1"/>
  <c r="M49" i="17" s="1"/>
  <c r="I49" i="17"/>
  <c r="N49" i="17" s="1" a="1"/>
  <c r="N49" i="17" s="1"/>
  <c r="J49" i="17"/>
  <c r="K49" i="17"/>
  <c r="L49" i="17" s="1"/>
  <c r="H50" i="17"/>
  <c r="M50" i="17" s="1" a="1"/>
  <c r="M50" i="17" s="1"/>
  <c r="I50" i="17"/>
  <c r="N50" i="17" s="1" a="1"/>
  <c r="N50" i="17" s="1"/>
  <c r="J50" i="17"/>
  <c r="K50" i="17"/>
  <c r="L50" i="17" s="1"/>
  <c r="H51" i="17"/>
  <c r="M51" i="17" s="1" a="1"/>
  <c r="M51" i="17" s="1"/>
  <c r="I51" i="17"/>
  <c r="N51" i="17" s="1" a="1"/>
  <c r="N51" i="17" s="1"/>
  <c r="J51" i="17"/>
  <c r="K51" i="17"/>
  <c r="L51" i="17" s="1"/>
  <c r="H52" i="17"/>
  <c r="M52" i="17" s="1" a="1"/>
  <c r="M52" i="17" s="1"/>
  <c r="I52" i="17"/>
  <c r="N52" i="17" s="1" a="1"/>
  <c r="N52" i="17" s="1"/>
  <c r="J52" i="17"/>
  <c r="K52" i="17"/>
  <c r="L52" i="17" s="1"/>
  <c r="H53" i="17"/>
  <c r="M53" i="17" s="1" a="1"/>
  <c r="M53" i="17" s="1"/>
  <c r="I53" i="17"/>
  <c r="N53" i="17" s="1" a="1"/>
  <c r="N53" i="17" s="1"/>
  <c r="J53" i="17"/>
  <c r="K53" i="17"/>
  <c r="L53" i="17" s="1"/>
  <c r="H54" i="17"/>
  <c r="M54" i="17" s="1" a="1"/>
  <c r="M54" i="17" s="1"/>
  <c r="I54" i="17"/>
  <c r="N54" i="17" s="1" a="1"/>
  <c r="N54" i="17" s="1"/>
  <c r="J54" i="17"/>
  <c r="K54" i="17"/>
  <c r="L54" i="17" s="1"/>
  <c r="H55" i="17"/>
  <c r="M55" i="17" s="1" a="1"/>
  <c r="M55" i="17" s="1"/>
  <c r="I55" i="17"/>
  <c r="N55" i="17" s="1" a="1"/>
  <c r="N55" i="17" s="1"/>
  <c r="J55" i="17"/>
  <c r="K55" i="17"/>
  <c r="L55" i="17" s="1"/>
  <c r="H56" i="17"/>
  <c r="M56" i="17" s="1" a="1"/>
  <c r="M56" i="17" s="1"/>
  <c r="I56" i="17"/>
  <c r="N56" i="17" s="1" a="1"/>
  <c r="N56" i="17" s="1"/>
  <c r="J56" i="17"/>
  <c r="K56" i="17"/>
  <c r="L56" i="17" s="1"/>
  <c r="H57" i="17"/>
  <c r="M57" i="17" s="1" a="1"/>
  <c r="M57" i="17" s="1"/>
  <c r="I57" i="17"/>
  <c r="N57" i="17" s="1" a="1"/>
  <c r="N57" i="17" s="1"/>
  <c r="J57" i="17"/>
  <c r="K57" i="17"/>
  <c r="L57" i="17" s="1"/>
  <c r="H58" i="17"/>
  <c r="M58" i="17" s="1" a="1"/>
  <c r="M58" i="17" s="1"/>
  <c r="I58" i="17"/>
  <c r="N58" i="17" s="1" a="1"/>
  <c r="N58" i="17" s="1"/>
  <c r="J58" i="17"/>
  <c r="K58" i="17"/>
  <c r="L58" i="17" s="1"/>
  <c r="H59" i="17"/>
  <c r="M59" i="17" s="1" a="1"/>
  <c r="M59" i="17" s="1"/>
  <c r="I59" i="17"/>
  <c r="N59" i="17" s="1" a="1"/>
  <c r="N59" i="17" s="1"/>
  <c r="J59" i="17"/>
  <c r="K59" i="17"/>
  <c r="L59" i="17" s="1"/>
  <c r="H60" i="17"/>
  <c r="M60" i="17" s="1" a="1"/>
  <c r="M60" i="17" s="1"/>
  <c r="I60" i="17"/>
  <c r="N60" i="17" s="1" a="1"/>
  <c r="N60" i="17" s="1"/>
  <c r="J60" i="17"/>
  <c r="K60" i="17"/>
  <c r="L60" i="17" s="1"/>
  <c r="H61" i="17"/>
  <c r="M61" i="17" s="1" a="1"/>
  <c r="M61" i="17" s="1"/>
  <c r="I61" i="17"/>
  <c r="N61" i="17" s="1" a="1"/>
  <c r="N61" i="17" s="1"/>
  <c r="J61" i="17"/>
  <c r="K61" i="17"/>
  <c r="L61" i="17" s="1"/>
  <c r="H62" i="17"/>
  <c r="M62" i="17" s="1" a="1"/>
  <c r="M62" i="17" s="1"/>
  <c r="I62" i="17"/>
  <c r="N62" i="17" s="1" a="1"/>
  <c r="N62" i="17" s="1"/>
  <c r="J62" i="17"/>
  <c r="K62" i="17"/>
  <c r="L62" i="17" s="1"/>
  <c r="H63" i="17"/>
  <c r="M63" i="17" s="1" a="1"/>
  <c r="M63" i="17" s="1"/>
  <c r="I63" i="17"/>
  <c r="N63" i="17" s="1" a="1"/>
  <c r="N63" i="17" s="1"/>
  <c r="J63" i="17"/>
  <c r="K63" i="17"/>
  <c r="L63" i="17" s="1"/>
  <c r="H64" i="17"/>
  <c r="M64" i="17" s="1" a="1"/>
  <c r="M64" i="17" s="1"/>
  <c r="I64" i="17"/>
  <c r="N64" i="17" s="1" a="1"/>
  <c r="N64" i="17" s="1"/>
  <c r="J64" i="17"/>
  <c r="K64" i="17"/>
  <c r="L64" i="17" s="1"/>
  <c r="H65" i="17"/>
  <c r="M65" i="17" s="1" a="1"/>
  <c r="M65" i="17" s="1"/>
  <c r="I65" i="17"/>
  <c r="N65" i="17" s="1" a="1"/>
  <c r="N65" i="17" s="1"/>
  <c r="J65" i="17"/>
  <c r="K65" i="17"/>
  <c r="L65" i="17" s="1"/>
  <c r="H66" i="17"/>
  <c r="M66" i="17" s="1" a="1"/>
  <c r="M66" i="17" s="1"/>
  <c r="I66" i="17"/>
  <c r="N66" i="17" s="1" a="1"/>
  <c r="N66" i="17" s="1"/>
  <c r="J66" i="17"/>
  <c r="K66" i="17"/>
  <c r="L66" i="17" s="1"/>
  <c r="H67" i="17"/>
  <c r="M67" i="17" s="1" a="1"/>
  <c r="M67" i="17" s="1"/>
  <c r="I67" i="17"/>
  <c r="N67" i="17" s="1" a="1"/>
  <c r="N67" i="17" s="1"/>
  <c r="J67" i="17"/>
  <c r="K67" i="17"/>
  <c r="L67" i="17" s="1"/>
  <c r="H68" i="17"/>
  <c r="M68" i="17" s="1" a="1"/>
  <c r="M68" i="17" s="1"/>
  <c r="I68" i="17"/>
  <c r="N68" i="17" s="1" a="1"/>
  <c r="N68" i="17" s="1"/>
  <c r="J68" i="17"/>
  <c r="K68" i="17"/>
  <c r="L68" i="17" s="1"/>
  <c r="H69" i="17"/>
  <c r="M69" i="17" s="1" a="1"/>
  <c r="M69" i="17" s="1"/>
  <c r="I69" i="17"/>
  <c r="N69" i="17" s="1" a="1"/>
  <c r="N69" i="17" s="1"/>
  <c r="J69" i="17"/>
  <c r="K69" i="17"/>
  <c r="L69" i="17" s="1"/>
  <c r="H70" i="17"/>
  <c r="M70" i="17" s="1" a="1"/>
  <c r="M70" i="17" s="1"/>
  <c r="I70" i="17"/>
  <c r="N70" i="17" s="1" a="1"/>
  <c r="N70" i="17" s="1"/>
  <c r="J70" i="17"/>
  <c r="K70" i="17"/>
  <c r="L70" i="17" s="1"/>
  <c r="H71" i="17"/>
  <c r="M71" i="17" s="1" a="1"/>
  <c r="M71" i="17" s="1"/>
  <c r="I71" i="17"/>
  <c r="N71" i="17" s="1" a="1"/>
  <c r="N71" i="17" s="1"/>
  <c r="J71" i="17"/>
  <c r="K71" i="17"/>
  <c r="L71" i="17" s="1"/>
  <c r="H72" i="17"/>
  <c r="M72" i="17" s="1" a="1"/>
  <c r="M72" i="17" s="1"/>
  <c r="I72" i="17"/>
  <c r="N72" i="17" s="1" a="1"/>
  <c r="N72" i="17" s="1"/>
  <c r="J72" i="17"/>
  <c r="K72" i="17"/>
  <c r="L72" i="17" s="1"/>
  <c r="H73" i="17"/>
  <c r="M73" i="17" s="1" a="1"/>
  <c r="M73" i="17" s="1"/>
  <c r="I73" i="17"/>
  <c r="N73" i="17" s="1" a="1"/>
  <c r="N73" i="17" s="1"/>
  <c r="J73" i="17"/>
  <c r="K73" i="17"/>
  <c r="L73" i="17" s="1"/>
  <c r="H74" i="17"/>
  <c r="M74" i="17" s="1" a="1"/>
  <c r="M74" i="17" s="1"/>
  <c r="I74" i="17"/>
  <c r="N74" i="17" s="1" a="1"/>
  <c r="N74" i="17" s="1"/>
  <c r="J74" i="17"/>
  <c r="K74" i="17"/>
  <c r="L74" i="17" s="1"/>
  <c r="H75" i="17"/>
  <c r="M75" i="17" s="1" a="1"/>
  <c r="M75" i="17" s="1"/>
  <c r="I75" i="17"/>
  <c r="N75" i="17" s="1" a="1"/>
  <c r="N75" i="17" s="1"/>
  <c r="J75" i="17"/>
  <c r="K75" i="17"/>
  <c r="L75" i="17" s="1"/>
  <c r="H76" i="17"/>
  <c r="M76" i="17" s="1" a="1"/>
  <c r="M76" i="17" s="1"/>
  <c r="I76" i="17"/>
  <c r="N76" i="17" s="1" a="1"/>
  <c r="N76" i="17" s="1"/>
  <c r="J76" i="17"/>
  <c r="K76" i="17"/>
  <c r="L76" i="17" s="1"/>
  <c r="H77" i="17"/>
  <c r="M77" i="17" s="1" a="1"/>
  <c r="M77" i="17" s="1"/>
  <c r="I77" i="17"/>
  <c r="N77" i="17" s="1" a="1"/>
  <c r="N77" i="17" s="1"/>
  <c r="J77" i="17"/>
  <c r="K77" i="17"/>
  <c r="L77" i="17" s="1"/>
  <c r="H78" i="17"/>
  <c r="M78" i="17" s="1" a="1"/>
  <c r="M78" i="17" s="1"/>
  <c r="I78" i="17"/>
  <c r="N78" i="17" s="1" a="1"/>
  <c r="N78" i="17" s="1"/>
  <c r="J78" i="17"/>
  <c r="K78" i="17"/>
  <c r="L78" i="17" s="1"/>
  <c r="H79" i="17"/>
  <c r="M79" i="17" s="1" a="1"/>
  <c r="M79" i="17" s="1"/>
  <c r="I79" i="17"/>
  <c r="N79" i="17" s="1" a="1"/>
  <c r="N79" i="17" s="1"/>
  <c r="J79" i="17"/>
  <c r="K79" i="17"/>
  <c r="L79" i="17" s="1"/>
  <c r="H80" i="17"/>
  <c r="M80" i="17" s="1" a="1"/>
  <c r="M80" i="17" s="1"/>
  <c r="I80" i="17"/>
  <c r="N80" i="17" s="1" a="1"/>
  <c r="N80" i="17" s="1"/>
  <c r="J80" i="17"/>
  <c r="K80" i="17"/>
  <c r="L80" i="17" s="1"/>
  <c r="H81" i="17"/>
  <c r="M81" i="17" s="1" a="1"/>
  <c r="M81" i="17" s="1"/>
  <c r="I81" i="17"/>
  <c r="N81" i="17" s="1" a="1"/>
  <c r="N81" i="17" s="1"/>
  <c r="J81" i="17"/>
  <c r="K81" i="17"/>
  <c r="L81" i="17" s="1"/>
  <c r="H82" i="17"/>
  <c r="M82" i="17" s="1" a="1"/>
  <c r="M82" i="17" s="1"/>
  <c r="I82" i="17"/>
  <c r="N82" i="17" s="1" a="1"/>
  <c r="N82" i="17" s="1"/>
  <c r="J82" i="17"/>
  <c r="K82" i="17"/>
  <c r="L82" i="17" s="1"/>
  <c r="H83" i="17"/>
  <c r="M83" i="17" s="1" a="1"/>
  <c r="M83" i="17" s="1"/>
  <c r="I83" i="17"/>
  <c r="N83" i="17" s="1" a="1"/>
  <c r="N83" i="17" s="1"/>
  <c r="J83" i="17"/>
  <c r="K83" i="17"/>
  <c r="L83" i="17" s="1"/>
  <c r="H84" i="17"/>
  <c r="M84" i="17" s="1" a="1"/>
  <c r="M84" i="17" s="1"/>
  <c r="I84" i="17"/>
  <c r="N84" i="17" s="1" a="1"/>
  <c r="N84" i="17" s="1"/>
  <c r="J84" i="17"/>
  <c r="K84" i="17"/>
  <c r="L84" i="17" s="1"/>
  <c r="H85" i="17"/>
  <c r="M85" i="17" s="1" a="1"/>
  <c r="M85" i="17" s="1"/>
  <c r="I85" i="17"/>
  <c r="N85" i="17" s="1" a="1"/>
  <c r="N85" i="17" s="1"/>
  <c r="J85" i="17"/>
  <c r="K85" i="17"/>
  <c r="L85" i="17" s="1"/>
  <c r="H86" i="17"/>
  <c r="M86" i="17" s="1" a="1"/>
  <c r="M86" i="17" s="1"/>
  <c r="I86" i="17"/>
  <c r="N86" i="17" s="1" a="1"/>
  <c r="N86" i="17" s="1"/>
  <c r="J86" i="17"/>
  <c r="K86" i="17"/>
  <c r="L86" i="17" s="1"/>
  <c r="H87" i="17"/>
  <c r="M87" i="17" s="1" a="1"/>
  <c r="M87" i="17" s="1"/>
  <c r="I87" i="17"/>
  <c r="N87" i="17" s="1" a="1"/>
  <c r="N87" i="17" s="1"/>
  <c r="J87" i="17"/>
  <c r="K87" i="17"/>
  <c r="L87" i="17" s="1"/>
  <c r="H88" i="17"/>
  <c r="M88" i="17" s="1" a="1"/>
  <c r="M88" i="17" s="1"/>
  <c r="I88" i="17"/>
  <c r="N88" i="17" s="1" a="1"/>
  <c r="N88" i="17" s="1"/>
  <c r="J88" i="17"/>
  <c r="K88" i="17"/>
  <c r="L88" i="17" s="1"/>
  <c r="H89" i="17"/>
  <c r="M89" i="17" s="1" a="1"/>
  <c r="M89" i="17" s="1"/>
  <c r="I89" i="17"/>
  <c r="N89" i="17" s="1" a="1"/>
  <c r="N89" i="17" s="1"/>
  <c r="J89" i="17"/>
  <c r="K89" i="17"/>
  <c r="L89" i="17" s="1"/>
  <c r="H90" i="17"/>
  <c r="M90" i="17" s="1" a="1"/>
  <c r="M90" i="17" s="1"/>
  <c r="I90" i="17"/>
  <c r="N90" i="17" s="1" a="1"/>
  <c r="N90" i="17" s="1"/>
  <c r="J90" i="17"/>
  <c r="K90" i="17"/>
  <c r="L90" i="17" s="1"/>
  <c r="H91" i="17"/>
  <c r="M91" i="17" s="1" a="1"/>
  <c r="M91" i="17" s="1"/>
  <c r="I91" i="17"/>
  <c r="N91" i="17" s="1" a="1"/>
  <c r="N91" i="17" s="1"/>
  <c r="J91" i="17"/>
  <c r="K91" i="17"/>
  <c r="L91" i="17" s="1"/>
  <c r="H92" i="17"/>
  <c r="M92" i="17" s="1" a="1"/>
  <c r="M92" i="17" s="1"/>
  <c r="I92" i="17"/>
  <c r="N92" i="17" s="1" a="1"/>
  <c r="N92" i="17" s="1"/>
  <c r="J92" i="17"/>
  <c r="K92" i="17"/>
  <c r="L92" i="17" s="1"/>
  <c r="H93" i="17"/>
  <c r="M93" i="17" s="1" a="1"/>
  <c r="M93" i="17" s="1"/>
  <c r="I93" i="17"/>
  <c r="N93" i="17" s="1" a="1"/>
  <c r="N93" i="17" s="1"/>
  <c r="J93" i="17"/>
  <c r="K93" i="17"/>
  <c r="L93" i="17" s="1"/>
  <c r="H94" i="17"/>
  <c r="M94" i="17" s="1" a="1"/>
  <c r="M94" i="17" s="1"/>
  <c r="I94" i="17"/>
  <c r="N94" i="17" s="1" a="1"/>
  <c r="N94" i="17" s="1"/>
  <c r="J94" i="17"/>
  <c r="K94" i="17"/>
  <c r="L94" i="17" s="1"/>
  <c r="H95" i="17"/>
  <c r="M95" i="17" s="1" a="1"/>
  <c r="M95" i="17" s="1"/>
  <c r="I95" i="17"/>
  <c r="N95" i="17" s="1" a="1"/>
  <c r="N95" i="17" s="1"/>
  <c r="J95" i="17"/>
  <c r="K95" i="17"/>
  <c r="L95" i="17" s="1"/>
  <c r="H96" i="17"/>
  <c r="M96" i="17" s="1" a="1"/>
  <c r="M96" i="17" s="1"/>
  <c r="I96" i="17"/>
  <c r="N96" i="17" s="1" a="1"/>
  <c r="N96" i="17" s="1"/>
  <c r="J96" i="17"/>
  <c r="K96" i="17"/>
  <c r="L96" i="17" s="1"/>
  <c r="H97" i="17"/>
  <c r="M97" i="17" s="1" a="1"/>
  <c r="M97" i="17" s="1"/>
  <c r="I97" i="17"/>
  <c r="N97" i="17" s="1" a="1"/>
  <c r="N97" i="17" s="1"/>
  <c r="J97" i="17"/>
  <c r="K97" i="17"/>
  <c r="L97" i="17" s="1"/>
  <c r="H98" i="17"/>
  <c r="M98" i="17" s="1" a="1"/>
  <c r="M98" i="17" s="1"/>
  <c r="I98" i="17"/>
  <c r="N98" i="17" s="1" a="1"/>
  <c r="N98" i="17" s="1"/>
  <c r="J98" i="17"/>
  <c r="K98" i="17"/>
  <c r="L98" i="17" s="1"/>
  <c r="H99" i="17"/>
  <c r="M99" i="17" s="1" a="1"/>
  <c r="M99" i="17" s="1"/>
  <c r="I99" i="17"/>
  <c r="N99" i="17" s="1" a="1"/>
  <c r="N99" i="17" s="1"/>
  <c r="J99" i="17"/>
  <c r="K99" i="17"/>
  <c r="L99" i="17" s="1"/>
  <c r="H100" i="17"/>
  <c r="M100" i="17" s="1" a="1"/>
  <c r="M100" i="17" s="1"/>
  <c r="I100" i="17"/>
  <c r="N100" i="17" s="1" a="1"/>
  <c r="N100" i="17" s="1"/>
  <c r="J100" i="17"/>
  <c r="K100" i="17"/>
  <c r="L100" i="17" s="1"/>
  <c r="H101" i="17"/>
  <c r="M101" i="17" s="1" a="1"/>
  <c r="M101" i="17" s="1"/>
  <c r="I101" i="17"/>
  <c r="N101" i="17" s="1" a="1"/>
  <c r="N101" i="17" s="1"/>
  <c r="J101" i="17"/>
  <c r="K101" i="17"/>
  <c r="L101" i="17" s="1"/>
  <c r="H102" i="17"/>
  <c r="M102" i="17" s="1" a="1"/>
  <c r="M102" i="17" s="1"/>
  <c r="I102" i="17"/>
  <c r="N102" i="17" s="1" a="1"/>
  <c r="N102" i="17" s="1"/>
  <c r="J102" i="17"/>
  <c r="K102" i="17"/>
  <c r="L102" i="17" s="1"/>
  <c r="H103" i="17"/>
  <c r="M103" i="17" s="1" a="1"/>
  <c r="M103" i="17" s="1"/>
  <c r="I103" i="17"/>
  <c r="N103" i="17" s="1" a="1"/>
  <c r="N103" i="17" s="1"/>
  <c r="J103" i="17"/>
  <c r="K103" i="17"/>
  <c r="L103" i="17" s="1"/>
  <c r="H104" i="17"/>
  <c r="M104" i="17" s="1" a="1"/>
  <c r="M104" i="17" s="1"/>
  <c r="I104" i="17"/>
  <c r="N104" i="17" s="1" a="1"/>
  <c r="N104" i="17" s="1"/>
  <c r="J104" i="17"/>
  <c r="K104" i="17"/>
  <c r="L104" i="17" s="1"/>
  <c r="H105" i="17"/>
  <c r="M105" i="17" s="1" a="1"/>
  <c r="M105" i="17" s="1"/>
  <c r="I105" i="17"/>
  <c r="N105" i="17" s="1" a="1"/>
  <c r="N105" i="17" s="1"/>
  <c r="J105" i="17"/>
  <c r="K105" i="17"/>
  <c r="L105" i="17" s="1"/>
  <c r="H106" i="17"/>
  <c r="M106" i="17" s="1" a="1"/>
  <c r="M106" i="17" s="1"/>
  <c r="I106" i="17"/>
  <c r="N106" i="17" s="1" a="1"/>
  <c r="N106" i="17" s="1"/>
  <c r="J106" i="17"/>
  <c r="K106" i="17"/>
  <c r="L106" i="17" s="1"/>
  <c r="H107" i="17"/>
  <c r="M107" i="17" s="1" a="1"/>
  <c r="M107" i="17" s="1"/>
  <c r="I107" i="17"/>
  <c r="N107" i="17" s="1" a="1"/>
  <c r="N107" i="17" s="1"/>
  <c r="J107" i="17"/>
  <c r="K107" i="17"/>
  <c r="L107" i="17" s="1"/>
  <c r="H108" i="17"/>
  <c r="M108" i="17" s="1" a="1"/>
  <c r="M108" i="17" s="1"/>
  <c r="I108" i="17"/>
  <c r="N108" i="17" s="1" a="1"/>
  <c r="N108" i="17" s="1"/>
  <c r="J108" i="17"/>
  <c r="K108" i="17"/>
  <c r="L108" i="17" s="1"/>
  <c r="H109" i="17"/>
  <c r="M109" i="17" s="1" a="1"/>
  <c r="M109" i="17" s="1"/>
  <c r="I109" i="17"/>
  <c r="N109" i="17" s="1" a="1"/>
  <c r="N109" i="17" s="1"/>
  <c r="J109" i="17"/>
  <c r="K109" i="17"/>
  <c r="L109" i="17" s="1"/>
  <c r="H110" i="17"/>
  <c r="M110" i="17" s="1" a="1"/>
  <c r="M110" i="17" s="1"/>
  <c r="I110" i="17"/>
  <c r="N110" i="17" s="1" a="1"/>
  <c r="N110" i="17" s="1"/>
  <c r="J110" i="17"/>
  <c r="K110" i="17"/>
  <c r="L110" i="17" s="1"/>
  <c r="H111" i="17"/>
  <c r="M111" i="17" s="1" a="1"/>
  <c r="M111" i="17" s="1"/>
  <c r="I111" i="17"/>
  <c r="N111" i="17" s="1" a="1"/>
  <c r="N111" i="17" s="1"/>
  <c r="J111" i="17"/>
  <c r="K111" i="17"/>
  <c r="L111" i="17" s="1"/>
  <c r="H112" i="17"/>
  <c r="M112" i="17" s="1" a="1"/>
  <c r="M112" i="17" s="1"/>
  <c r="I112" i="17"/>
  <c r="N112" i="17" s="1" a="1"/>
  <c r="N112" i="17" s="1"/>
  <c r="J112" i="17"/>
  <c r="K112" i="17"/>
  <c r="L112" i="17" s="1"/>
  <c r="H113" i="17"/>
  <c r="M113" i="17" s="1" a="1"/>
  <c r="M113" i="17" s="1"/>
  <c r="I113" i="17"/>
  <c r="N113" i="17" s="1" a="1"/>
  <c r="N113" i="17" s="1"/>
  <c r="J113" i="17"/>
  <c r="K113" i="17"/>
  <c r="L113" i="17" s="1"/>
  <c r="H114" i="17"/>
  <c r="M114" i="17" s="1" a="1"/>
  <c r="M114" i="17" s="1"/>
  <c r="I114" i="17"/>
  <c r="N114" i="17" s="1" a="1"/>
  <c r="N114" i="17" s="1"/>
  <c r="J114" i="17"/>
  <c r="K114" i="17"/>
  <c r="L114" i="17" s="1"/>
  <c r="H115" i="17"/>
  <c r="M115" i="17" s="1" a="1"/>
  <c r="M115" i="17" s="1"/>
  <c r="I115" i="17"/>
  <c r="N115" i="17" s="1" a="1"/>
  <c r="N115" i="17" s="1"/>
  <c r="J115" i="17"/>
  <c r="K115" i="17"/>
  <c r="L115" i="17" s="1"/>
  <c r="H116" i="17"/>
  <c r="M116" i="17" s="1" a="1"/>
  <c r="M116" i="17" s="1"/>
  <c r="I116" i="17"/>
  <c r="N116" i="17" s="1" a="1"/>
  <c r="N116" i="17" s="1"/>
  <c r="J116" i="17"/>
  <c r="K116" i="17"/>
  <c r="L116" i="17" s="1"/>
  <c r="H117" i="17"/>
  <c r="M117" i="17" s="1" a="1"/>
  <c r="M117" i="17" s="1"/>
  <c r="I117" i="17"/>
  <c r="N117" i="17" s="1" a="1"/>
  <c r="N117" i="17" s="1"/>
  <c r="J117" i="17"/>
  <c r="K117" i="17"/>
  <c r="L117" i="17" s="1"/>
  <c r="H118" i="17"/>
  <c r="M118" i="17" s="1" a="1"/>
  <c r="M118" i="17" s="1"/>
  <c r="I118" i="17"/>
  <c r="N118" i="17" s="1" a="1"/>
  <c r="N118" i="17" s="1"/>
  <c r="J118" i="17"/>
  <c r="K118" i="17"/>
  <c r="L118" i="17" s="1"/>
  <c r="H119" i="17"/>
  <c r="M119" i="17" s="1" a="1"/>
  <c r="M119" i="17" s="1"/>
  <c r="I119" i="17"/>
  <c r="N119" i="17" s="1" a="1"/>
  <c r="N119" i="17" s="1"/>
  <c r="J119" i="17"/>
  <c r="K119" i="17"/>
  <c r="L119" i="17" s="1"/>
  <c r="H120" i="17"/>
  <c r="M120" i="17" s="1" a="1"/>
  <c r="M120" i="17" s="1"/>
  <c r="I120" i="17"/>
  <c r="N120" i="17" s="1" a="1"/>
  <c r="N120" i="17" s="1"/>
  <c r="J120" i="17"/>
  <c r="K120" i="17"/>
  <c r="L120" i="17" s="1"/>
  <c r="H121" i="17"/>
  <c r="M121" i="17" s="1" a="1"/>
  <c r="M121" i="17" s="1"/>
  <c r="I121" i="17"/>
  <c r="N121" i="17" s="1" a="1"/>
  <c r="N121" i="17" s="1"/>
  <c r="J121" i="17"/>
  <c r="K121" i="17"/>
  <c r="L121" i="17" s="1"/>
  <c r="H122" i="17"/>
  <c r="M122" i="17" s="1" a="1"/>
  <c r="M122" i="17" s="1"/>
  <c r="I122" i="17"/>
  <c r="N122" i="17" s="1" a="1"/>
  <c r="N122" i="17" s="1"/>
  <c r="J122" i="17"/>
  <c r="K122" i="17"/>
  <c r="L122" i="17" s="1"/>
  <c r="H123" i="17"/>
  <c r="M123" i="17" s="1" a="1"/>
  <c r="M123" i="17" s="1"/>
  <c r="I123" i="17"/>
  <c r="N123" i="17" s="1" a="1"/>
  <c r="N123" i="17" s="1"/>
  <c r="J123" i="17"/>
  <c r="K123" i="17"/>
  <c r="L123" i="17" s="1"/>
  <c r="H124" i="17"/>
  <c r="M124" i="17" s="1" a="1"/>
  <c r="M124" i="17" s="1"/>
  <c r="I124" i="17"/>
  <c r="N124" i="17" s="1" a="1"/>
  <c r="N124" i="17" s="1"/>
  <c r="J124" i="17"/>
  <c r="K124" i="17"/>
  <c r="L124" i="17" s="1"/>
  <c r="H125" i="17"/>
  <c r="M125" i="17" s="1" a="1"/>
  <c r="M125" i="17" s="1"/>
  <c r="I125" i="17"/>
  <c r="N125" i="17" s="1" a="1"/>
  <c r="N125" i="17" s="1"/>
  <c r="J125" i="17"/>
  <c r="K125" i="17"/>
  <c r="L125" i="17" s="1"/>
  <c r="H126" i="17"/>
  <c r="M126" i="17" s="1" a="1"/>
  <c r="M126" i="17" s="1"/>
  <c r="I126" i="17"/>
  <c r="N126" i="17" s="1" a="1"/>
  <c r="N126" i="17" s="1"/>
  <c r="J126" i="17"/>
  <c r="K126" i="17"/>
  <c r="L126" i="17" s="1"/>
  <c r="H127" i="17"/>
  <c r="M127" i="17" s="1" a="1"/>
  <c r="M127" i="17" s="1"/>
  <c r="I127" i="17"/>
  <c r="N127" i="17" s="1" a="1"/>
  <c r="N127" i="17" s="1"/>
  <c r="J127" i="17"/>
  <c r="K127" i="17"/>
  <c r="L127" i="17" s="1"/>
  <c r="H128" i="17"/>
  <c r="M128" i="17" s="1" a="1"/>
  <c r="M128" i="17" s="1"/>
  <c r="I128" i="17"/>
  <c r="N128" i="17" s="1" a="1"/>
  <c r="N128" i="17" s="1"/>
  <c r="J128" i="17"/>
  <c r="K128" i="17"/>
  <c r="L128" i="17" s="1"/>
  <c r="H129" i="17"/>
  <c r="M129" i="17" s="1" a="1"/>
  <c r="M129" i="17" s="1"/>
  <c r="I129" i="17"/>
  <c r="N129" i="17" s="1" a="1"/>
  <c r="N129" i="17" s="1"/>
  <c r="J129" i="17"/>
  <c r="K129" i="17"/>
  <c r="L129" i="17" s="1"/>
  <c r="H130" i="17"/>
  <c r="M130" i="17" s="1" a="1"/>
  <c r="M130" i="17" s="1"/>
  <c r="I130" i="17"/>
  <c r="N130" i="17" s="1" a="1"/>
  <c r="N130" i="17" s="1"/>
  <c r="J130" i="17"/>
  <c r="K130" i="17"/>
  <c r="L130" i="17" s="1"/>
  <c r="H131" i="17"/>
  <c r="M131" i="17" s="1" a="1"/>
  <c r="M131" i="17" s="1"/>
  <c r="I131" i="17"/>
  <c r="N131" i="17" s="1" a="1"/>
  <c r="N131" i="17" s="1"/>
  <c r="J131" i="17"/>
  <c r="K131" i="17"/>
  <c r="L131" i="17" s="1"/>
  <c r="H132" i="17"/>
  <c r="M132" i="17" s="1" a="1"/>
  <c r="M132" i="17" s="1"/>
  <c r="I132" i="17"/>
  <c r="N132" i="17" s="1" a="1"/>
  <c r="N132" i="17" s="1"/>
  <c r="J132" i="17"/>
  <c r="K132" i="17"/>
  <c r="L132" i="17" s="1"/>
  <c r="H133" i="17"/>
  <c r="M133" i="17" s="1" a="1"/>
  <c r="M133" i="17" s="1"/>
  <c r="I133" i="17"/>
  <c r="N133" i="17" s="1" a="1"/>
  <c r="N133" i="17" s="1"/>
  <c r="J133" i="17"/>
  <c r="K133" i="17"/>
  <c r="L133" i="17" s="1"/>
  <c r="H134" i="17"/>
  <c r="M134" i="17" s="1" a="1"/>
  <c r="M134" i="17" s="1"/>
  <c r="I134" i="17"/>
  <c r="N134" i="17" s="1" a="1"/>
  <c r="N134" i="17" s="1"/>
  <c r="J134" i="17"/>
  <c r="K134" i="17"/>
  <c r="L134" i="17" s="1"/>
  <c r="H135" i="17"/>
  <c r="M135" i="17" s="1" a="1"/>
  <c r="M135" i="17" s="1"/>
  <c r="I135" i="17"/>
  <c r="N135" i="17" s="1" a="1"/>
  <c r="N135" i="17" s="1"/>
  <c r="J135" i="17"/>
  <c r="K135" i="17"/>
  <c r="L135" i="17" s="1"/>
  <c r="H136" i="17"/>
  <c r="M136" i="17" s="1" a="1"/>
  <c r="M136" i="17" s="1"/>
  <c r="I136" i="17"/>
  <c r="N136" i="17" s="1" a="1"/>
  <c r="N136" i="17" s="1"/>
  <c r="J136" i="17"/>
  <c r="K136" i="17"/>
  <c r="L136" i="17" s="1"/>
  <c r="H137" i="17"/>
  <c r="M137" i="17" s="1" a="1"/>
  <c r="M137" i="17" s="1"/>
  <c r="I137" i="17"/>
  <c r="N137" i="17" s="1" a="1"/>
  <c r="N137" i="17" s="1"/>
  <c r="J137" i="17"/>
  <c r="K137" i="17"/>
  <c r="L137" i="17" s="1"/>
  <c r="H138" i="17"/>
  <c r="M138" i="17" s="1" a="1"/>
  <c r="M138" i="17" s="1"/>
  <c r="I138" i="17"/>
  <c r="N138" i="17" s="1" a="1"/>
  <c r="N138" i="17" s="1"/>
  <c r="J138" i="17"/>
  <c r="K138" i="17"/>
  <c r="L138" i="17" s="1"/>
  <c r="H139" i="17"/>
  <c r="M139" i="17" s="1" a="1"/>
  <c r="M139" i="17" s="1"/>
  <c r="I139" i="17"/>
  <c r="N139" i="17" s="1" a="1"/>
  <c r="N139" i="17" s="1"/>
  <c r="J139" i="17"/>
  <c r="K139" i="17"/>
  <c r="L139" i="17" s="1"/>
  <c r="H140" i="17"/>
  <c r="M140" i="17" s="1" a="1"/>
  <c r="M140" i="17" s="1"/>
  <c r="I140" i="17"/>
  <c r="N140" i="17" s="1" a="1"/>
  <c r="N140" i="17" s="1"/>
  <c r="J140" i="17"/>
  <c r="K140" i="17"/>
  <c r="L140" i="17" s="1"/>
  <c r="H141" i="17"/>
  <c r="M141" i="17" s="1" a="1"/>
  <c r="M141" i="17" s="1"/>
  <c r="I141" i="17"/>
  <c r="N141" i="17" s="1" a="1"/>
  <c r="N141" i="17" s="1"/>
  <c r="J141" i="17"/>
  <c r="K141" i="17"/>
  <c r="L141" i="17" s="1"/>
  <c r="H142" i="17"/>
  <c r="M142" i="17" s="1" a="1"/>
  <c r="M142" i="17" s="1"/>
  <c r="I142" i="17"/>
  <c r="N142" i="17" s="1" a="1"/>
  <c r="N142" i="17" s="1"/>
  <c r="J142" i="17"/>
  <c r="K142" i="17"/>
  <c r="L142" i="17" s="1"/>
  <c r="H143" i="17"/>
  <c r="M143" i="17" s="1" a="1"/>
  <c r="M143" i="17" s="1"/>
  <c r="I143" i="17"/>
  <c r="N143" i="17" s="1" a="1"/>
  <c r="N143" i="17" s="1"/>
  <c r="J143" i="17"/>
  <c r="K143" i="17"/>
  <c r="L143" i="17" s="1"/>
  <c r="H144" i="17"/>
  <c r="M144" i="17" s="1" a="1"/>
  <c r="M144" i="17" s="1"/>
  <c r="I144" i="17"/>
  <c r="N144" i="17" s="1" a="1"/>
  <c r="N144" i="17" s="1"/>
  <c r="J144" i="17"/>
  <c r="K144" i="17"/>
  <c r="L144" i="17" s="1"/>
  <c r="H145" i="17"/>
  <c r="M145" i="17" s="1" a="1"/>
  <c r="M145" i="17" s="1"/>
  <c r="I145" i="17"/>
  <c r="N145" i="17" s="1" a="1"/>
  <c r="N145" i="17" s="1"/>
  <c r="J145" i="17"/>
  <c r="K145" i="17"/>
  <c r="L145" i="17" s="1"/>
  <c r="H146" i="17"/>
  <c r="M146" i="17" s="1" a="1"/>
  <c r="M146" i="17" s="1"/>
  <c r="I146" i="17"/>
  <c r="N146" i="17" s="1" a="1"/>
  <c r="N146" i="17" s="1"/>
  <c r="J146" i="17"/>
  <c r="K146" i="17"/>
  <c r="L146" i="17" s="1"/>
  <c r="H147" i="17"/>
  <c r="M147" i="17" s="1" a="1"/>
  <c r="M147" i="17" s="1"/>
  <c r="I147" i="17"/>
  <c r="N147" i="17" s="1" a="1"/>
  <c r="N147" i="17" s="1"/>
  <c r="J147" i="17"/>
  <c r="K147" i="17"/>
  <c r="L147" i="17" s="1"/>
  <c r="H148" i="17"/>
  <c r="M148" i="17" s="1" a="1"/>
  <c r="M148" i="17" s="1"/>
  <c r="I148" i="17"/>
  <c r="N148" i="17" s="1" a="1"/>
  <c r="N148" i="17" s="1"/>
  <c r="J148" i="17"/>
  <c r="K148" i="17"/>
  <c r="L148" i="17" s="1"/>
  <c r="H149" i="17"/>
  <c r="M149" i="17" s="1" a="1"/>
  <c r="M149" i="17" s="1"/>
  <c r="I149" i="17"/>
  <c r="N149" i="17" s="1" a="1"/>
  <c r="N149" i="17" s="1"/>
  <c r="J149" i="17"/>
  <c r="K149" i="17"/>
  <c r="L149" i="17" s="1"/>
  <c r="H150" i="17"/>
  <c r="M150" i="17" s="1" a="1"/>
  <c r="M150" i="17" s="1"/>
  <c r="I150" i="17"/>
  <c r="N150" i="17" s="1" a="1"/>
  <c r="N150" i="17" s="1"/>
  <c r="J150" i="17"/>
  <c r="K150" i="17"/>
  <c r="L150" i="17" s="1"/>
  <c r="H151" i="17"/>
  <c r="M151" i="17" s="1" a="1"/>
  <c r="M151" i="17" s="1"/>
  <c r="I151" i="17"/>
  <c r="N151" i="17" s="1" a="1"/>
  <c r="N151" i="17" s="1"/>
  <c r="J151" i="17"/>
  <c r="K151" i="17"/>
  <c r="L151" i="17" s="1"/>
  <c r="H152" i="17"/>
  <c r="M152" i="17" s="1" a="1"/>
  <c r="M152" i="17" s="1"/>
  <c r="I152" i="17"/>
  <c r="N152" i="17" s="1" a="1"/>
  <c r="N152" i="17" s="1"/>
  <c r="J152" i="17"/>
  <c r="K152" i="17"/>
  <c r="L152" i="17" s="1"/>
  <c r="H153" i="17"/>
  <c r="M153" i="17" s="1" a="1"/>
  <c r="M153" i="17" s="1"/>
  <c r="I153" i="17"/>
  <c r="N153" i="17" s="1" a="1"/>
  <c r="N153" i="17" s="1"/>
  <c r="J153" i="17"/>
  <c r="K153" i="17"/>
  <c r="L153" i="17" s="1"/>
  <c r="H154" i="17"/>
  <c r="M154" i="17" s="1" a="1"/>
  <c r="M154" i="17" s="1"/>
  <c r="I154" i="17"/>
  <c r="N154" i="17" s="1" a="1"/>
  <c r="N154" i="17" s="1"/>
  <c r="J154" i="17"/>
  <c r="K154" i="17"/>
  <c r="L154" i="17" s="1"/>
  <c r="H155" i="17"/>
  <c r="M155" i="17" s="1" a="1"/>
  <c r="M155" i="17" s="1"/>
  <c r="I155" i="17"/>
  <c r="N155" i="17" s="1" a="1"/>
  <c r="N155" i="17" s="1"/>
  <c r="J155" i="17"/>
  <c r="K155" i="17"/>
  <c r="L155" i="17" s="1"/>
  <c r="H156" i="17"/>
  <c r="M156" i="17" s="1" a="1"/>
  <c r="M156" i="17" s="1"/>
  <c r="I156" i="17"/>
  <c r="N156" i="17" s="1" a="1"/>
  <c r="N156" i="17" s="1"/>
  <c r="J156" i="17"/>
  <c r="K156" i="17"/>
  <c r="L156" i="17" s="1"/>
  <c r="H157" i="17"/>
  <c r="M157" i="17" s="1" a="1"/>
  <c r="M157" i="17" s="1"/>
  <c r="I157" i="17"/>
  <c r="N157" i="17" s="1" a="1"/>
  <c r="N157" i="17" s="1"/>
  <c r="J157" i="17"/>
  <c r="K157" i="17"/>
  <c r="L157" i="17" s="1"/>
  <c r="H158" i="17"/>
  <c r="M158" i="17" s="1" a="1"/>
  <c r="M158" i="17" s="1"/>
  <c r="I158" i="17"/>
  <c r="N158" i="17" s="1" a="1"/>
  <c r="N158" i="17" s="1"/>
  <c r="J158" i="17"/>
  <c r="K158" i="17"/>
  <c r="L158" i="17" s="1"/>
  <c r="H159" i="17"/>
  <c r="M159" i="17" s="1" a="1"/>
  <c r="M159" i="17" s="1"/>
  <c r="I159" i="17"/>
  <c r="N159" i="17" s="1" a="1"/>
  <c r="N159" i="17" s="1"/>
  <c r="J159" i="17"/>
  <c r="K159" i="17"/>
  <c r="L159" i="17" s="1"/>
  <c r="H160" i="17"/>
  <c r="M160" i="17" s="1" a="1"/>
  <c r="M160" i="17" s="1"/>
  <c r="I160" i="17"/>
  <c r="N160" i="17" s="1" a="1"/>
  <c r="N160" i="17" s="1"/>
  <c r="J160" i="17"/>
  <c r="K160" i="17"/>
  <c r="L160" i="17" s="1"/>
  <c r="H161" i="17"/>
  <c r="M161" i="17" s="1" a="1"/>
  <c r="M161" i="17" s="1"/>
  <c r="I161" i="17"/>
  <c r="N161" i="17" s="1" a="1"/>
  <c r="N161" i="17" s="1"/>
  <c r="J161" i="17"/>
  <c r="K161" i="17"/>
  <c r="L161" i="17" s="1"/>
  <c r="H162" i="17"/>
  <c r="M162" i="17" s="1" a="1"/>
  <c r="M162" i="17" s="1"/>
  <c r="I162" i="17"/>
  <c r="N162" i="17" s="1" a="1"/>
  <c r="N162" i="17" s="1"/>
  <c r="J162" i="17"/>
  <c r="K162" i="17"/>
  <c r="L162" i="17" s="1"/>
  <c r="H163" i="17"/>
  <c r="M163" i="17" s="1" a="1"/>
  <c r="M163" i="17" s="1"/>
  <c r="I163" i="17"/>
  <c r="N163" i="17" s="1" a="1"/>
  <c r="N163" i="17" s="1"/>
  <c r="J163" i="17"/>
  <c r="K163" i="17"/>
  <c r="L163" i="17" s="1"/>
  <c r="H164" i="17"/>
  <c r="M164" i="17" s="1" a="1"/>
  <c r="M164" i="17" s="1"/>
  <c r="I164" i="17"/>
  <c r="N164" i="17" s="1" a="1"/>
  <c r="N164" i="17" s="1"/>
  <c r="J164" i="17"/>
  <c r="K164" i="17"/>
  <c r="L164" i="17" s="1"/>
  <c r="H165" i="17"/>
  <c r="M165" i="17" s="1" a="1"/>
  <c r="M165" i="17" s="1"/>
  <c r="I165" i="17"/>
  <c r="N165" i="17" s="1" a="1"/>
  <c r="N165" i="17" s="1"/>
  <c r="J165" i="17"/>
  <c r="K165" i="17"/>
  <c r="L165" i="17" s="1"/>
  <c r="H166" i="17"/>
  <c r="M166" i="17" s="1" a="1"/>
  <c r="M166" i="17" s="1"/>
  <c r="I166" i="17"/>
  <c r="N166" i="17" s="1" a="1"/>
  <c r="N166" i="17" s="1"/>
  <c r="J166" i="17"/>
  <c r="K166" i="17"/>
  <c r="L166" i="17" s="1"/>
  <c r="H167" i="17"/>
  <c r="M167" i="17" s="1" a="1"/>
  <c r="M167" i="17" s="1"/>
  <c r="I167" i="17"/>
  <c r="N167" i="17" s="1" a="1"/>
  <c r="N167" i="17" s="1"/>
  <c r="J167" i="17"/>
  <c r="K167" i="17"/>
  <c r="L167" i="17" s="1"/>
  <c r="H168" i="17"/>
  <c r="M168" i="17" s="1" a="1"/>
  <c r="M168" i="17" s="1"/>
  <c r="I168" i="17"/>
  <c r="N168" i="17" s="1" a="1"/>
  <c r="N168" i="17" s="1"/>
  <c r="J168" i="17"/>
  <c r="K168" i="17"/>
  <c r="L168" i="17" s="1"/>
  <c r="H169" i="17"/>
  <c r="M169" i="17" s="1" a="1"/>
  <c r="M169" i="17" s="1"/>
  <c r="I169" i="17"/>
  <c r="N169" i="17" s="1" a="1"/>
  <c r="N169" i="17" s="1"/>
  <c r="J169" i="17"/>
  <c r="K169" i="17"/>
  <c r="L169" i="17" s="1"/>
  <c r="H170" i="17"/>
  <c r="M170" i="17" s="1" a="1"/>
  <c r="M170" i="17" s="1"/>
  <c r="I170" i="17"/>
  <c r="N170" i="17" s="1" a="1"/>
  <c r="N170" i="17" s="1"/>
  <c r="J170" i="17"/>
  <c r="K170" i="17"/>
  <c r="L170" i="17" s="1"/>
  <c r="H171" i="17"/>
  <c r="M171" i="17" s="1" a="1"/>
  <c r="M171" i="17" s="1"/>
  <c r="I171" i="17"/>
  <c r="N171" i="17" s="1" a="1"/>
  <c r="N171" i="17" s="1"/>
  <c r="J171" i="17"/>
  <c r="K171" i="17"/>
  <c r="L171" i="17" s="1"/>
  <c r="H172" i="17"/>
  <c r="M172" i="17" s="1" a="1"/>
  <c r="M172" i="17" s="1"/>
  <c r="I172" i="17"/>
  <c r="N172" i="17" s="1" a="1"/>
  <c r="N172" i="17" s="1"/>
  <c r="J172" i="17"/>
  <c r="K172" i="17"/>
  <c r="L172" i="17" s="1"/>
  <c r="H173" i="17"/>
  <c r="M173" i="17" s="1" a="1"/>
  <c r="M173" i="17" s="1"/>
  <c r="I173" i="17"/>
  <c r="N173" i="17" s="1" a="1"/>
  <c r="N173" i="17" s="1"/>
  <c r="J173" i="17"/>
  <c r="K173" i="17"/>
  <c r="L173" i="17" s="1"/>
  <c r="H174" i="17"/>
  <c r="M174" i="17" s="1" a="1"/>
  <c r="M174" i="17" s="1"/>
  <c r="I174" i="17"/>
  <c r="N174" i="17" s="1" a="1"/>
  <c r="N174" i="17" s="1"/>
  <c r="J174" i="17"/>
  <c r="K174" i="17"/>
  <c r="L174" i="17" s="1"/>
  <c r="H175" i="17"/>
  <c r="M175" i="17" s="1" a="1"/>
  <c r="M175" i="17" s="1"/>
  <c r="I175" i="17"/>
  <c r="N175" i="17" s="1" a="1"/>
  <c r="N175" i="17" s="1"/>
  <c r="J175" i="17"/>
  <c r="K175" i="17"/>
  <c r="L175" i="17" s="1"/>
  <c r="H176" i="17"/>
  <c r="M176" i="17" s="1" a="1"/>
  <c r="M176" i="17" s="1"/>
  <c r="I176" i="17"/>
  <c r="N176" i="17" s="1" a="1"/>
  <c r="N176" i="17" s="1"/>
  <c r="J176" i="17"/>
  <c r="K176" i="17"/>
  <c r="L176" i="17" s="1"/>
  <c r="H177" i="17"/>
  <c r="M177" i="17" s="1" a="1"/>
  <c r="M177" i="17" s="1"/>
  <c r="I177" i="17"/>
  <c r="N177" i="17" s="1" a="1"/>
  <c r="N177" i="17" s="1"/>
  <c r="J177" i="17"/>
  <c r="K177" i="17"/>
  <c r="L177" i="17" s="1"/>
  <c r="H178" i="17"/>
  <c r="M178" i="17" s="1" a="1"/>
  <c r="M178" i="17" s="1"/>
  <c r="I178" i="17"/>
  <c r="N178" i="17" s="1" a="1"/>
  <c r="N178" i="17" s="1"/>
  <c r="J178" i="17"/>
  <c r="K178" i="17"/>
  <c r="L178" i="17" s="1"/>
  <c r="H179" i="17"/>
  <c r="M179" i="17" s="1" a="1"/>
  <c r="M179" i="17" s="1"/>
  <c r="I179" i="17"/>
  <c r="N179" i="17" s="1" a="1"/>
  <c r="N179" i="17" s="1"/>
  <c r="J179" i="17"/>
  <c r="K179" i="17"/>
  <c r="L179" i="17" s="1"/>
  <c r="H180" i="17"/>
  <c r="M180" i="17" s="1" a="1"/>
  <c r="M180" i="17" s="1"/>
  <c r="I180" i="17"/>
  <c r="N180" i="17" s="1" a="1"/>
  <c r="N180" i="17" s="1"/>
  <c r="J180" i="17"/>
  <c r="K180" i="17"/>
  <c r="L180" i="17" s="1"/>
  <c r="H181" i="17"/>
  <c r="M181" i="17" s="1" a="1"/>
  <c r="M181" i="17" s="1"/>
  <c r="I181" i="17"/>
  <c r="N181" i="17" s="1" a="1"/>
  <c r="N181" i="17" s="1"/>
  <c r="J181" i="17"/>
  <c r="K181" i="17"/>
  <c r="L181" i="17" s="1"/>
  <c r="H182" i="17"/>
  <c r="M182" i="17" s="1" a="1"/>
  <c r="M182" i="17" s="1"/>
  <c r="I182" i="17"/>
  <c r="N182" i="17" s="1" a="1"/>
  <c r="N182" i="17" s="1"/>
  <c r="J182" i="17"/>
  <c r="K182" i="17"/>
  <c r="L182" i="17" s="1"/>
  <c r="H183" i="17"/>
  <c r="M183" i="17" s="1" a="1"/>
  <c r="M183" i="17" s="1"/>
  <c r="I183" i="17"/>
  <c r="N183" i="17" s="1" a="1"/>
  <c r="N183" i="17" s="1"/>
  <c r="J183" i="17"/>
  <c r="K183" i="17"/>
  <c r="L183" i="17" s="1"/>
  <c r="H184" i="17"/>
  <c r="M184" i="17" s="1" a="1"/>
  <c r="M184" i="17" s="1"/>
  <c r="I184" i="17"/>
  <c r="N184" i="17" s="1" a="1"/>
  <c r="N184" i="17" s="1"/>
  <c r="J184" i="17"/>
  <c r="K184" i="17"/>
  <c r="L184" i="17" s="1"/>
  <c r="H185" i="17"/>
  <c r="M185" i="17" s="1" a="1"/>
  <c r="M185" i="17" s="1"/>
  <c r="I185" i="17"/>
  <c r="N185" i="17" s="1" a="1"/>
  <c r="N185" i="17" s="1"/>
  <c r="J185" i="17"/>
  <c r="K185" i="17"/>
  <c r="L185" i="17" s="1"/>
  <c r="H186" i="17"/>
  <c r="M186" i="17" s="1" a="1"/>
  <c r="M186" i="17" s="1"/>
  <c r="I186" i="17"/>
  <c r="N186" i="17" s="1" a="1"/>
  <c r="N186" i="17" s="1"/>
  <c r="J186" i="17"/>
  <c r="K186" i="17"/>
  <c r="L186" i="17" s="1"/>
  <c r="H187" i="17"/>
  <c r="M187" i="17" s="1" a="1"/>
  <c r="M187" i="17" s="1"/>
  <c r="I187" i="17"/>
  <c r="N187" i="17" s="1" a="1"/>
  <c r="N187" i="17" s="1"/>
  <c r="J187" i="17"/>
  <c r="K187" i="17"/>
  <c r="L187" i="17" s="1"/>
  <c r="H188" i="17"/>
  <c r="M188" i="17" s="1" a="1"/>
  <c r="M188" i="17" s="1"/>
  <c r="I188" i="17"/>
  <c r="N188" i="17" s="1" a="1"/>
  <c r="N188" i="17" s="1"/>
  <c r="J188" i="17"/>
  <c r="K188" i="17"/>
  <c r="L188" i="17" s="1"/>
  <c r="H189" i="17"/>
  <c r="M189" i="17" s="1" a="1"/>
  <c r="M189" i="17" s="1"/>
  <c r="I189" i="17"/>
  <c r="N189" i="17" s="1" a="1"/>
  <c r="N189" i="17" s="1"/>
  <c r="J189" i="17"/>
  <c r="K189" i="17"/>
  <c r="L189" i="17" s="1"/>
  <c r="H190" i="17"/>
  <c r="M190" i="17" s="1" a="1"/>
  <c r="M190" i="17" s="1"/>
  <c r="I190" i="17"/>
  <c r="N190" i="17" s="1" a="1"/>
  <c r="N190" i="17" s="1"/>
  <c r="J190" i="17"/>
  <c r="K190" i="17"/>
  <c r="L190" i="17" s="1"/>
  <c r="H191" i="17"/>
  <c r="M191" i="17" s="1" a="1"/>
  <c r="M191" i="17" s="1"/>
  <c r="I191" i="17"/>
  <c r="N191" i="17" s="1" a="1"/>
  <c r="N191" i="17" s="1"/>
  <c r="J191" i="17"/>
  <c r="K191" i="17"/>
  <c r="L191" i="17" s="1"/>
  <c r="H192" i="17"/>
  <c r="M192" i="17" s="1" a="1"/>
  <c r="M192" i="17" s="1"/>
  <c r="I192" i="17"/>
  <c r="N192" i="17" s="1" a="1"/>
  <c r="N192" i="17" s="1"/>
  <c r="J192" i="17"/>
  <c r="K192" i="17"/>
  <c r="L192" i="17" s="1"/>
  <c r="H193" i="17"/>
  <c r="M193" i="17" s="1" a="1"/>
  <c r="M193" i="17" s="1"/>
  <c r="I193" i="17"/>
  <c r="N193" i="17" s="1" a="1"/>
  <c r="N193" i="17" s="1"/>
  <c r="J193" i="17"/>
  <c r="K193" i="17"/>
  <c r="L193" i="17" s="1"/>
  <c r="H194" i="17"/>
  <c r="M194" i="17" s="1" a="1"/>
  <c r="M194" i="17" s="1"/>
  <c r="I194" i="17"/>
  <c r="N194" i="17" s="1" a="1"/>
  <c r="N194" i="17" s="1"/>
  <c r="J194" i="17"/>
  <c r="K194" i="17"/>
  <c r="L194" i="17" s="1"/>
  <c r="H195" i="17"/>
  <c r="M195" i="17" s="1" a="1"/>
  <c r="M195" i="17" s="1"/>
  <c r="I195" i="17"/>
  <c r="N195" i="17" s="1" a="1"/>
  <c r="N195" i="17" s="1"/>
  <c r="J195" i="17"/>
  <c r="K195" i="17"/>
  <c r="L195" i="17" s="1"/>
  <c r="H196" i="17"/>
  <c r="M196" i="17" s="1" a="1"/>
  <c r="M196" i="17" s="1"/>
  <c r="I196" i="17"/>
  <c r="N196" i="17" s="1" a="1"/>
  <c r="N196" i="17" s="1"/>
  <c r="J196" i="17"/>
  <c r="K196" i="17"/>
  <c r="L196" i="17" s="1"/>
  <c r="H197" i="17"/>
  <c r="M197" i="17" s="1" a="1"/>
  <c r="M197" i="17" s="1"/>
  <c r="I197" i="17"/>
  <c r="N197" i="17" s="1" a="1"/>
  <c r="N197" i="17" s="1"/>
  <c r="J197" i="17"/>
  <c r="K197" i="17"/>
  <c r="L197" i="17" s="1"/>
  <c r="H198" i="17"/>
  <c r="M198" i="17" s="1" a="1"/>
  <c r="M198" i="17" s="1"/>
  <c r="I198" i="17"/>
  <c r="N198" i="17" s="1" a="1"/>
  <c r="N198" i="17" s="1"/>
  <c r="J198" i="17"/>
  <c r="K198" i="17"/>
  <c r="L198" i="17" s="1"/>
  <c r="H199" i="17"/>
  <c r="M199" i="17" s="1" a="1"/>
  <c r="M199" i="17" s="1"/>
  <c r="I199" i="17"/>
  <c r="N199" i="17" s="1" a="1"/>
  <c r="N199" i="17" s="1"/>
  <c r="J199" i="17"/>
  <c r="K199" i="17"/>
  <c r="L199" i="17" s="1"/>
  <c r="H200" i="17"/>
  <c r="M200" i="17" s="1" a="1"/>
  <c r="M200" i="17" s="1"/>
  <c r="I200" i="17"/>
  <c r="N200" i="17" s="1" a="1"/>
  <c r="N200" i="17" s="1"/>
  <c r="J200" i="17"/>
  <c r="K200" i="17"/>
  <c r="L200" i="17" s="1"/>
  <c r="H201" i="17"/>
  <c r="M201" i="17" s="1" a="1"/>
  <c r="M201" i="17" s="1"/>
  <c r="I201" i="17"/>
  <c r="N201" i="17" s="1" a="1"/>
  <c r="N201" i="17" s="1"/>
  <c r="J201" i="17"/>
  <c r="K201" i="17"/>
  <c r="L201" i="17" s="1"/>
  <c r="H202" i="17"/>
  <c r="M202" i="17" s="1" a="1"/>
  <c r="M202" i="17" s="1"/>
  <c r="I202" i="17"/>
  <c r="N202" i="17" s="1" a="1"/>
  <c r="N202" i="17" s="1"/>
  <c r="J202" i="17"/>
  <c r="K202" i="17"/>
  <c r="L202" i="17" s="1"/>
  <c r="H203" i="17"/>
  <c r="M203" i="17" s="1" a="1"/>
  <c r="M203" i="17" s="1"/>
  <c r="I203" i="17"/>
  <c r="N203" i="17" s="1" a="1"/>
  <c r="N203" i="17" s="1"/>
  <c r="J203" i="17"/>
  <c r="K203" i="17"/>
  <c r="L203" i="17" s="1"/>
  <c r="H204" i="17"/>
  <c r="M204" i="17" s="1" a="1"/>
  <c r="M204" i="17" s="1"/>
  <c r="I204" i="17"/>
  <c r="N204" i="17" s="1" a="1"/>
  <c r="N204" i="17" s="1"/>
  <c r="J204" i="17"/>
  <c r="K204" i="17"/>
  <c r="L204" i="17" s="1"/>
  <c r="H205" i="17"/>
  <c r="M205" i="17" s="1" a="1"/>
  <c r="M205" i="17" s="1"/>
  <c r="I205" i="17"/>
  <c r="N205" i="17" s="1" a="1"/>
  <c r="N205" i="17" s="1"/>
  <c r="J205" i="17"/>
  <c r="K205" i="17"/>
  <c r="L205" i="17" s="1"/>
  <c r="H206" i="17"/>
  <c r="M206" i="17" s="1" a="1"/>
  <c r="M206" i="17" s="1"/>
  <c r="I206" i="17"/>
  <c r="N206" i="17" s="1" a="1"/>
  <c r="N206" i="17" s="1"/>
  <c r="J206" i="17"/>
  <c r="K206" i="17"/>
  <c r="L206" i="17" s="1"/>
  <c r="H207" i="17"/>
  <c r="M207" i="17" s="1" a="1"/>
  <c r="M207" i="17" s="1"/>
  <c r="I207" i="17"/>
  <c r="N207" i="17" s="1" a="1"/>
  <c r="N207" i="17" s="1"/>
  <c r="J207" i="17"/>
  <c r="K207" i="17"/>
  <c r="L207" i="17" s="1"/>
  <c r="H208" i="17"/>
  <c r="M208" i="17" s="1" a="1"/>
  <c r="M208" i="17" s="1"/>
  <c r="I208" i="17"/>
  <c r="N208" i="17" s="1" a="1"/>
  <c r="N208" i="17" s="1"/>
  <c r="J208" i="17"/>
  <c r="K208" i="17"/>
  <c r="L208" i="17" s="1"/>
  <c r="H209" i="17"/>
  <c r="M209" i="17" s="1" a="1"/>
  <c r="M209" i="17" s="1"/>
  <c r="I209" i="17"/>
  <c r="N209" i="17" s="1" a="1"/>
  <c r="N209" i="17" s="1"/>
  <c r="J209" i="17"/>
  <c r="K209" i="17"/>
  <c r="L209" i="17" s="1"/>
  <c r="H210" i="17"/>
  <c r="M210" i="17" s="1" a="1"/>
  <c r="M210" i="17" s="1"/>
  <c r="I210" i="17"/>
  <c r="N210" i="17" s="1" a="1"/>
  <c r="N210" i="17" s="1"/>
  <c r="J210" i="17"/>
  <c r="K210" i="17"/>
  <c r="L210" i="17" s="1"/>
  <c r="H211" i="17"/>
  <c r="M211" i="17" s="1" a="1"/>
  <c r="M211" i="17" s="1"/>
  <c r="I211" i="17"/>
  <c r="N211" i="17" s="1" a="1"/>
  <c r="N211" i="17" s="1"/>
  <c r="J211" i="17"/>
  <c r="K211" i="17"/>
  <c r="L211" i="17" s="1"/>
  <c r="H212" i="17"/>
  <c r="M212" i="17" s="1" a="1"/>
  <c r="M212" i="17" s="1"/>
  <c r="I212" i="17"/>
  <c r="N212" i="17" s="1" a="1"/>
  <c r="N212" i="17" s="1"/>
  <c r="J212" i="17"/>
  <c r="K212" i="17"/>
  <c r="L212" i="17" s="1"/>
  <c r="H213" i="17"/>
  <c r="M213" i="17" s="1" a="1"/>
  <c r="M213" i="17" s="1"/>
  <c r="I213" i="17"/>
  <c r="N213" i="17" s="1" a="1"/>
  <c r="N213" i="17" s="1"/>
  <c r="J213" i="17"/>
  <c r="K213" i="17"/>
  <c r="L213" i="17" s="1"/>
  <c r="H214" i="17"/>
  <c r="M214" i="17" s="1" a="1"/>
  <c r="M214" i="17" s="1"/>
  <c r="I214" i="17"/>
  <c r="N214" i="17" s="1" a="1"/>
  <c r="N214" i="17" s="1"/>
  <c r="J214" i="17"/>
  <c r="K214" i="17"/>
  <c r="L214" i="17" s="1"/>
  <c r="H215" i="17"/>
  <c r="M215" i="17" s="1" a="1"/>
  <c r="M215" i="17" s="1"/>
  <c r="I215" i="17"/>
  <c r="N215" i="17" s="1" a="1"/>
  <c r="N215" i="17" s="1"/>
  <c r="J215" i="17"/>
  <c r="K215" i="17"/>
  <c r="L215" i="17" s="1"/>
  <c r="H216" i="17"/>
  <c r="M216" i="17" s="1" a="1"/>
  <c r="M216" i="17" s="1"/>
  <c r="I216" i="17"/>
  <c r="N216" i="17" s="1" a="1"/>
  <c r="N216" i="17" s="1"/>
  <c r="J216" i="17"/>
  <c r="K216" i="17"/>
  <c r="L216" i="17" s="1"/>
  <c r="H217" i="17"/>
  <c r="M217" i="17" s="1" a="1"/>
  <c r="M217" i="17" s="1"/>
  <c r="I217" i="17"/>
  <c r="N217" i="17" s="1" a="1"/>
  <c r="N217" i="17" s="1"/>
  <c r="J217" i="17"/>
  <c r="K217" i="17"/>
  <c r="L217" i="17" s="1"/>
  <c r="H218" i="17"/>
  <c r="M218" i="17" s="1" a="1"/>
  <c r="M218" i="17" s="1"/>
  <c r="I218" i="17"/>
  <c r="N218" i="17" s="1" a="1"/>
  <c r="N218" i="17" s="1"/>
  <c r="J218" i="17"/>
  <c r="K218" i="17"/>
  <c r="L218" i="17" s="1"/>
  <c r="H219" i="17"/>
  <c r="M219" i="17" s="1" a="1"/>
  <c r="M219" i="17" s="1"/>
  <c r="I219" i="17"/>
  <c r="N219" i="17" s="1" a="1"/>
  <c r="N219" i="17" s="1"/>
  <c r="J219" i="17"/>
  <c r="K219" i="17"/>
  <c r="L219" i="17" s="1"/>
  <c r="H220" i="17"/>
  <c r="M220" i="17" s="1" a="1"/>
  <c r="M220" i="17" s="1"/>
  <c r="I220" i="17"/>
  <c r="N220" i="17" s="1" a="1"/>
  <c r="N220" i="17" s="1"/>
  <c r="J220" i="17"/>
  <c r="K220" i="17"/>
  <c r="L220" i="17" s="1"/>
  <c r="H221" i="17"/>
  <c r="M221" i="17" s="1" a="1"/>
  <c r="M221" i="17" s="1"/>
  <c r="I221" i="17"/>
  <c r="N221" i="17" s="1" a="1"/>
  <c r="N221" i="17" s="1"/>
  <c r="J221" i="17"/>
  <c r="K221" i="17"/>
  <c r="L221" i="17" s="1"/>
  <c r="H222" i="17"/>
  <c r="M222" i="17" s="1" a="1"/>
  <c r="M222" i="17" s="1"/>
  <c r="I222" i="17"/>
  <c r="N222" i="17" s="1" a="1"/>
  <c r="N222" i="17" s="1"/>
  <c r="J222" i="17"/>
  <c r="K222" i="17"/>
  <c r="L222" i="17" s="1"/>
  <c r="H223" i="17"/>
  <c r="M223" i="17" s="1" a="1"/>
  <c r="M223" i="17" s="1"/>
  <c r="I223" i="17"/>
  <c r="N223" i="17" s="1" a="1"/>
  <c r="N223" i="17" s="1"/>
  <c r="J223" i="17"/>
  <c r="K223" i="17"/>
  <c r="L223" i="17" s="1"/>
  <c r="H224" i="17"/>
  <c r="M224" i="17" s="1" a="1"/>
  <c r="M224" i="17" s="1"/>
  <c r="I224" i="17"/>
  <c r="N224" i="17" s="1" a="1"/>
  <c r="N224" i="17" s="1"/>
  <c r="J224" i="17"/>
  <c r="K224" i="17"/>
  <c r="L224" i="17" s="1"/>
  <c r="H225" i="17"/>
  <c r="M225" i="17" s="1" a="1"/>
  <c r="M225" i="17" s="1"/>
  <c r="I225" i="17"/>
  <c r="N225" i="17" s="1" a="1"/>
  <c r="N225" i="17" s="1"/>
  <c r="J225" i="17"/>
  <c r="K225" i="17"/>
  <c r="L225" i="17" s="1"/>
  <c r="H226" i="17"/>
  <c r="M226" i="17" s="1" a="1"/>
  <c r="M226" i="17" s="1"/>
  <c r="I226" i="17"/>
  <c r="N226" i="17" s="1" a="1"/>
  <c r="N226" i="17" s="1"/>
  <c r="J226" i="17"/>
  <c r="K226" i="17"/>
  <c r="L226" i="17" s="1"/>
  <c r="H227" i="17"/>
  <c r="M227" i="17" s="1" a="1"/>
  <c r="M227" i="17" s="1"/>
  <c r="I227" i="17"/>
  <c r="N227" i="17" s="1" a="1"/>
  <c r="N227" i="17" s="1"/>
  <c r="J227" i="17"/>
  <c r="K227" i="17"/>
  <c r="L227" i="17" s="1"/>
  <c r="H228" i="17"/>
  <c r="M228" i="17" s="1" a="1"/>
  <c r="M228" i="17" s="1"/>
  <c r="I228" i="17"/>
  <c r="N228" i="17" s="1" a="1"/>
  <c r="N228" i="17" s="1"/>
  <c r="J228" i="17"/>
  <c r="K228" i="17"/>
  <c r="L228" i="17" s="1"/>
  <c r="H229" i="17"/>
  <c r="M229" i="17" s="1" a="1"/>
  <c r="M229" i="17" s="1"/>
  <c r="I229" i="17"/>
  <c r="N229" i="17" s="1" a="1"/>
  <c r="N229" i="17" s="1"/>
  <c r="J229" i="17"/>
  <c r="K229" i="17"/>
  <c r="L229" i="17" s="1"/>
  <c r="H230" i="17"/>
  <c r="M230" i="17" s="1" a="1"/>
  <c r="M230" i="17" s="1"/>
  <c r="I230" i="17"/>
  <c r="N230" i="17" s="1" a="1"/>
  <c r="N230" i="17" s="1"/>
  <c r="J230" i="17"/>
  <c r="K230" i="17"/>
  <c r="L230" i="17" s="1"/>
  <c r="H231" i="17"/>
  <c r="M231" i="17" s="1" a="1"/>
  <c r="M231" i="17" s="1"/>
  <c r="I231" i="17"/>
  <c r="N231" i="17" s="1" a="1"/>
  <c r="N231" i="17" s="1"/>
  <c r="J231" i="17"/>
  <c r="K231" i="17"/>
  <c r="L231" i="17" s="1"/>
  <c r="H232" i="17"/>
  <c r="M232" i="17" s="1" a="1"/>
  <c r="M232" i="17" s="1"/>
  <c r="I232" i="17"/>
  <c r="N232" i="17" s="1" a="1"/>
  <c r="N232" i="17" s="1"/>
  <c r="J232" i="17"/>
  <c r="K232" i="17"/>
  <c r="L232" i="17" s="1"/>
  <c r="H233" i="17"/>
  <c r="M233" i="17" s="1" a="1"/>
  <c r="M233" i="17" s="1"/>
  <c r="I233" i="17"/>
  <c r="N233" i="17" s="1" a="1"/>
  <c r="N233" i="17" s="1"/>
  <c r="J233" i="17"/>
  <c r="K233" i="17"/>
  <c r="L233" i="17" s="1"/>
  <c r="H234" i="17"/>
  <c r="M234" i="17" s="1" a="1"/>
  <c r="M234" i="17" s="1"/>
  <c r="I234" i="17"/>
  <c r="N234" i="17" s="1" a="1"/>
  <c r="N234" i="17" s="1"/>
  <c r="J234" i="17"/>
  <c r="K234" i="17"/>
  <c r="L234" i="17" s="1"/>
  <c r="H235" i="17"/>
  <c r="M235" i="17" s="1" a="1"/>
  <c r="M235" i="17" s="1"/>
  <c r="I235" i="17"/>
  <c r="N235" i="17" s="1" a="1"/>
  <c r="N235" i="17" s="1"/>
  <c r="J235" i="17"/>
  <c r="K235" i="17"/>
  <c r="L235" i="17" s="1"/>
  <c r="H236" i="17"/>
  <c r="M236" i="17" s="1" a="1"/>
  <c r="M236" i="17" s="1"/>
  <c r="I236" i="17"/>
  <c r="N236" i="17" s="1" a="1"/>
  <c r="N236" i="17" s="1"/>
  <c r="J236" i="17"/>
  <c r="K236" i="17"/>
  <c r="L236" i="17" s="1"/>
  <c r="H237" i="17"/>
  <c r="M237" i="17" s="1" a="1"/>
  <c r="M237" i="17" s="1"/>
  <c r="I237" i="17"/>
  <c r="N237" i="17" s="1" a="1"/>
  <c r="N237" i="17" s="1"/>
  <c r="J237" i="17"/>
  <c r="K237" i="17"/>
  <c r="L237" i="17" s="1"/>
  <c r="H238" i="17"/>
  <c r="M238" i="17" s="1" a="1"/>
  <c r="M238" i="17" s="1"/>
  <c r="I238" i="17"/>
  <c r="N238" i="17" s="1" a="1"/>
  <c r="N238" i="17" s="1"/>
  <c r="J238" i="17"/>
  <c r="K238" i="17"/>
  <c r="L238" i="17" s="1"/>
  <c r="H239" i="17"/>
  <c r="M239" i="17" s="1" a="1"/>
  <c r="M239" i="17" s="1"/>
  <c r="I239" i="17"/>
  <c r="N239" i="17" s="1" a="1"/>
  <c r="N239" i="17" s="1"/>
  <c r="J239" i="17"/>
  <c r="K239" i="17"/>
  <c r="L239" i="17" s="1"/>
  <c r="H240" i="17"/>
  <c r="M240" i="17" s="1" a="1"/>
  <c r="M240" i="17" s="1"/>
  <c r="I240" i="17"/>
  <c r="N240" i="17" s="1" a="1"/>
  <c r="N240" i="17" s="1"/>
  <c r="J240" i="17"/>
  <c r="K240" i="17"/>
  <c r="L240" i="17" s="1"/>
  <c r="H241" i="17"/>
  <c r="M241" i="17" s="1" a="1"/>
  <c r="M241" i="17" s="1"/>
  <c r="I241" i="17"/>
  <c r="N241" i="17" s="1" a="1"/>
  <c r="N241" i="17" s="1"/>
  <c r="J241" i="17"/>
  <c r="K241" i="17"/>
  <c r="L241" i="17" s="1"/>
  <c r="H242" i="17"/>
  <c r="M242" i="17" s="1" a="1"/>
  <c r="M242" i="17" s="1"/>
  <c r="I242" i="17"/>
  <c r="N242" i="17" s="1" a="1"/>
  <c r="N242" i="17" s="1"/>
  <c r="J242" i="17"/>
  <c r="K242" i="17"/>
  <c r="L242" i="17" s="1"/>
  <c r="H243" i="17"/>
  <c r="M243" i="17" s="1" a="1"/>
  <c r="M243" i="17" s="1"/>
  <c r="I243" i="17"/>
  <c r="N243" i="17" s="1" a="1"/>
  <c r="N243" i="17" s="1"/>
  <c r="J243" i="17"/>
  <c r="K243" i="17"/>
  <c r="L243" i="17" s="1"/>
  <c r="H244" i="17"/>
  <c r="M244" i="17" s="1" a="1"/>
  <c r="M244" i="17" s="1"/>
  <c r="I244" i="17"/>
  <c r="N244" i="17" s="1" a="1"/>
  <c r="N244" i="17" s="1"/>
  <c r="J244" i="17"/>
  <c r="K244" i="17"/>
  <c r="L244" i="17" s="1"/>
  <c r="H245" i="17"/>
  <c r="M245" i="17" s="1" a="1"/>
  <c r="M245" i="17" s="1"/>
  <c r="I245" i="17"/>
  <c r="N245" i="17" s="1" a="1"/>
  <c r="N245" i="17" s="1"/>
  <c r="J245" i="17"/>
  <c r="K245" i="17"/>
  <c r="L245" i="17" s="1"/>
  <c r="H246" i="17"/>
  <c r="M246" i="17" s="1" a="1"/>
  <c r="M246" i="17" s="1"/>
  <c r="I246" i="17"/>
  <c r="N246" i="17" s="1" a="1"/>
  <c r="N246" i="17" s="1"/>
  <c r="J246" i="17"/>
  <c r="K246" i="17"/>
  <c r="L246" i="17" s="1"/>
  <c r="H247" i="17"/>
  <c r="M247" i="17" s="1" a="1"/>
  <c r="M247" i="17" s="1"/>
  <c r="I247" i="17"/>
  <c r="N247" i="17" s="1" a="1"/>
  <c r="N247" i="17" s="1"/>
  <c r="J247" i="17"/>
  <c r="K247" i="17"/>
  <c r="L247" i="17" s="1"/>
  <c r="H248" i="17"/>
  <c r="M248" i="17" s="1" a="1"/>
  <c r="M248" i="17" s="1"/>
  <c r="I248" i="17"/>
  <c r="N248" i="17" s="1" a="1"/>
  <c r="N248" i="17" s="1"/>
  <c r="J248" i="17"/>
  <c r="K248" i="17"/>
  <c r="L248" i="17" s="1"/>
  <c r="H249" i="17"/>
  <c r="M249" i="17" s="1" a="1"/>
  <c r="M249" i="17" s="1"/>
  <c r="I249" i="17"/>
  <c r="N249" i="17" s="1" a="1"/>
  <c r="N249" i="17" s="1"/>
  <c r="J249" i="17"/>
  <c r="K249" i="17"/>
  <c r="L249" i="17" s="1"/>
  <c r="H250" i="17"/>
  <c r="M250" i="17" s="1" a="1"/>
  <c r="M250" i="17" s="1"/>
  <c r="I250" i="17"/>
  <c r="N250" i="17" s="1" a="1"/>
  <c r="N250" i="17" s="1"/>
  <c r="J250" i="17"/>
  <c r="K250" i="17"/>
  <c r="L250" i="17" s="1"/>
  <c r="H251" i="17"/>
  <c r="M251" i="17" s="1" a="1"/>
  <c r="M251" i="17" s="1"/>
  <c r="I251" i="17"/>
  <c r="N251" i="17" s="1" a="1"/>
  <c r="N251" i="17" s="1"/>
  <c r="J251" i="17"/>
  <c r="K251" i="17"/>
  <c r="L251" i="17" s="1"/>
  <c r="H252" i="17"/>
  <c r="M252" i="17" s="1" a="1"/>
  <c r="M252" i="17" s="1"/>
  <c r="I252" i="17"/>
  <c r="N252" i="17" s="1" a="1"/>
  <c r="N252" i="17" s="1"/>
  <c r="J252" i="17"/>
  <c r="K252" i="17"/>
  <c r="L252" i="17" s="1"/>
  <c r="H253" i="17"/>
  <c r="M253" i="17" s="1" a="1"/>
  <c r="M253" i="17" s="1"/>
  <c r="I253" i="17"/>
  <c r="N253" i="17" s="1" a="1"/>
  <c r="N253" i="17" s="1"/>
  <c r="J253" i="17"/>
  <c r="K253" i="17"/>
  <c r="L253" i="17" s="1"/>
  <c r="H254" i="17"/>
  <c r="M254" i="17" s="1" a="1"/>
  <c r="M254" i="17" s="1"/>
  <c r="I254" i="17"/>
  <c r="N254" i="17" s="1" a="1"/>
  <c r="N254" i="17" s="1"/>
  <c r="J254" i="17"/>
  <c r="K254" i="17"/>
  <c r="L254" i="17" s="1"/>
  <c r="H255" i="17"/>
  <c r="M255" i="17" s="1" a="1"/>
  <c r="M255" i="17" s="1"/>
  <c r="I255" i="17"/>
  <c r="N255" i="17" s="1" a="1"/>
  <c r="N255" i="17" s="1"/>
  <c r="J255" i="17"/>
  <c r="K255" i="17"/>
  <c r="L255" i="17" s="1"/>
  <c r="H256" i="17"/>
  <c r="M256" i="17" s="1" a="1"/>
  <c r="M256" i="17" s="1"/>
  <c r="I256" i="17"/>
  <c r="N256" i="17" s="1" a="1"/>
  <c r="N256" i="17" s="1"/>
  <c r="J256" i="17"/>
  <c r="K256" i="17"/>
  <c r="L256" i="17" s="1"/>
  <c r="H257" i="17"/>
  <c r="M257" i="17" s="1" a="1"/>
  <c r="M257" i="17" s="1"/>
  <c r="I257" i="17"/>
  <c r="N257" i="17" s="1" a="1"/>
  <c r="N257" i="17" s="1"/>
  <c r="J257" i="17"/>
  <c r="K257" i="17"/>
  <c r="L257" i="17" s="1"/>
  <c r="H258" i="17"/>
  <c r="M258" i="17" s="1" a="1"/>
  <c r="M258" i="17" s="1"/>
  <c r="I258" i="17"/>
  <c r="N258" i="17" s="1" a="1"/>
  <c r="N258" i="17" s="1"/>
  <c r="J258" i="17"/>
  <c r="K258" i="17"/>
  <c r="L258" i="17" s="1"/>
  <c r="H259" i="17"/>
  <c r="M259" i="17" s="1" a="1"/>
  <c r="M259" i="17" s="1"/>
  <c r="I259" i="17"/>
  <c r="N259" i="17" s="1" a="1"/>
  <c r="N259" i="17" s="1"/>
  <c r="J259" i="17"/>
  <c r="K259" i="17"/>
  <c r="L259" i="17" s="1"/>
  <c r="H260" i="17"/>
  <c r="M260" i="17" s="1" a="1"/>
  <c r="M260" i="17" s="1"/>
  <c r="I260" i="17"/>
  <c r="N260" i="17" s="1" a="1"/>
  <c r="N260" i="17" s="1"/>
  <c r="J260" i="17"/>
  <c r="K260" i="17"/>
  <c r="L260" i="17" s="1"/>
  <c r="H261" i="17"/>
  <c r="M261" i="17" s="1" a="1"/>
  <c r="M261" i="17" s="1"/>
  <c r="I261" i="17"/>
  <c r="N261" i="17" s="1" a="1"/>
  <c r="N261" i="17" s="1"/>
  <c r="J261" i="17"/>
  <c r="K261" i="17"/>
  <c r="L261" i="17" s="1"/>
  <c r="H262" i="17"/>
  <c r="M262" i="17" s="1" a="1"/>
  <c r="M262" i="17" s="1"/>
  <c r="I262" i="17"/>
  <c r="N262" i="17" s="1" a="1"/>
  <c r="N262" i="17" s="1"/>
  <c r="J262" i="17"/>
  <c r="K262" i="17"/>
  <c r="L262" i="17" s="1"/>
  <c r="H263" i="17"/>
  <c r="M263" i="17" s="1" a="1"/>
  <c r="M263" i="17" s="1"/>
  <c r="I263" i="17"/>
  <c r="N263" i="17" s="1" a="1"/>
  <c r="N263" i="17" s="1"/>
  <c r="J263" i="17"/>
  <c r="K263" i="17"/>
  <c r="L263" i="17" s="1"/>
  <c r="H264" i="17"/>
  <c r="M264" i="17" s="1" a="1"/>
  <c r="M264" i="17" s="1"/>
  <c r="I264" i="17"/>
  <c r="N264" i="17" s="1" a="1"/>
  <c r="N264" i="17" s="1"/>
  <c r="J264" i="17"/>
  <c r="K264" i="17"/>
  <c r="L264" i="17" s="1"/>
  <c r="H265" i="17"/>
  <c r="M265" i="17" s="1" a="1"/>
  <c r="M265" i="17" s="1"/>
  <c r="I265" i="17"/>
  <c r="N265" i="17" s="1" a="1"/>
  <c r="N265" i="17" s="1"/>
  <c r="J265" i="17"/>
  <c r="K265" i="17"/>
  <c r="L265" i="17" s="1"/>
  <c r="H266" i="17"/>
  <c r="M266" i="17" s="1" a="1"/>
  <c r="M266" i="17" s="1"/>
  <c r="I266" i="17"/>
  <c r="N266" i="17" s="1" a="1"/>
  <c r="N266" i="17" s="1"/>
  <c r="J266" i="17"/>
  <c r="K266" i="17"/>
  <c r="L266" i="17" s="1"/>
  <c r="H267" i="17"/>
  <c r="M267" i="17" s="1" a="1"/>
  <c r="M267" i="17" s="1"/>
  <c r="I267" i="17"/>
  <c r="N267" i="17" s="1" a="1"/>
  <c r="N267" i="17" s="1"/>
  <c r="J267" i="17"/>
  <c r="K267" i="17"/>
  <c r="L267" i="17" s="1"/>
  <c r="H268" i="17"/>
  <c r="M268" i="17" s="1" a="1"/>
  <c r="M268" i="17" s="1"/>
  <c r="I268" i="17"/>
  <c r="N268" i="17" s="1" a="1"/>
  <c r="N268" i="17" s="1"/>
  <c r="J268" i="17"/>
  <c r="K268" i="17"/>
  <c r="L268" i="17" s="1"/>
  <c r="H269" i="17"/>
  <c r="M269" i="17" s="1" a="1"/>
  <c r="M269" i="17" s="1"/>
  <c r="I269" i="17"/>
  <c r="N269" i="17" s="1" a="1"/>
  <c r="N269" i="17" s="1"/>
  <c r="J269" i="17"/>
  <c r="K269" i="17"/>
  <c r="L269" i="17" s="1"/>
  <c r="H270" i="17"/>
  <c r="M270" i="17" s="1" a="1"/>
  <c r="M270" i="17" s="1"/>
  <c r="I270" i="17"/>
  <c r="N270" i="17" s="1" a="1"/>
  <c r="N270" i="17" s="1"/>
  <c r="J270" i="17"/>
  <c r="K270" i="17"/>
  <c r="L270" i="17" s="1"/>
  <c r="H271" i="17"/>
  <c r="M271" i="17" s="1" a="1"/>
  <c r="M271" i="17" s="1"/>
  <c r="I271" i="17"/>
  <c r="N271" i="17" s="1" a="1"/>
  <c r="N271" i="17" s="1"/>
  <c r="J271" i="17"/>
  <c r="K271" i="17"/>
  <c r="L271" i="17" s="1"/>
  <c r="H272" i="17"/>
  <c r="M272" i="17" s="1" a="1"/>
  <c r="M272" i="17" s="1"/>
  <c r="I272" i="17"/>
  <c r="N272" i="17" s="1" a="1"/>
  <c r="N272" i="17" s="1"/>
  <c r="J272" i="17"/>
  <c r="K272" i="17"/>
  <c r="L272" i="17" s="1"/>
  <c r="H273" i="17"/>
  <c r="M273" i="17" s="1" a="1"/>
  <c r="M273" i="17" s="1"/>
  <c r="I273" i="17"/>
  <c r="N273" i="17" s="1" a="1"/>
  <c r="N273" i="17" s="1"/>
  <c r="J273" i="17"/>
  <c r="K273" i="17"/>
  <c r="L273" i="17" s="1"/>
  <c r="H274" i="17"/>
  <c r="M274" i="17" s="1" a="1"/>
  <c r="M274" i="17" s="1"/>
  <c r="I274" i="17"/>
  <c r="N274" i="17" s="1" a="1"/>
  <c r="N274" i="17" s="1"/>
  <c r="J274" i="17"/>
  <c r="K274" i="17"/>
  <c r="L274" i="17" s="1"/>
  <c r="H275" i="17"/>
  <c r="M275" i="17" s="1" a="1"/>
  <c r="M275" i="17" s="1"/>
  <c r="I275" i="17"/>
  <c r="N275" i="17" s="1" a="1"/>
  <c r="N275" i="17" s="1"/>
  <c r="J275" i="17"/>
  <c r="K275" i="17"/>
  <c r="L275" i="17" s="1"/>
  <c r="H276" i="17"/>
  <c r="M276" i="17" s="1" a="1"/>
  <c r="M276" i="17" s="1"/>
  <c r="I276" i="17"/>
  <c r="N276" i="17" s="1" a="1"/>
  <c r="N276" i="17" s="1"/>
  <c r="J276" i="17"/>
  <c r="K276" i="17"/>
  <c r="L276" i="17" s="1"/>
  <c r="H277" i="17"/>
  <c r="M277" i="17" s="1" a="1"/>
  <c r="M277" i="17" s="1"/>
  <c r="I277" i="17"/>
  <c r="N277" i="17" s="1" a="1"/>
  <c r="N277" i="17" s="1"/>
  <c r="J277" i="17"/>
  <c r="K277" i="17"/>
  <c r="L277" i="17" s="1"/>
  <c r="H278" i="17"/>
  <c r="M278" i="17" s="1" a="1"/>
  <c r="M278" i="17" s="1"/>
  <c r="I278" i="17"/>
  <c r="N278" i="17" s="1" a="1"/>
  <c r="N278" i="17" s="1"/>
  <c r="J278" i="17"/>
  <c r="K278" i="17"/>
  <c r="L278" i="17" s="1"/>
  <c r="H279" i="17"/>
  <c r="M279" i="17" s="1" a="1"/>
  <c r="M279" i="17" s="1"/>
  <c r="I279" i="17"/>
  <c r="N279" i="17" s="1" a="1"/>
  <c r="N279" i="17" s="1"/>
  <c r="J279" i="17"/>
  <c r="K279" i="17"/>
  <c r="L279" i="17" s="1"/>
  <c r="H280" i="17"/>
  <c r="M280" i="17" s="1" a="1"/>
  <c r="M280" i="17" s="1"/>
  <c r="I280" i="17"/>
  <c r="N280" i="17" s="1" a="1"/>
  <c r="N280" i="17" s="1"/>
  <c r="J280" i="17"/>
  <c r="K280" i="17"/>
  <c r="L280" i="17" s="1"/>
  <c r="H281" i="17"/>
  <c r="M281" i="17" s="1" a="1"/>
  <c r="M281" i="17" s="1"/>
  <c r="I281" i="17"/>
  <c r="N281" i="17" s="1" a="1"/>
  <c r="N281" i="17" s="1"/>
  <c r="J281" i="17"/>
  <c r="K281" i="17"/>
  <c r="L281" i="17" s="1"/>
  <c r="H282" i="17"/>
  <c r="M282" i="17" s="1" a="1"/>
  <c r="M282" i="17" s="1"/>
  <c r="I282" i="17"/>
  <c r="N282" i="17" s="1" a="1"/>
  <c r="N282" i="17" s="1"/>
  <c r="J282" i="17"/>
  <c r="K282" i="17"/>
  <c r="L282" i="17" s="1"/>
  <c r="H283" i="17"/>
  <c r="M283" i="17" s="1" a="1"/>
  <c r="M283" i="17" s="1"/>
  <c r="I283" i="17"/>
  <c r="N283" i="17" s="1" a="1"/>
  <c r="N283" i="17" s="1"/>
  <c r="J283" i="17"/>
  <c r="K283" i="17"/>
  <c r="L283" i="17" s="1"/>
  <c r="H284" i="17"/>
  <c r="M284" i="17" s="1" a="1"/>
  <c r="M284" i="17" s="1"/>
  <c r="I284" i="17"/>
  <c r="N284" i="17" s="1" a="1"/>
  <c r="N284" i="17" s="1"/>
  <c r="J284" i="17"/>
  <c r="K284" i="17"/>
  <c r="L284" i="17" s="1"/>
  <c r="H285" i="17"/>
  <c r="M285" i="17" s="1" a="1"/>
  <c r="M285" i="17" s="1"/>
  <c r="I285" i="17"/>
  <c r="N285" i="17" s="1" a="1"/>
  <c r="N285" i="17" s="1"/>
  <c r="J285" i="17"/>
  <c r="K285" i="17"/>
  <c r="L285" i="17" s="1"/>
  <c r="H286" i="17"/>
  <c r="M286" i="17" s="1" a="1"/>
  <c r="M286" i="17" s="1"/>
  <c r="I286" i="17"/>
  <c r="N286" i="17" s="1" a="1"/>
  <c r="N286" i="17" s="1"/>
  <c r="J286" i="17"/>
  <c r="K286" i="17"/>
  <c r="L286" i="17" s="1"/>
  <c r="H287" i="17"/>
  <c r="M287" i="17" s="1" a="1"/>
  <c r="M287" i="17" s="1"/>
  <c r="I287" i="17"/>
  <c r="N287" i="17" s="1" a="1"/>
  <c r="N287" i="17" s="1"/>
  <c r="J287" i="17"/>
  <c r="K287" i="17"/>
  <c r="L287" i="17" s="1"/>
  <c r="H288" i="17"/>
  <c r="M288" i="17" s="1" a="1"/>
  <c r="M288" i="17" s="1"/>
  <c r="I288" i="17"/>
  <c r="N288" i="17" s="1" a="1"/>
  <c r="N288" i="17" s="1"/>
  <c r="J288" i="17"/>
  <c r="K288" i="17"/>
  <c r="L288" i="17" s="1"/>
  <c r="H289" i="17"/>
  <c r="M289" i="17" s="1" a="1"/>
  <c r="M289" i="17" s="1"/>
  <c r="I289" i="17"/>
  <c r="N289" i="17" s="1" a="1"/>
  <c r="N289" i="17" s="1"/>
  <c r="J289" i="17"/>
  <c r="K289" i="17"/>
  <c r="L289" i="17" s="1"/>
  <c r="H290" i="17"/>
  <c r="M290" i="17" s="1" a="1"/>
  <c r="M290" i="17" s="1"/>
  <c r="I290" i="17"/>
  <c r="N290" i="17" s="1" a="1"/>
  <c r="N290" i="17" s="1"/>
  <c r="J290" i="17"/>
  <c r="K290" i="17"/>
  <c r="L290" i="17" s="1"/>
  <c r="H291" i="17"/>
  <c r="M291" i="17" s="1" a="1"/>
  <c r="M291" i="17" s="1"/>
  <c r="I291" i="17"/>
  <c r="N291" i="17" s="1" a="1"/>
  <c r="N291" i="17" s="1"/>
  <c r="J291" i="17"/>
  <c r="K291" i="17"/>
  <c r="L291" i="17" s="1"/>
  <c r="H292" i="17"/>
  <c r="M292" i="17" s="1" a="1"/>
  <c r="M292" i="17" s="1"/>
  <c r="I292" i="17"/>
  <c r="N292" i="17" s="1" a="1"/>
  <c r="N292" i="17" s="1"/>
  <c r="J292" i="17"/>
  <c r="K292" i="17"/>
  <c r="L292" i="17" s="1"/>
  <c r="H293" i="17"/>
  <c r="M293" i="17" s="1" a="1"/>
  <c r="M293" i="17" s="1"/>
  <c r="I293" i="17"/>
  <c r="N293" i="17" s="1" a="1"/>
  <c r="N293" i="17" s="1"/>
  <c r="J293" i="17"/>
  <c r="K293" i="17"/>
  <c r="L293" i="17" s="1"/>
  <c r="H294" i="17"/>
  <c r="M294" i="17" s="1" a="1"/>
  <c r="M294" i="17" s="1"/>
  <c r="I294" i="17"/>
  <c r="N294" i="17" s="1" a="1"/>
  <c r="N294" i="17" s="1"/>
  <c r="J294" i="17"/>
  <c r="K294" i="17"/>
  <c r="L294" i="17" s="1"/>
  <c r="H295" i="17"/>
  <c r="M295" i="17" s="1" a="1"/>
  <c r="M295" i="17" s="1"/>
  <c r="I295" i="17"/>
  <c r="N295" i="17" s="1" a="1"/>
  <c r="N295" i="17" s="1"/>
  <c r="J295" i="17"/>
  <c r="K295" i="17"/>
  <c r="L295" i="17" s="1"/>
  <c r="H296" i="17"/>
  <c r="M296" i="17" s="1" a="1"/>
  <c r="M296" i="17" s="1"/>
  <c r="I296" i="17"/>
  <c r="N296" i="17" s="1" a="1"/>
  <c r="N296" i="17" s="1"/>
  <c r="J296" i="17"/>
  <c r="K296" i="17"/>
  <c r="L296" i="17" s="1"/>
  <c r="H297" i="17"/>
  <c r="M297" i="17" s="1" a="1"/>
  <c r="M297" i="17" s="1"/>
  <c r="I297" i="17"/>
  <c r="N297" i="17" s="1" a="1"/>
  <c r="N297" i="17" s="1"/>
  <c r="J297" i="17"/>
  <c r="K297" i="17"/>
  <c r="L297" i="17" s="1"/>
  <c r="H298" i="17"/>
  <c r="M298" i="17" s="1" a="1"/>
  <c r="M298" i="17" s="1"/>
  <c r="I298" i="17"/>
  <c r="N298" i="17" s="1" a="1"/>
  <c r="N298" i="17" s="1"/>
  <c r="J298" i="17"/>
  <c r="K298" i="17"/>
  <c r="L298" i="17" s="1"/>
  <c r="H299" i="17"/>
  <c r="M299" i="17" s="1" a="1"/>
  <c r="M299" i="17" s="1"/>
  <c r="I299" i="17"/>
  <c r="N299" i="17" s="1" a="1"/>
  <c r="N299" i="17" s="1"/>
  <c r="J299" i="17"/>
  <c r="K299" i="17"/>
  <c r="L299" i="17" s="1"/>
  <c r="H300" i="17"/>
  <c r="M300" i="17" s="1" a="1"/>
  <c r="M300" i="17" s="1"/>
  <c r="I300" i="17"/>
  <c r="N300" i="17" s="1" a="1"/>
  <c r="N300" i="17" s="1"/>
  <c r="J300" i="17"/>
  <c r="K300" i="17"/>
  <c r="L300" i="17" s="1"/>
  <c r="H301" i="17"/>
  <c r="M301" i="17" s="1" a="1"/>
  <c r="M301" i="17" s="1"/>
  <c r="I301" i="17"/>
  <c r="N301" i="17" s="1" a="1"/>
  <c r="N301" i="17" s="1"/>
  <c r="J301" i="17"/>
  <c r="K301" i="17"/>
  <c r="L301" i="17" s="1"/>
  <c r="H302" i="17"/>
  <c r="M302" i="17" s="1" a="1"/>
  <c r="M302" i="17" s="1"/>
  <c r="I302" i="17"/>
  <c r="N302" i="17" s="1" a="1"/>
  <c r="N302" i="17" s="1"/>
  <c r="J302" i="17"/>
  <c r="K302" i="17"/>
  <c r="L302" i="17" s="1"/>
  <c r="H303" i="17"/>
  <c r="M303" i="17" s="1" a="1"/>
  <c r="M303" i="17" s="1"/>
  <c r="I303" i="17"/>
  <c r="N303" i="17" s="1" a="1"/>
  <c r="N303" i="17" s="1"/>
  <c r="J303" i="17"/>
  <c r="K303" i="17"/>
  <c r="L303" i="17" s="1"/>
  <c r="H304" i="17"/>
  <c r="M304" i="17" s="1" a="1"/>
  <c r="M304" i="17" s="1"/>
  <c r="I304" i="17"/>
  <c r="N304" i="17" s="1" a="1"/>
  <c r="N304" i="17" s="1"/>
  <c r="J304" i="17"/>
  <c r="K304" i="17"/>
  <c r="L304" i="17" s="1"/>
  <c r="H305" i="17"/>
  <c r="M305" i="17" s="1" a="1"/>
  <c r="M305" i="17" s="1"/>
  <c r="I305" i="17"/>
  <c r="N305" i="17" s="1" a="1"/>
  <c r="N305" i="17" s="1"/>
  <c r="J305" i="17"/>
  <c r="K305" i="17"/>
  <c r="L305" i="17" s="1"/>
  <c r="H306" i="17"/>
  <c r="M306" i="17" s="1" a="1"/>
  <c r="M306" i="17" s="1"/>
  <c r="I306" i="17"/>
  <c r="N306" i="17" s="1" a="1"/>
  <c r="N306" i="17" s="1"/>
  <c r="J306" i="17"/>
  <c r="K306" i="17"/>
  <c r="L306" i="17" s="1"/>
  <c r="H307" i="17"/>
  <c r="M307" i="17" s="1" a="1"/>
  <c r="M307" i="17" s="1"/>
  <c r="I307" i="17"/>
  <c r="N307" i="17" s="1" a="1"/>
  <c r="N307" i="17" s="1"/>
  <c r="J307" i="17"/>
  <c r="K307" i="17"/>
  <c r="L307" i="17" s="1"/>
  <c r="H308" i="17"/>
  <c r="M308" i="17" s="1" a="1"/>
  <c r="M308" i="17" s="1"/>
  <c r="I308" i="17"/>
  <c r="N308" i="17" s="1" a="1"/>
  <c r="N308" i="17" s="1"/>
  <c r="J308" i="17"/>
  <c r="K308" i="17"/>
  <c r="L308" i="17" s="1"/>
  <c r="H309" i="17"/>
  <c r="M309" i="17" s="1" a="1"/>
  <c r="M309" i="17" s="1"/>
  <c r="I309" i="17"/>
  <c r="N309" i="17" s="1" a="1"/>
  <c r="N309" i="17" s="1"/>
  <c r="J309" i="17"/>
  <c r="K309" i="17"/>
  <c r="L309" i="17" s="1"/>
  <c r="H310" i="17"/>
  <c r="M310" i="17" s="1" a="1"/>
  <c r="M310" i="17" s="1"/>
  <c r="I310" i="17"/>
  <c r="N310" i="17" s="1" a="1"/>
  <c r="N310" i="17" s="1"/>
  <c r="J310" i="17"/>
  <c r="K310" i="17"/>
  <c r="L310" i="17" s="1"/>
  <c r="H311" i="17"/>
  <c r="M311" i="17" s="1" a="1"/>
  <c r="M311" i="17" s="1"/>
  <c r="I311" i="17"/>
  <c r="N311" i="17" s="1" a="1"/>
  <c r="N311" i="17" s="1"/>
  <c r="J311" i="17"/>
  <c r="K311" i="17"/>
  <c r="L311" i="17" s="1"/>
  <c r="H312" i="17"/>
  <c r="M312" i="17" s="1" a="1"/>
  <c r="M312" i="17" s="1"/>
  <c r="I312" i="17"/>
  <c r="N312" i="17" s="1" a="1"/>
  <c r="N312" i="17" s="1"/>
  <c r="J312" i="17"/>
  <c r="K312" i="17"/>
  <c r="L312" i="17" s="1"/>
  <c r="H313" i="17"/>
  <c r="M313" i="17" s="1" a="1"/>
  <c r="M313" i="17" s="1"/>
  <c r="I313" i="17"/>
  <c r="N313" i="17" s="1" a="1"/>
  <c r="N313" i="17" s="1"/>
  <c r="J313" i="17"/>
  <c r="K313" i="17"/>
  <c r="L313" i="17" s="1"/>
  <c r="H314" i="17"/>
  <c r="M314" i="17" s="1" a="1"/>
  <c r="M314" i="17" s="1"/>
  <c r="I314" i="17"/>
  <c r="N314" i="17" s="1" a="1"/>
  <c r="N314" i="17" s="1"/>
  <c r="J314" i="17"/>
  <c r="K314" i="17"/>
  <c r="L314" i="17" s="1"/>
  <c r="H315" i="17"/>
  <c r="M315" i="17" s="1" a="1"/>
  <c r="M315" i="17" s="1"/>
  <c r="I315" i="17"/>
  <c r="N315" i="17" s="1" a="1"/>
  <c r="N315" i="17" s="1"/>
  <c r="J315" i="17"/>
  <c r="K315" i="17"/>
  <c r="L315" i="17" s="1"/>
  <c r="H316" i="17"/>
  <c r="M316" i="17" s="1" a="1"/>
  <c r="M316" i="17" s="1"/>
  <c r="I316" i="17"/>
  <c r="N316" i="17" s="1" a="1"/>
  <c r="N316" i="17" s="1"/>
  <c r="J316" i="17"/>
  <c r="K316" i="17"/>
  <c r="L316" i="17" s="1"/>
  <c r="H317" i="17"/>
  <c r="M317" i="17" s="1" a="1"/>
  <c r="M317" i="17" s="1"/>
  <c r="I317" i="17"/>
  <c r="N317" i="17" s="1" a="1"/>
  <c r="N317" i="17" s="1"/>
  <c r="J317" i="17"/>
  <c r="K317" i="17"/>
  <c r="L317" i="17" s="1"/>
  <c r="H318" i="17"/>
  <c r="M318" i="17" s="1" a="1"/>
  <c r="M318" i="17" s="1"/>
  <c r="I318" i="17"/>
  <c r="N318" i="17" s="1" a="1"/>
  <c r="N318" i="17" s="1"/>
  <c r="J318" i="17"/>
  <c r="K318" i="17"/>
  <c r="L318" i="17" s="1"/>
  <c r="H319" i="17"/>
  <c r="M319" i="17" s="1" a="1"/>
  <c r="M319" i="17" s="1"/>
  <c r="I319" i="17"/>
  <c r="N319" i="17" s="1" a="1"/>
  <c r="N319" i="17" s="1"/>
  <c r="J319" i="17"/>
  <c r="K319" i="17"/>
  <c r="L319" i="17" s="1"/>
  <c r="H320" i="17"/>
  <c r="M320" i="17" s="1" a="1"/>
  <c r="M320" i="17" s="1"/>
  <c r="I320" i="17"/>
  <c r="N320" i="17" s="1" a="1"/>
  <c r="N320" i="17" s="1"/>
  <c r="J320" i="17"/>
  <c r="K320" i="17"/>
  <c r="L320" i="17" s="1"/>
  <c r="H321" i="17"/>
  <c r="M321" i="17" s="1" a="1"/>
  <c r="M321" i="17" s="1"/>
  <c r="I321" i="17"/>
  <c r="N321" i="17" s="1" a="1"/>
  <c r="N321" i="17" s="1"/>
  <c r="J321" i="17"/>
  <c r="K321" i="17"/>
  <c r="L321" i="17" s="1"/>
  <c r="H322" i="17"/>
  <c r="M322" i="17" s="1" a="1"/>
  <c r="M322" i="17" s="1"/>
  <c r="I322" i="17"/>
  <c r="N322" i="17" s="1" a="1"/>
  <c r="N322" i="17" s="1"/>
  <c r="J322" i="17"/>
  <c r="K322" i="17"/>
  <c r="L322" i="17" s="1"/>
  <c r="H323" i="17"/>
  <c r="M323" i="17" s="1" a="1"/>
  <c r="M323" i="17" s="1"/>
  <c r="I323" i="17"/>
  <c r="N323" i="17" s="1" a="1"/>
  <c r="N323" i="17" s="1"/>
  <c r="J323" i="17"/>
  <c r="K323" i="17"/>
  <c r="L323" i="17" s="1"/>
  <c r="H324" i="17"/>
  <c r="M324" i="17" s="1" a="1"/>
  <c r="M324" i="17" s="1"/>
  <c r="I324" i="17"/>
  <c r="N324" i="17" s="1" a="1"/>
  <c r="N324" i="17" s="1"/>
  <c r="J324" i="17"/>
  <c r="K324" i="17"/>
  <c r="L324" i="17" s="1"/>
  <c r="H325" i="17"/>
  <c r="M325" i="17" s="1" a="1"/>
  <c r="M325" i="17" s="1"/>
  <c r="I325" i="17"/>
  <c r="N325" i="17" s="1" a="1"/>
  <c r="N325" i="17" s="1"/>
  <c r="J325" i="17"/>
  <c r="K325" i="17"/>
  <c r="L325" i="17" s="1"/>
  <c r="H326" i="17"/>
  <c r="M326" i="17" s="1" a="1"/>
  <c r="M326" i="17" s="1"/>
  <c r="I326" i="17"/>
  <c r="N326" i="17" s="1" a="1"/>
  <c r="N326" i="17" s="1"/>
  <c r="J326" i="17"/>
  <c r="K326" i="17"/>
  <c r="L326" i="17" s="1"/>
  <c r="H327" i="17"/>
  <c r="M327" i="17" s="1" a="1"/>
  <c r="M327" i="17" s="1"/>
  <c r="I327" i="17"/>
  <c r="N327" i="17" s="1" a="1"/>
  <c r="N327" i="17" s="1"/>
  <c r="J327" i="17"/>
  <c r="K327" i="17"/>
  <c r="L327" i="17" s="1"/>
  <c r="H328" i="17"/>
  <c r="M328" i="17" s="1" a="1"/>
  <c r="M328" i="17" s="1"/>
  <c r="I328" i="17"/>
  <c r="N328" i="17" s="1" a="1"/>
  <c r="N328" i="17" s="1"/>
  <c r="J328" i="17"/>
  <c r="K328" i="17"/>
  <c r="L328" i="17" s="1"/>
  <c r="H329" i="17"/>
  <c r="M329" i="17" s="1" a="1"/>
  <c r="M329" i="17" s="1"/>
  <c r="I329" i="17"/>
  <c r="N329" i="17" s="1" a="1"/>
  <c r="N329" i="17" s="1"/>
  <c r="J329" i="17"/>
  <c r="K329" i="17"/>
  <c r="L329" i="17" s="1"/>
  <c r="H330" i="17"/>
  <c r="M330" i="17" s="1" a="1"/>
  <c r="M330" i="17" s="1"/>
  <c r="I330" i="17"/>
  <c r="N330" i="17" s="1" a="1"/>
  <c r="N330" i="17" s="1"/>
  <c r="J330" i="17"/>
  <c r="K330" i="17"/>
  <c r="L330" i="17" s="1"/>
  <c r="H331" i="17"/>
  <c r="M331" i="17" s="1" a="1"/>
  <c r="M331" i="17" s="1"/>
  <c r="I331" i="17"/>
  <c r="N331" i="17" s="1" a="1"/>
  <c r="N331" i="17" s="1"/>
  <c r="J331" i="17"/>
  <c r="K331" i="17"/>
  <c r="L331" i="17" s="1"/>
  <c r="H332" i="17"/>
  <c r="M332" i="17" s="1" a="1"/>
  <c r="M332" i="17" s="1"/>
  <c r="I332" i="17"/>
  <c r="N332" i="17" s="1" a="1"/>
  <c r="N332" i="17" s="1"/>
  <c r="J332" i="17"/>
  <c r="K332" i="17"/>
  <c r="L332" i="17" s="1"/>
  <c r="H333" i="17"/>
  <c r="M333" i="17" s="1" a="1"/>
  <c r="M333" i="17" s="1"/>
  <c r="I333" i="17"/>
  <c r="N333" i="17" s="1" a="1"/>
  <c r="N333" i="17" s="1"/>
  <c r="J333" i="17"/>
  <c r="K333" i="17"/>
  <c r="L333" i="17" s="1"/>
  <c r="H334" i="17"/>
  <c r="M334" i="17" s="1" a="1"/>
  <c r="M334" i="17" s="1"/>
  <c r="I334" i="17"/>
  <c r="N334" i="17" s="1" a="1"/>
  <c r="N334" i="17" s="1"/>
  <c r="J334" i="17"/>
  <c r="K334" i="17"/>
  <c r="L334" i="17" s="1"/>
  <c r="H335" i="17"/>
  <c r="M335" i="17" s="1" a="1"/>
  <c r="M335" i="17" s="1"/>
  <c r="I335" i="17"/>
  <c r="N335" i="17" s="1" a="1"/>
  <c r="N335" i="17" s="1"/>
  <c r="J335" i="17"/>
  <c r="K335" i="17"/>
  <c r="L335" i="17" s="1"/>
  <c r="H336" i="17"/>
  <c r="M336" i="17" s="1" a="1"/>
  <c r="M336" i="17" s="1"/>
  <c r="I336" i="17"/>
  <c r="N336" i="17" s="1" a="1"/>
  <c r="N336" i="17" s="1"/>
  <c r="J336" i="17"/>
  <c r="K336" i="17"/>
  <c r="L336" i="17" s="1"/>
  <c r="H337" i="17"/>
  <c r="M337" i="17" s="1" a="1"/>
  <c r="M337" i="17" s="1"/>
  <c r="I337" i="17"/>
  <c r="N337" i="17" s="1" a="1"/>
  <c r="N337" i="17" s="1"/>
  <c r="J337" i="17"/>
  <c r="K337" i="17"/>
  <c r="L337" i="17" s="1"/>
  <c r="H338" i="17"/>
  <c r="M338" i="17" s="1" a="1"/>
  <c r="M338" i="17" s="1"/>
  <c r="I338" i="17"/>
  <c r="N338" i="17" s="1" a="1"/>
  <c r="N338" i="17" s="1"/>
  <c r="J338" i="17"/>
  <c r="K338" i="17"/>
  <c r="L338" i="17" s="1"/>
  <c r="H339" i="17"/>
  <c r="M339" i="17" s="1" a="1"/>
  <c r="M339" i="17" s="1"/>
  <c r="I339" i="17"/>
  <c r="N339" i="17" s="1" a="1"/>
  <c r="N339" i="17" s="1"/>
  <c r="J339" i="17"/>
  <c r="K339" i="17"/>
  <c r="L339" i="17" s="1"/>
  <c r="H340" i="17"/>
  <c r="M340" i="17" s="1" a="1"/>
  <c r="M340" i="17" s="1"/>
  <c r="I340" i="17"/>
  <c r="N340" i="17" s="1" a="1"/>
  <c r="N340" i="17" s="1"/>
  <c r="J340" i="17"/>
  <c r="K340" i="17"/>
  <c r="L340" i="17" s="1"/>
  <c r="H341" i="17"/>
  <c r="M341" i="17" s="1" a="1"/>
  <c r="M341" i="17" s="1"/>
  <c r="I341" i="17"/>
  <c r="N341" i="17" s="1" a="1"/>
  <c r="N341" i="17" s="1"/>
  <c r="J341" i="17"/>
  <c r="K341" i="17"/>
  <c r="L341" i="17" s="1"/>
  <c r="H342" i="17"/>
  <c r="M342" i="17" s="1" a="1"/>
  <c r="M342" i="17" s="1"/>
  <c r="I342" i="17"/>
  <c r="N342" i="17" s="1" a="1"/>
  <c r="N342" i="17" s="1"/>
  <c r="J342" i="17"/>
  <c r="K342" i="17"/>
  <c r="L342" i="17" s="1"/>
  <c r="H343" i="17"/>
  <c r="M343" i="17" s="1" a="1"/>
  <c r="M343" i="17" s="1"/>
  <c r="I343" i="17"/>
  <c r="N343" i="17" s="1" a="1"/>
  <c r="N343" i="17" s="1"/>
  <c r="J343" i="17"/>
  <c r="K343" i="17"/>
  <c r="L343" i="17" s="1"/>
  <c r="H344" i="17"/>
  <c r="M344" i="17" s="1" a="1"/>
  <c r="M344" i="17" s="1"/>
  <c r="I344" i="17"/>
  <c r="N344" i="17" s="1" a="1"/>
  <c r="N344" i="17" s="1"/>
  <c r="J344" i="17"/>
  <c r="K344" i="17"/>
  <c r="L344" i="17" s="1"/>
  <c r="H345" i="17"/>
  <c r="M345" i="17" s="1" a="1"/>
  <c r="M345" i="17" s="1"/>
  <c r="I345" i="17"/>
  <c r="N345" i="17" s="1" a="1"/>
  <c r="N345" i="17" s="1"/>
  <c r="J345" i="17"/>
  <c r="K345" i="17"/>
  <c r="L345" i="17" s="1"/>
  <c r="H346" i="17"/>
  <c r="M346" i="17" s="1" a="1"/>
  <c r="M346" i="17" s="1"/>
  <c r="I346" i="17"/>
  <c r="N346" i="17" s="1" a="1"/>
  <c r="N346" i="17" s="1"/>
  <c r="J346" i="17"/>
  <c r="K346" i="17"/>
  <c r="L346" i="17" s="1"/>
  <c r="H347" i="17"/>
  <c r="M347" i="17" s="1" a="1"/>
  <c r="M347" i="17" s="1"/>
  <c r="I347" i="17"/>
  <c r="N347" i="17" s="1" a="1"/>
  <c r="N347" i="17" s="1"/>
  <c r="J347" i="17"/>
  <c r="K347" i="17"/>
  <c r="L347" i="17" s="1"/>
  <c r="H348" i="17"/>
  <c r="M348" i="17" s="1" a="1"/>
  <c r="M348" i="17" s="1"/>
  <c r="I348" i="17"/>
  <c r="N348" i="17" s="1" a="1"/>
  <c r="N348" i="17" s="1"/>
  <c r="J348" i="17"/>
  <c r="K348" i="17"/>
  <c r="L348" i="17" s="1"/>
  <c r="H349" i="17"/>
  <c r="M349" i="17" s="1" a="1"/>
  <c r="M349" i="17" s="1"/>
  <c r="I349" i="17"/>
  <c r="N349" i="17" s="1" a="1"/>
  <c r="N349" i="17" s="1"/>
  <c r="J349" i="17"/>
  <c r="K349" i="17"/>
  <c r="L349" i="17" s="1"/>
  <c r="H350" i="17"/>
  <c r="M350" i="17" s="1" a="1"/>
  <c r="M350" i="17" s="1"/>
  <c r="I350" i="17"/>
  <c r="N350" i="17" s="1" a="1"/>
  <c r="N350" i="17" s="1"/>
  <c r="J350" i="17"/>
  <c r="K350" i="17"/>
  <c r="L350" i="17" s="1"/>
  <c r="H351" i="17"/>
  <c r="M351" i="17" s="1" a="1"/>
  <c r="M351" i="17" s="1"/>
  <c r="I351" i="17"/>
  <c r="N351" i="17" s="1" a="1"/>
  <c r="N351" i="17" s="1"/>
  <c r="J351" i="17"/>
  <c r="K351" i="17"/>
  <c r="L351" i="17" s="1"/>
  <c r="H352" i="17"/>
  <c r="M352" i="17" s="1" a="1"/>
  <c r="M352" i="17" s="1"/>
  <c r="I352" i="17"/>
  <c r="N352" i="17" s="1" a="1"/>
  <c r="N352" i="17" s="1"/>
  <c r="J352" i="17"/>
  <c r="K352" i="17"/>
  <c r="L352" i="17" s="1"/>
  <c r="H353" i="17"/>
  <c r="M353" i="17" s="1" a="1"/>
  <c r="M353" i="17" s="1"/>
  <c r="I353" i="17"/>
  <c r="N353" i="17" s="1" a="1"/>
  <c r="N353" i="17" s="1"/>
  <c r="J353" i="17"/>
  <c r="K353" i="17"/>
  <c r="L353" i="17" s="1"/>
  <c r="H354" i="17"/>
  <c r="M354" i="17" s="1" a="1"/>
  <c r="M354" i="17" s="1"/>
  <c r="I354" i="17"/>
  <c r="N354" i="17" s="1" a="1"/>
  <c r="N354" i="17" s="1"/>
  <c r="J354" i="17"/>
  <c r="K354" i="17"/>
  <c r="L354" i="17" s="1"/>
  <c r="H355" i="17"/>
  <c r="M355" i="17" s="1" a="1"/>
  <c r="M355" i="17" s="1"/>
  <c r="I355" i="17"/>
  <c r="N355" i="17" s="1" a="1"/>
  <c r="N355" i="17" s="1"/>
  <c r="J355" i="17"/>
  <c r="K355" i="17"/>
  <c r="L355" i="17" s="1"/>
  <c r="H356" i="17"/>
  <c r="M356" i="17" s="1" a="1"/>
  <c r="M356" i="17" s="1"/>
  <c r="I356" i="17"/>
  <c r="N356" i="17" s="1" a="1"/>
  <c r="N356" i="17" s="1"/>
  <c r="J356" i="17"/>
  <c r="K356" i="17"/>
  <c r="L356" i="17" s="1"/>
  <c r="H357" i="17"/>
  <c r="M357" i="17" s="1" a="1"/>
  <c r="M357" i="17" s="1"/>
  <c r="I357" i="17"/>
  <c r="N357" i="17" s="1" a="1"/>
  <c r="N357" i="17" s="1"/>
  <c r="J357" i="17"/>
  <c r="K357" i="17"/>
  <c r="L357" i="17" s="1"/>
  <c r="H358" i="17"/>
  <c r="M358" i="17" s="1" a="1"/>
  <c r="M358" i="17" s="1"/>
  <c r="I358" i="17"/>
  <c r="N358" i="17" s="1" a="1"/>
  <c r="N358" i="17" s="1"/>
  <c r="J358" i="17"/>
  <c r="K358" i="17"/>
  <c r="L358" i="17" s="1"/>
  <c r="H359" i="17"/>
  <c r="M359" i="17" s="1" a="1"/>
  <c r="M359" i="17" s="1"/>
  <c r="I359" i="17"/>
  <c r="N359" i="17" s="1" a="1"/>
  <c r="N359" i="17" s="1"/>
  <c r="J359" i="17"/>
  <c r="K359" i="17"/>
  <c r="L359" i="17" s="1"/>
  <c r="H360" i="17"/>
  <c r="M360" i="17" s="1" a="1"/>
  <c r="M360" i="17" s="1"/>
  <c r="I360" i="17"/>
  <c r="N360" i="17" s="1" a="1"/>
  <c r="N360" i="17" s="1"/>
  <c r="J360" i="17"/>
  <c r="K360" i="17"/>
  <c r="L360" i="17" s="1"/>
  <c r="H361" i="17"/>
  <c r="M361" i="17" s="1" a="1"/>
  <c r="M361" i="17" s="1"/>
  <c r="I361" i="17"/>
  <c r="N361" i="17" s="1" a="1"/>
  <c r="N361" i="17" s="1"/>
  <c r="J361" i="17"/>
  <c r="K361" i="17"/>
  <c r="L361" i="17" s="1"/>
  <c r="H362" i="17"/>
  <c r="M362" i="17" s="1" a="1"/>
  <c r="M362" i="17" s="1"/>
  <c r="I362" i="17"/>
  <c r="N362" i="17" s="1" a="1"/>
  <c r="N362" i="17" s="1"/>
  <c r="J362" i="17"/>
  <c r="K362" i="17"/>
  <c r="L362" i="17" s="1"/>
  <c r="H363" i="17"/>
  <c r="M363" i="17" s="1" a="1"/>
  <c r="M363" i="17" s="1"/>
  <c r="I363" i="17"/>
  <c r="N363" i="17" s="1" a="1"/>
  <c r="N363" i="17" s="1"/>
  <c r="J363" i="17"/>
  <c r="K363" i="17"/>
  <c r="L363" i="17" s="1"/>
  <c r="H364" i="17"/>
  <c r="M364" i="17" s="1" a="1"/>
  <c r="M364" i="17" s="1"/>
  <c r="I364" i="17"/>
  <c r="N364" i="17" s="1" a="1"/>
  <c r="N364" i="17" s="1"/>
  <c r="J364" i="17"/>
  <c r="K364" i="17"/>
  <c r="L364" i="17" s="1"/>
  <c r="H365" i="17"/>
  <c r="M365" i="17" s="1" a="1"/>
  <c r="M365" i="17" s="1"/>
  <c r="I365" i="17"/>
  <c r="N365" i="17" s="1" a="1"/>
  <c r="N365" i="17" s="1"/>
  <c r="J365" i="17"/>
  <c r="K365" i="17"/>
  <c r="L365" i="17" s="1"/>
  <c r="H366" i="17"/>
  <c r="M366" i="17" s="1" a="1"/>
  <c r="M366" i="17" s="1"/>
  <c r="I366" i="17"/>
  <c r="N366" i="17" s="1" a="1"/>
  <c r="N366" i="17" s="1"/>
  <c r="J366" i="17"/>
  <c r="K366" i="17"/>
  <c r="L366" i="17" s="1"/>
  <c r="H367" i="17"/>
  <c r="M367" i="17" s="1" a="1"/>
  <c r="M367" i="17" s="1"/>
  <c r="I367" i="17"/>
  <c r="N367" i="17" s="1" a="1"/>
  <c r="N367" i="17" s="1"/>
  <c r="J367" i="17"/>
  <c r="K367" i="17"/>
  <c r="L367" i="17" s="1"/>
  <c r="H368" i="17"/>
  <c r="M368" i="17" s="1" a="1"/>
  <c r="M368" i="17" s="1"/>
  <c r="I368" i="17"/>
  <c r="N368" i="17" s="1" a="1"/>
  <c r="N368" i="17" s="1"/>
  <c r="J368" i="17"/>
  <c r="K368" i="17"/>
  <c r="L368" i="17" s="1"/>
  <c r="H369" i="17"/>
  <c r="M369" i="17" s="1" a="1"/>
  <c r="M369" i="17" s="1"/>
  <c r="I369" i="17"/>
  <c r="N369" i="17" s="1" a="1"/>
  <c r="N369" i="17" s="1"/>
  <c r="J369" i="17"/>
  <c r="K369" i="17"/>
  <c r="L369" i="17" s="1"/>
  <c r="H370" i="17"/>
  <c r="M370" i="17" s="1" a="1"/>
  <c r="M370" i="17" s="1"/>
  <c r="I370" i="17"/>
  <c r="N370" i="17" s="1" a="1"/>
  <c r="N370" i="17" s="1"/>
  <c r="J370" i="17"/>
  <c r="K370" i="17"/>
  <c r="L370" i="17" s="1"/>
  <c r="H371" i="17"/>
  <c r="M371" i="17" s="1" a="1"/>
  <c r="M371" i="17" s="1"/>
  <c r="I371" i="17"/>
  <c r="N371" i="17" s="1" a="1"/>
  <c r="N371" i="17" s="1"/>
  <c r="J371" i="17"/>
  <c r="K371" i="17"/>
  <c r="L371" i="17" s="1"/>
  <c r="H372" i="17"/>
  <c r="M372" i="17" s="1" a="1"/>
  <c r="M372" i="17" s="1"/>
  <c r="I372" i="17"/>
  <c r="N372" i="17" s="1" a="1"/>
  <c r="N372" i="17" s="1"/>
  <c r="J372" i="17"/>
  <c r="K372" i="17"/>
  <c r="L372" i="17" s="1"/>
  <c r="H373" i="17"/>
  <c r="M373" i="17" s="1" a="1"/>
  <c r="M373" i="17" s="1"/>
  <c r="I373" i="17"/>
  <c r="N373" i="17" s="1" a="1"/>
  <c r="N373" i="17" s="1"/>
  <c r="J373" i="17"/>
  <c r="K373" i="17"/>
  <c r="L373" i="17" s="1"/>
  <c r="H374" i="17"/>
  <c r="M374" i="17" s="1" a="1"/>
  <c r="M374" i="17" s="1"/>
  <c r="I374" i="17"/>
  <c r="N374" i="17" s="1" a="1"/>
  <c r="N374" i="17" s="1"/>
  <c r="J374" i="17"/>
  <c r="K374" i="17"/>
  <c r="L374" i="17" s="1"/>
  <c r="H375" i="17"/>
  <c r="M375" i="17" s="1" a="1"/>
  <c r="M375" i="17" s="1"/>
  <c r="I375" i="17"/>
  <c r="N375" i="17" s="1" a="1"/>
  <c r="N375" i="17" s="1"/>
  <c r="J375" i="17"/>
  <c r="K375" i="17"/>
  <c r="L375" i="17" s="1"/>
  <c r="H376" i="17"/>
  <c r="M376" i="17" s="1" a="1"/>
  <c r="M376" i="17" s="1"/>
  <c r="I376" i="17"/>
  <c r="N376" i="17" s="1" a="1"/>
  <c r="N376" i="17" s="1"/>
  <c r="J376" i="17"/>
  <c r="K376" i="17"/>
  <c r="L376" i="17" s="1"/>
  <c r="H377" i="17"/>
  <c r="M377" i="17" s="1" a="1"/>
  <c r="M377" i="17" s="1"/>
  <c r="I377" i="17"/>
  <c r="N377" i="17" s="1" a="1"/>
  <c r="N377" i="17" s="1"/>
  <c r="J377" i="17"/>
  <c r="K377" i="17"/>
  <c r="L377" i="17" s="1"/>
  <c r="H378" i="17"/>
  <c r="M378" i="17" s="1" a="1"/>
  <c r="M378" i="17" s="1"/>
  <c r="I378" i="17"/>
  <c r="N378" i="17" s="1" a="1"/>
  <c r="N378" i="17" s="1"/>
  <c r="J378" i="17"/>
  <c r="K378" i="17"/>
  <c r="L378" i="17" s="1"/>
  <c r="H379" i="17"/>
  <c r="M379" i="17" s="1" a="1"/>
  <c r="M379" i="17" s="1"/>
  <c r="I379" i="17"/>
  <c r="N379" i="17" s="1" a="1"/>
  <c r="N379" i="17" s="1"/>
  <c r="J379" i="17"/>
  <c r="K379" i="17"/>
  <c r="L379" i="17" s="1"/>
  <c r="H380" i="17"/>
  <c r="M380" i="17" s="1" a="1"/>
  <c r="M380" i="17" s="1"/>
  <c r="I380" i="17"/>
  <c r="N380" i="17" s="1" a="1"/>
  <c r="N380" i="17" s="1"/>
  <c r="J380" i="17"/>
  <c r="K380" i="17"/>
  <c r="L380" i="17" s="1"/>
  <c r="H381" i="17"/>
  <c r="M381" i="17" s="1" a="1"/>
  <c r="M381" i="17" s="1"/>
  <c r="I381" i="17"/>
  <c r="N381" i="17" s="1" a="1"/>
  <c r="N381" i="17" s="1"/>
  <c r="J381" i="17"/>
  <c r="K381" i="17"/>
  <c r="L381" i="17" s="1"/>
  <c r="H382" i="17"/>
  <c r="M382" i="17" s="1" a="1"/>
  <c r="M382" i="17" s="1"/>
  <c r="I382" i="17"/>
  <c r="N382" i="17" s="1" a="1"/>
  <c r="N382" i="17" s="1"/>
  <c r="J382" i="17"/>
  <c r="K382" i="17"/>
  <c r="L382" i="17" s="1"/>
  <c r="H383" i="17"/>
  <c r="M383" i="17" s="1" a="1"/>
  <c r="M383" i="17" s="1"/>
  <c r="I383" i="17"/>
  <c r="N383" i="17" s="1" a="1"/>
  <c r="N383" i="17" s="1"/>
  <c r="J383" i="17"/>
  <c r="K383" i="17"/>
  <c r="L383" i="17" s="1"/>
  <c r="H384" i="17"/>
  <c r="M384" i="17" s="1" a="1"/>
  <c r="M384" i="17" s="1"/>
  <c r="I384" i="17"/>
  <c r="N384" i="17" s="1" a="1"/>
  <c r="N384" i="17" s="1"/>
  <c r="J384" i="17"/>
  <c r="K384" i="17"/>
  <c r="L384" i="17" s="1"/>
  <c r="H385" i="17"/>
  <c r="M385" i="17" s="1" a="1"/>
  <c r="M385" i="17" s="1"/>
  <c r="I385" i="17"/>
  <c r="N385" i="17" s="1" a="1"/>
  <c r="N385" i="17" s="1"/>
  <c r="J385" i="17"/>
  <c r="K385" i="17"/>
  <c r="L385" i="17" s="1"/>
  <c r="H386" i="17"/>
  <c r="M386" i="17" s="1" a="1"/>
  <c r="M386" i="17" s="1"/>
  <c r="I386" i="17"/>
  <c r="N386" i="17" s="1" a="1"/>
  <c r="N386" i="17" s="1"/>
  <c r="J386" i="17"/>
  <c r="K386" i="17"/>
  <c r="L386" i="17" s="1"/>
  <c r="H387" i="17"/>
  <c r="M387" i="17" s="1" a="1"/>
  <c r="M387" i="17" s="1"/>
  <c r="I387" i="17"/>
  <c r="N387" i="17" s="1" a="1"/>
  <c r="N387" i="17" s="1"/>
  <c r="J387" i="17"/>
  <c r="K387" i="17"/>
  <c r="L387" i="17" s="1"/>
  <c r="H388" i="17"/>
  <c r="M388" i="17" s="1" a="1"/>
  <c r="M388" i="17" s="1"/>
  <c r="I388" i="17"/>
  <c r="N388" i="17" s="1" a="1"/>
  <c r="N388" i="17" s="1"/>
  <c r="J388" i="17"/>
  <c r="K388" i="17"/>
  <c r="L388" i="17" s="1"/>
  <c r="H389" i="17"/>
  <c r="M389" i="17" s="1" a="1"/>
  <c r="M389" i="17" s="1"/>
  <c r="I389" i="17"/>
  <c r="N389" i="17" s="1" a="1"/>
  <c r="N389" i="17" s="1"/>
  <c r="J389" i="17"/>
  <c r="K389" i="17"/>
  <c r="L389" i="17" s="1"/>
  <c r="H390" i="17"/>
  <c r="M390" i="17" s="1" a="1"/>
  <c r="M390" i="17" s="1"/>
  <c r="I390" i="17"/>
  <c r="N390" i="17" s="1" a="1"/>
  <c r="N390" i="17" s="1"/>
  <c r="J390" i="17"/>
  <c r="K390" i="17"/>
  <c r="L390" i="17" s="1"/>
  <c r="H391" i="17"/>
  <c r="M391" i="17" s="1" a="1"/>
  <c r="M391" i="17" s="1"/>
  <c r="I391" i="17"/>
  <c r="N391" i="17" s="1" a="1"/>
  <c r="N391" i="17" s="1"/>
  <c r="J391" i="17"/>
  <c r="K391" i="17"/>
  <c r="L391" i="17" s="1"/>
  <c r="H392" i="17"/>
  <c r="M392" i="17" s="1" a="1"/>
  <c r="M392" i="17" s="1"/>
  <c r="I392" i="17"/>
  <c r="N392" i="17" s="1" a="1"/>
  <c r="N392" i="17" s="1"/>
  <c r="J392" i="17"/>
  <c r="K392" i="17"/>
  <c r="L392" i="17" s="1"/>
  <c r="H393" i="17"/>
  <c r="M393" i="17" s="1" a="1"/>
  <c r="M393" i="17" s="1"/>
  <c r="I393" i="17"/>
  <c r="N393" i="17" s="1" a="1"/>
  <c r="N393" i="17" s="1"/>
  <c r="J393" i="17"/>
  <c r="K393" i="17"/>
  <c r="L393" i="17" s="1"/>
  <c r="H394" i="17"/>
  <c r="M394" i="17" s="1" a="1"/>
  <c r="M394" i="17" s="1"/>
  <c r="I394" i="17"/>
  <c r="N394" i="17" s="1" a="1"/>
  <c r="N394" i="17" s="1"/>
  <c r="J394" i="17"/>
  <c r="K394" i="17"/>
  <c r="L394" i="17" s="1"/>
  <c r="H395" i="17"/>
  <c r="M395" i="17" s="1" a="1"/>
  <c r="M395" i="17" s="1"/>
  <c r="I395" i="17"/>
  <c r="N395" i="17" s="1" a="1"/>
  <c r="N395" i="17" s="1"/>
  <c r="J395" i="17"/>
  <c r="K395" i="17"/>
  <c r="L395" i="17" s="1"/>
  <c r="H396" i="17"/>
  <c r="M396" i="17" s="1" a="1"/>
  <c r="M396" i="17" s="1"/>
  <c r="I396" i="17"/>
  <c r="N396" i="17" s="1" a="1"/>
  <c r="N396" i="17" s="1"/>
  <c r="J396" i="17"/>
  <c r="K396" i="17"/>
  <c r="L396" i="17" s="1"/>
  <c r="H397" i="17"/>
  <c r="M397" i="17" s="1" a="1"/>
  <c r="M397" i="17" s="1"/>
  <c r="I397" i="17"/>
  <c r="N397" i="17" s="1" a="1"/>
  <c r="N397" i="17" s="1"/>
  <c r="J397" i="17"/>
  <c r="K397" i="17"/>
  <c r="L397" i="17" s="1"/>
  <c r="H398" i="17"/>
  <c r="M398" i="17" s="1" a="1"/>
  <c r="M398" i="17" s="1"/>
  <c r="I398" i="17"/>
  <c r="N398" i="17" s="1" a="1"/>
  <c r="N398" i="17" s="1"/>
  <c r="J398" i="17"/>
  <c r="K398" i="17"/>
  <c r="L398" i="17" s="1"/>
  <c r="H399" i="17"/>
  <c r="M399" i="17" s="1" a="1"/>
  <c r="M399" i="17" s="1"/>
  <c r="I399" i="17"/>
  <c r="N399" i="17" s="1" a="1"/>
  <c r="N399" i="17" s="1"/>
  <c r="J399" i="17"/>
  <c r="K399" i="17"/>
  <c r="L399" i="17" s="1"/>
  <c r="H400" i="17"/>
  <c r="M400" i="17" s="1" a="1"/>
  <c r="M400" i="17" s="1"/>
  <c r="I400" i="17"/>
  <c r="N400" i="17" s="1" a="1"/>
  <c r="N400" i="17" s="1"/>
  <c r="J400" i="17"/>
  <c r="K400" i="17"/>
  <c r="L400" i="17" s="1"/>
  <c r="H401" i="17"/>
  <c r="M401" i="17" s="1" a="1"/>
  <c r="M401" i="17" s="1"/>
  <c r="I401" i="17"/>
  <c r="N401" i="17" s="1" a="1"/>
  <c r="N401" i="17" s="1"/>
  <c r="J401" i="17"/>
  <c r="K401" i="17"/>
  <c r="L401" i="17" s="1"/>
  <c r="H402" i="17"/>
  <c r="M402" i="17" s="1" a="1"/>
  <c r="M402" i="17" s="1"/>
  <c r="I402" i="17"/>
  <c r="N402" i="17" s="1" a="1"/>
  <c r="N402" i="17" s="1"/>
  <c r="J402" i="17"/>
  <c r="K402" i="17"/>
  <c r="L402" i="17" s="1"/>
  <c r="H403" i="17"/>
  <c r="M403" i="17" s="1" a="1"/>
  <c r="M403" i="17" s="1"/>
  <c r="I403" i="17"/>
  <c r="N403" i="17" s="1" a="1"/>
  <c r="N403" i="17" s="1"/>
  <c r="J403" i="17"/>
  <c r="K403" i="17"/>
  <c r="L403" i="17" s="1"/>
  <c r="H404" i="17"/>
  <c r="M404" i="17" s="1" a="1"/>
  <c r="M404" i="17" s="1"/>
  <c r="I404" i="17"/>
  <c r="N404" i="17" s="1" a="1"/>
  <c r="N404" i="17" s="1"/>
  <c r="J404" i="17"/>
  <c r="K404" i="17"/>
  <c r="L404" i="17" s="1"/>
  <c r="H405" i="17"/>
  <c r="M405" i="17" s="1" a="1"/>
  <c r="M405" i="17" s="1"/>
  <c r="I405" i="17"/>
  <c r="N405" i="17" s="1" a="1"/>
  <c r="N405" i="17" s="1"/>
  <c r="J405" i="17"/>
  <c r="K405" i="17"/>
  <c r="L405" i="17" s="1"/>
  <c r="H406" i="17"/>
  <c r="M406" i="17" s="1" a="1"/>
  <c r="M406" i="17" s="1"/>
  <c r="I406" i="17"/>
  <c r="N406" i="17" s="1" a="1"/>
  <c r="N406" i="17" s="1"/>
  <c r="J406" i="17"/>
  <c r="K406" i="17"/>
  <c r="L406" i="17" s="1"/>
  <c r="H407" i="17"/>
  <c r="M407" i="17" s="1" a="1"/>
  <c r="M407" i="17" s="1"/>
  <c r="I407" i="17"/>
  <c r="N407" i="17" s="1" a="1"/>
  <c r="N407" i="17" s="1"/>
  <c r="J407" i="17"/>
  <c r="K407" i="17"/>
  <c r="L407" i="17" s="1"/>
  <c r="H408" i="17"/>
  <c r="M408" i="17" s="1" a="1"/>
  <c r="M408" i="17" s="1"/>
  <c r="I408" i="17"/>
  <c r="N408" i="17" s="1" a="1"/>
  <c r="N408" i="17" s="1"/>
  <c r="J408" i="17"/>
  <c r="K408" i="17"/>
  <c r="L408" i="17" s="1"/>
  <c r="H409" i="17"/>
  <c r="M409" i="17" s="1" a="1"/>
  <c r="M409" i="17" s="1"/>
  <c r="I409" i="17"/>
  <c r="N409" i="17" s="1" a="1"/>
  <c r="N409" i="17" s="1"/>
  <c r="J409" i="17"/>
  <c r="K409" i="17"/>
  <c r="L409" i="17" s="1"/>
  <c r="H410" i="17"/>
  <c r="M410" i="17" s="1" a="1"/>
  <c r="M410" i="17" s="1"/>
  <c r="I410" i="17"/>
  <c r="N410" i="17" s="1" a="1"/>
  <c r="N410" i="17" s="1"/>
  <c r="J410" i="17"/>
  <c r="K410" i="17"/>
  <c r="L410" i="17" s="1"/>
  <c r="H411" i="17"/>
  <c r="M411" i="17" s="1" a="1"/>
  <c r="M411" i="17" s="1"/>
  <c r="I411" i="17"/>
  <c r="N411" i="17" s="1" a="1"/>
  <c r="N411" i="17" s="1"/>
  <c r="J411" i="17"/>
  <c r="K411" i="17"/>
  <c r="L411" i="17" s="1"/>
  <c r="H412" i="17"/>
  <c r="M412" i="17" s="1" a="1"/>
  <c r="M412" i="17" s="1"/>
  <c r="I412" i="17"/>
  <c r="N412" i="17" s="1" a="1"/>
  <c r="N412" i="17" s="1"/>
  <c r="J412" i="17"/>
  <c r="K412" i="17"/>
  <c r="L412" i="17" s="1"/>
  <c r="H413" i="17"/>
  <c r="M413" i="17" s="1" a="1"/>
  <c r="M413" i="17" s="1"/>
  <c r="I413" i="17"/>
  <c r="N413" i="17" s="1" a="1"/>
  <c r="N413" i="17" s="1"/>
  <c r="J413" i="17"/>
  <c r="K413" i="17"/>
  <c r="L413" i="17" s="1"/>
  <c r="H414" i="17"/>
  <c r="M414" i="17" s="1" a="1"/>
  <c r="M414" i="17" s="1"/>
  <c r="I414" i="17"/>
  <c r="N414" i="17" s="1" a="1"/>
  <c r="N414" i="17" s="1"/>
  <c r="J414" i="17"/>
  <c r="K414" i="17"/>
  <c r="L414" i="17" s="1"/>
  <c r="H415" i="17"/>
  <c r="M415" i="17" s="1" a="1"/>
  <c r="M415" i="17" s="1"/>
  <c r="I415" i="17"/>
  <c r="N415" i="17" s="1" a="1"/>
  <c r="N415" i="17" s="1"/>
  <c r="J415" i="17"/>
  <c r="K415" i="17"/>
  <c r="L415" i="17" s="1"/>
  <c r="H416" i="17"/>
  <c r="M416" i="17" s="1" a="1"/>
  <c r="M416" i="17" s="1"/>
  <c r="I416" i="17"/>
  <c r="N416" i="17" s="1" a="1"/>
  <c r="N416" i="17" s="1"/>
  <c r="J416" i="17"/>
  <c r="K416" i="17"/>
  <c r="L416" i="17" s="1"/>
  <c r="H417" i="17"/>
  <c r="M417" i="17" s="1" a="1"/>
  <c r="M417" i="17" s="1"/>
  <c r="I417" i="17"/>
  <c r="N417" i="17" s="1" a="1"/>
  <c r="N417" i="17" s="1"/>
  <c r="J417" i="17"/>
  <c r="K417" i="17"/>
  <c r="L417" i="17" s="1"/>
  <c r="H418" i="17"/>
  <c r="M418" i="17" s="1" a="1"/>
  <c r="M418" i="17" s="1"/>
  <c r="I418" i="17"/>
  <c r="N418" i="17" s="1" a="1"/>
  <c r="N418" i="17" s="1"/>
  <c r="J418" i="17"/>
  <c r="K418" i="17"/>
  <c r="L418" i="17" s="1"/>
  <c r="H419" i="17"/>
  <c r="M419" i="17" s="1" a="1"/>
  <c r="M419" i="17" s="1"/>
  <c r="I419" i="17"/>
  <c r="N419" i="17" s="1" a="1"/>
  <c r="N419" i="17" s="1"/>
  <c r="J419" i="17"/>
  <c r="K419" i="17"/>
  <c r="L419" i="17" s="1"/>
  <c r="H420" i="17"/>
  <c r="M420" i="17" s="1" a="1"/>
  <c r="M420" i="17" s="1"/>
  <c r="I420" i="17"/>
  <c r="N420" i="17" s="1" a="1"/>
  <c r="N420" i="17" s="1"/>
  <c r="J420" i="17"/>
  <c r="K420" i="17"/>
  <c r="L420" i="17" s="1"/>
  <c r="H421" i="17"/>
  <c r="M421" i="17" s="1" a="1"/>
  <c r="M421" i="17" s="1"/>
  <c r="I421" i="17"/>
  <c r="N421" i="17" s="1" a="1"/>
  <c r="N421" i="17" s="1"/>
  <c r="J421" i="17"/>
  <c r="K421" i="17"/>
  <c r="L421" i="17" s="1"/>
  <c r="H422" i="17"/>
  <c r="M422" i="17" s="1" a="1"/>
  <c r="M422" i="17" s="1"/>
  <c r="I422" i="17"/>
  <c r="N422" i="17" s="1" a="1"/>
  <c r="N422" i="17" s="1"/>
  <c r="J422" i="17"/>
  <c r="K422" i="17"/>
  <c r="L422" i="17" s="1"/>
  <c r="H423" i="17"/>
  <c r="M423" i="17" s="1" a="1"/>
  <c r="M423" i="17" s="1"/>
  <c r="I423" i="17"/>
  <c r="N423" i="17" s="1" a="1"/>
  <c r="N423" i="17" s="1"/>
  <c r="J423" i="17"/>
  <c r="K423" i="17"/>
  <c r="L423" i="17" s="1"/>
  <c r="H424" i="17"/>
  <c r="M424" i="17" s="1" a="1"/>
  <c r="M424" i="17" s="1"/>
  <c r="I424" i="17"/>
  <c r="N424" i="17" s="1" a="1"/>
  <c r="N424" i="17" s="1"/>
  <c r="J424" i="17"/>
  <c r="K424" i="17"/>
  <c r="L424" i="17" s="1"/>
  <c r="H425" i="17"/>
  <c r="M425" i="17" s="1" a="1"/>
  <c r="M425" i="17" s="1"/>
  <c r="I425" i="17"/>
  <c r="N425" i="17" s="1" a="1"/>
  <c r="N425" i="17" s="1"/>
  <c r="J425" i="17"/>
  <c r="K425" i="17"/>
  <c r="L425" i="17" s="1"/>
  <c r="H426" i="17"/>
  <c r="M426" i="17" s="1" a="1"/>
  <c r="M426" i="17" s="1"/>
  <c r="I426" i="17"/>
  <c r="N426" i="17" s="1" a="1"/>
  <c r="N426" i="17" s="1"/>
  <c r="J426" i="17"/>
  <c r="K426" i="17"/>
  <c r="L426" i="17" s="1"/>
  <c r="H427" i="17"/>
  <c r="M427" i="17" s="1" a="1"/>
  <c r="M427" i="17" s="1"/>
  <c r="I427" i="17"/>
  <c r="N427" i="17" s="1" a="1"/>
  <c r="N427" i="17" s="1"/>
  <c r="J427" i="17"/>
  <c r="K427" i="17"/>
  <c r="L427" i="17" s="1"/>
  <c r="H428" i="17"/>
  <c r="M428" i="17" s="1" a="1"/>
  <c r="M428" i="17" s="1"/>
  <c r="I428" i="17"/>
  <c r="N428" i="17" s="1" a="1"/>
  <c r="N428" i="17" s="1"/>
  <c r="J428" i="17"/>
  <c r="K428" i="17"/>
  <c r="L428" i="17" s="1"/>
  <c r="H429" i="17"/>
  <c r="M429" i="17" s="1" a="1"/>
  <c r="M429" i="17" s="1"/>
  <c r="I429" i="17"/>
  <c r="N429" i="17" s="1" a="1"/>
  <c r="N429" i="17" s="1"/>
  <c r="J429" i="17"/>
  <c r="K429" i="17"/>
  <c r="L429" i="17" s="1"/>
  <c r="H430" i="17"/>
  <c r="M430" i="17" s="1" a="1"/>
  <c r="M430" i="17" s="1"/>
  <c r="I430" i="17"/>
  <c r="N430" i="17" s="1" a="1"/>
  <c r="N430" i="17" s="1"/>
  <c r="J430" i="17"/>
  <c r="K430" i="17"/>
  <c r="L430" i="17" s="1"/>
  <c r="H431" i="17"/>
  <c r="M431" i="17" s="1" a="1"/>
  <c r="M431" i="17" s="1"/>
  <c r="I431" i="17"/>
  <c r="N431" i="17" s="1" a="1"/>
  <c r="N431" i="17" s="1"/>
  <c r="J431" i="17"/>
  <c r="K431" i="17"/>
  <c r="L431" i="17" s="1"/>
  <c r="H432" i="17"/>
  <c r="M432" i="17" s="1" a="1"/>
  <c r="M432" i="17" s="1"/>
  <c r="I432" i="17"/>
  <c r="N432" i="17" s="1" a="1"/>
  <c r="N432" i="17" s="1"/>
  <c r="J432" i="17"/>
  <c r="K432" i="17"/>
  <c r="L432" i="17" s="1"/>
  <c r="H433" i="17"/>
  <c r="M433" i="17" s="1" a="1"/>
  <c r="M433" i="17" s="1"/>
  <c r="I433" i="17"/>
  <c r="N433" i="17" s="1" a="1"/>
  <c r="N433" i="17" s="1"/>
  <c r="J433" i="17"/>
  <c r="K433" i="17"/>
  <c r="L433" i="17" s="1"/>
  <c r="H434" i="17"/>
  <c r="M434" i="17" s="1" a="1"/>
  <c r="M434" i="17" s="1"/>
  <c r="I434" i="17"/>
  <c r="N434" i="17" s="1" a="1"/>
  <c r="N434" i="17" s="1"/>
  <c r="J434" i="17"/>
  <c r="K434" i="17"/>
  <c r="L434" i="17" s="1"/>
  <c r="H435" i="17"/>
  <c r="M435" i="17" s="1" a="1"/>
  <c r="M435" i="17" s="1"/>
  <c r="I435" i="17"/>
  <c r="N435" i="17" s="1" a="1"/>
  <c r="N435" i="17" s="1"/>
  <c r="J435" i="17"/>
  <c r="K435" i="17"/>
  <c r="L435" i="17" s="1"/>
  <c r="H436" i="17"/>
  <c r="M436" i="17" s="1" a="1"/>
  <c r="M436" i="17" s="1"/>
  <c r="I436" i="17"/>
  <c r="N436" i="17" s="1" a="1"/>
  <c r="N436" i="17" s="1"/>
  <c r="J436" i="17"/>
  <c r="K436" i="17"/>
  <c r="L436" i="17" s="1"/>
  <c r="H437" i="17"/>
  <c r="M437" i="17" s="1" a="1"/>
  <c r="M437" i="17" s="1"/>
  <c r="I437" i="17"/>
  <c r="N437" i="17" s="1" a="1"/>
  <c r="N437" i="17" s="1"/>
  <c r="J437" i="17"/>
  <c r="K437" i="17"/>
  <c r="L437" i="17" s="1"/>
  <c r="H438" i="17"/>
  <c r="M438" i="17" s="1" a="1"/>
  <c r="M438" i="17" s="1"/>
  <c r="I438" i="17"/>
  <c r="N438" i="17" s="1" a="1"/>
  <c r="N438" i="17" s="1"/>
  <c r="J438" i="17"/>
  <c r="K438" i="17"/>
  <c r="L438" i="17" s="1"/>
  <c r="H439" i="17"/>
  <c r="M439" i="17" s="1" a="1"/>
  <c r="M439" i="17" s="1"/>
  <c r="I439" i="17"/>
  <c r="N439" i="17" s="1" a="1"/>
  <c r="N439" i="17" s="1"/>
  <c r="J439" i="17"/>
  <c r="K439" i="17"/>
  <c r="L439" i="17" s="1"/>
  <c r="H440" i="17"/>
  <c r="M440" i="17" s="1" a="1"/>
  <c r="M440" i="17" s="1"/>
  <c r="I440" i="17"/>
  <c r="N440" i="17" s="1" a="1"/>
  <c r="N440" i="17" s="1"/>
  <c r="J440" i="17"/>
  <c r="K440" i="17"/>
  <c r="L440" i="17" s="1"/>
  <c r="H441" i="17"/>
  <c r="M441" i="17" s="1" a="1"/>
  <c r="M441" i="17" s="1"/>
  <c r="I441" i="17"/>
  <c r="N441" i="17" s="1" a="1"/>
  <c r="N441" i="17" s="1"/>
  <c r="J441" i="17"/>
  <c r="K441" i="17"/>
  <c r="L441" i="17" s="1"/>
  <c r="H442" i="17"/>
  <c r="M442" i="17" s="1" a="1"/>
  <c r="M442" i="17" s="1"/>
  <c r="I442" i="17"/>
  <c r="N442" i="17" s="1" a="1"/>
  <c r="N442" i="17" s="1"/>
  <c r="J442" i="17"/>
  <c r="K442" i="17"/>
  <c r="L442" i="17" s="1"/>
  <c r="H443" i="17"/>
  <c r="M443" i="17" s="1" a="1"/>
  <c r="M443" i="17" s="1"/>
  <c r="I443" i="17"/>
  <c r="N443" i="17" s="1" a="1"/>
  <c r="N443" i="17" s="1"/>
  <c r="J443" i="17"/>
  <c r="K443" i="17"/>
  <c r="L443" i="17" s="1"/>
  <c r="H444" i="17"/>
  <c r="M444" i="17" s="1" a="1"/>
  <c r="M444" i="17" s="1"/>
  <c r="I444" i="17"/>
  <c r="N444" i="17" s="1" a="1"/>
  <c r="N444" i="17" s="1"/>
  <c r="J444" i="17"/>
  <c r="K444" i="17"/>
  <c r="L444" i="17" s="1"/>
  <c r="H445" i="17"/>
  <c r="M445" i="17" s="1" a="1"/>
  <c r="M445" i="17" s="1"/>
  <c r="I445" i="17"/>
  <c r="N445" i="17" s="1" a="1"/>
  <c r="N445" i="17" s="1"/>
  <c r="J445" i="17"/>
  <c r="K445" i="17"/>
  <c r="L445" i="17" s="1"/>
  <c r="H446" i="17"/>
  <c r="M446" i="17" s="1" a="1"/>
  <c r="M446" i="17" s="1"/>
  <c r="I446" i="17"/>
  <c r="N446" i="17" s="1" a="1"/>
  <c r="N446" i="17" s="1"/>
  <c r="J446" i="17"/>
  <c r="K446" i="17"/>
  <c r="L446" i="17" s="1"/>
  <c r="H447" i="17"/>
  <c r="M447" i="17" s="1" a="1"/>
  <c r="M447" i="17" s="1"/>
  <c r="I447" i="17"/>
  <c r="N447" i="17" s="1" a="1"/>
  <c r="N447" i="17" s="1"/>
  <c r="J447" i="17"/>
  <c r="K447" i="17"/>
  <c r="L447" i="17" s="1"/>
  <c r="H448" i="17"/>
  <c r="M448" i="17" s="1" a="1"/>
  <c r="M448" i="17" s="1"/>
  <c r="I448" i="17"/>
  <c r="N448" i="17" s="1" a="1"/>
  <c r="N448" i="17" s="1"/>
  <c r="J448" i="17"/>
  <c r="K448" i="17"/>
  <c r="L448" i="17" s="1"/>
  <c r="H449" i="17"/>
  <c r="M449" i="17" s="1" a="1"/>
  <c r="M449" i="17" s="1"/>
  <c r="I449" i="17"/>
  <c r="N449" i="17" s="1" a="1"/>
  <c r="N449" i="17" s="1"/>
  <c r="J449" i="17"/>
  <c r="K449" i="17"/>
  <c r="L449" i="17" s="1"/>
  <c r="H450" i="17"/>
  <c r="M450" i="17" s="1" a="1"/>
  <c r="M450" i="17" s="1"/>
  <c r="I450" i="17"/>
  <c r="N450" i="17" s="1" a="1"/>
  <c r="N450" i="17" s="1"/>
  <c r="J450" i="17"/>
  <c r="K450" i="17"/>
  <c r="L450" i="17" s="1"/>
  <c r="H451" i="17"/>
  <c r="M451" i="17" s="1" a="1"/>
  <c r="M451" i="17" s="1"/>
  <c r="I451" i="17"/>
  <c r="N451" i="17" s="1" a="1"/>
  <c r="N451" i="17" s="1"/>
  <c r="J451" i="17"/>
  <c r="K451" i="17"/>
  <c r="L451" i="17" s="1"/>
  <c r="H452" i="17"/>
  <c r="M452" i="17" s="1" a="1"/>
  <c r="M452" i="17" s="1"/>
  <c r="I452" i="17"/>
  <c r="N452" i="17" s="1" a="1"/>
  <c r="N452" i="17" s="1"/>
  <c r="J452" i="17"/>
  <c r="K452" i="17"/>
  <c r="L452" i="17" s="1"/>
  <c r="H453" i="17"/>
  <c r="M453" i="17" s="1" a="1"/>
  <c r="M453" i="17" s="1"/>
  <c r="I453" i="17"/>
  <c r="N453" i="17" s="1" a="1"/>
  <c r="N453" i="17" s="1"/>
  <c r="J453" i="17"/>
  <c r="K453" i="17"/>
  <c r="L453" i="17" s="1"/>
  <c r="H454" i="17"/>
  <c r="M454" i="17" s="1" a="1"/>
  <c r="M454" i="17" s="1"/>
  <c r="I454" i="17"/>
  <c r="N454" i="17" s="1" a="1"/>
  <c r="N454" i="17" s="1"/>
  <c r="J454" i="17"/>
  <c r="K454" i="17"/>
  <c r="L454" i="17" s="1"/>
  <c r="H455" i="17"/>
  <c r="M455" i="17" s="1" a="1"/>
  <c r="M455" i="17" s="1"/>
  <c r="I455" i="17"/>
  <c r="N455" i="17" s="1" a="1"/>
  <c r="N455" i="17" s="1"/>
  <c r="J455" i="17"/>
  <c r="K455" i="17"/>
  <c r="L455" i="17" s="1"/>
  <c r="H456" i="17"/>
  <c r="M456" i="17" s="1" a="1"/>
  <c r="M456" i="17" s="1"/>
  <c r="I456" i="17"/>
  <c r="N456" i="17" s="1" a="1"/>
  <c r="N456" i="17" s="1"/>
  <c r="J456" i="17"/>
  <c r="K456" i="17"/>
  <c r="L456" i="17" s="1"/>
  <c r="H457" i="17"/>
  <c r="M457" i="17" s="1" a="1"/>
  <c r="M457" i="17" s="1"/>
  <c r="I457" i="17"/>
  <c r="N457" i="17" s="1" a="1"/>
  <c r="N457" i="17" s="1"/>
  <c r="J457" i="17"/>
  <c r="K457" i="17"/>
  <c r="L457" i="17" s="1"/>
  <c r="H458" i="17"/>
  <c r="M458" i="17" s="1" a="1"/>
  <c r="M458" i="17" s="1"/>
  <c r="I458" i="17"/>
  <c r="N458" i="17" s="1" a="1"/>
  <c r="N458" i="17" s="1"/>
  <c r="J458" i="17"/>
  <c r="K458" i="17"/>
  <c r="L458" i="17" s="1"/>
  <c r="H459" i="17"/>
  <c r="M459" i="17" s="1" a="1"/>
  <c r="M459" i="17" s="1"/>
  <c r="I459" i="17"/>
  <c r="N459" i="17" s="1" a="1"/>
  <c r="N459" i="17" s="1"/>
  <c r="J459" i="17"/>
  <c r="K459" i="17"/>
  <c r="L459" i="17" s="1"/>
  <c r="H460" i="17"/>
  <c r="M460" i="17" s="1" a="1"/>
  <c r="M460" i="17" s="1"/>
  <c r="I460" i="17"/>
  <c r="N460" i="17" s="1" a="1"/>
  <c r="N460" i="17" s="1"/>
  <c r="J460" i="17"/>
  <c r="K460" i="17"/>
  <c r="L460" i="17" s="1"/>
  <c r="H461" i="17"/>
  <c r="M461" i="17" s="1" a="1"/>
  <c r="M461" i="17" s="1"/>
  <c r="I461" i="17"/>
  <c r="N461" i="17" s="1" a="1"/>
  <c r="N461" i="17" s="1"/>
  <c r="J461" i="17"/>
  <c r="K461" i="17"/>
  <c r="L461" i="17" s="1"/>
  <c r="H462" i="17"/>
  <c r="M462" i="17" s="1" a="1"/>
  <c r="M462" i="17" s="1"/>
  <c r="I462" i="17"/>
  <c r="N462" i="17" s="1" a="1"/>
  <c r="N462" i="17" s="1"/>
  <c r="J462" i="17"/>
  <c r="K462" i="17"/>
  <c r="L462" i="17" s="1"/>
  <c r="H463" i="17"/>
  <c r="M463" i="17" s="1" a="1"/>
  <c r="M463" i="17" s="1"/>
  <c r="I463" i="17"/>
  <c r="N463" i="17" s="1" a="1"/>
  <c r="N463" i="17" s="1"/>
  <c r="J463" i="17"/>
  <c r="K463" i="17"/>
  <c r="L463" i="17" s="1"/>
  <c r="H464" i="17"/>
  <c r="M464" i="17" s="1" a="1"/>
  <c r="M464" i="17" s="1"/>
  <c r="I464" i="17"/>
  <c r="N464" i="17" s="1" a="1"/>
  <c r="N464" i="17" s="1"/>
  <c r="J464" i="17"/>
  <c r="K464" i="17"/>
  <c r="L464" i="17" s="1"/>
  <c r="H465" i="17"/>
  <c r="M465" i="17" s="1" a="1"/>
  <c r="M465" i="17" s="1"/>
  <c r="I465" i="17"/>
  <c r="N465" i="17" s="1" a="1"/>
  <c r="N465" i="17" s="1"/>
  <c r="J465" i="17"/>
  <c r="K465" i="17"/>
  <c r="L465" i="17" s="1"/>
  <c r="H466" i="17"/>
  <c r="M466" i="17" s="1" a="1"/>
  <c r="M466" i="17" s="1"/>
  <c r="I466" i="17"/>
  <c r="N466" i="17" s="1" a="1"/>
  <c r="N466" i="17" s="1"/>
  <c r="J466" i="17"/>
  <c r="K466" i="17"/>
  <c r="L466" i="17" s="1"/>
  <c r="H467" i="17"/>
  <c r="M467" i="17" s="1" a="1"/>
  <c r="M467" i="17" s="1"/>
  <c r="I467" i="17"/>
  <c r="N467" i="17" s="1" a="1"/>
  <c r="N467" i="17" s="1"/>
  <c r="J467" i="17"/>
  <c r="K467" i="17"/>
  <c r="L467" i="17" s="1"/>
  <c r="H468" i="17"/>
  <c r="M468" i="17" s="1" a="1"/>
  <c r="M468" i="17" s="1"/>
  <c r="I468" i="17"/>
  <c r="N468" i="17" s="1" a="1"/>
  <c r="N468" i="17" s="1"/>
  <c r="J468" i="17"/>
  <c r="K468" i="17"/>
  <c r="L468" i="17" s="1"/>
  <c r="H469" i="17"/>
  <c r="M469" i="17" s="1" a="1"/>
  <c r="M469" i="17" s="1"/>
  <c r="I469" i="17"/>
  <c r="N469" i="17" s="1" a="1"/>
  <c r="N469" i="17" s="1"/>
  <c r="J469" i="17"/>
  <c r="K469" i="17"/>
  <c r="L469" i="17" s="1"/>
  <c r="H470" i="17"/>
  <c r="M470" i="17" s="1" a="1"/>
  <c r="M470" i="17" s="1"/>
  <c r="I470" i="17"/>
  <c r="N470" i="17" s="1" a="1"/>
  <c r="N470" i="17" s="1"/>
  <c r="J470" i="17"/>
  <c r="K470" i="17"/>
  <c r="L470" i="17" s="1"/>
  <c r="H471" i="17"/>
  <c r="M471" i="17" s="1" a="1"/>
  <c r="M471" i="17" s="1"/>
  <c r="I471" i="17"/>
  <c r="N471" i="17" s="1" a="1"/>
  <c r="N471" i="17" s="1"/>
  <c r="J471" i="17"/>
  <c r="K471" i="17"/>
  <c r="L471" i="17" s="1"/>
  <c r="H472" i="17"/>
  <c r="M472" i="17" s="1" a="1"/>
  <c r="M472" i="17" s="1"/>
  <c r="I472" i="17"/>
  <c r="N472" i="17" s="1" a="1"/>
  <c r="N472" i="17" s="1"/>
  <c r="J472" i="17"/>
  <c r="K472" i="17"/>
  <c r="L472" i="17" s="1"/>
  <c r="H473" i="17"/>
  <c r="M473" i="17" s="1" a="1"/>
  <c r="M473" i="17" s="1"/>
  <c r="I473" i="17"/>
  <c r="N473" i="17" s="1" a="1"/>
  <c r="N473" i="17" s="1"/>
  <c r="J473" i="17"/>
  <c r="K473" i="17"/>
  <c r="L473" i="17" s="1"/>
  <c r="H474" i="17"/>
  <c r="M474" i="17" s="1" a="1"/>
  <c r="M474" i="17" s="1"/>
  <c r="I474" i="17"/>
  <c r="N474" i="17" s="1" a="1"/>
  <c r="N474" i="17" s="1"/>
  <c r="J474" i="17"/>
  <c r="K474" i="17"/>
  <c r="L474" i="17" s="1"/>
  <c r="H475" i="17"/>
  <c r="M475" i="17" s="1" a="1"/>
  <c r="M475" i="17" s="1"/>
  <c r="I475" i="17"/>
  <c r="N475" i="17" s="1" a="1"/>
  <c r="N475" i="17" s="1"/>
  <c r="J475" i="17"/>
  <c r="K475" i="17"/>
  <c r="L475" i="17" s="1"/>
  <c r="H476" i="17"/>
  <c r="M476" i="17" s="1" a="1"/>
  <c r="M476" i="17" s="1"/>
  <c r="I476" i="17"/>
  <c r="N476" i="17" s="1" a="1"/>
  <c r="N476" i="17" s="1"/>
  <c r="J476" i="17"/>
  <c r="K476" i="17"/>
  <c r="L476" i="17" s="1"/>
  <c r="H477" i="17"/>
  <c r="M477" i="17" s="1" a="1"/>
  <c r="M477" i="17" s="1"/>
  <c r="I477" i="17"/>
  <c r="N477" i="17" s="1" a="1"/>
  <c r="N477" i="17" s="1"/>
  <c r="J477" i="17"/>
  <c r="K477" i="17"/>
  <c r="L477" i="17" s="1"/>
  <c r="H478" i="17"/>
  <c r="M478" i="17" s="1" a="1"/>
  <c r="M478" i="17" s="1"/>
  <c r="I478" i="17"/>
  <c r="N478" i="17" s="1" a="1"/>
  <c r="N478" i="17" s="1"/>
  <c r="J478" i="17"/>
  <c r="K478" i="17"/>
  <c r="L478" i="17" s="1"/>
  <c r="H479" i="17"/>
  <c r="M479" i="17" s="1" a="1"/>
  <c r="M479" i="17" s="1"/>
  <c r="I479" i="17"/>
  <c r="N479" i="17" s="1" a="1"/>
  <c r="N479" i="17" s="1"/>
  <c r="J479" i="17"/>
  <c r="K479" i="17"/>
  <c r="L479" i="17" s="1"/>
  <c r="H480" i="17"/>
  <c r="M480" i="17" s="1" a="1"/>
  <c r="M480" i="17" s="1"/>
  <c r="I480" i="17"/>
  <c r="N480" i="17" s="1" a="1"/>
  <c r="N480" i="17" s="1"/>
  <c r="J480" i="17"/>
  <c r="K480" i="17"/>
  <c r="L480" i="17" s="1"/>
  <c r="H481" i="17"/>
  <c r="M481" i="17" s="1" a="1"/>
  <c r="M481" i="17" s="1"/>
  <c r="I481" i="17"/>
  <c r="N481" i="17" s="1" a="1"/>
  <c r="N481" i="17" s="1"/>
  <c r="J481" i="17"/>
  <c r="K481" i="17"/>
  <c r="L481" i="17" s="1"/>
  <c r="H482" i="17"/>
  <c r="M482" i="17" s="1" a="1"/>
  <c r="M482" i="17" s="1"/>
  <c r="I482" i="17"/>
  <c r="N482" i="17" s="1" a="1"/>
  <c r="N482" i="17" s="1"/>
  <c r="J482" i="17"/>
  <c r="K482" i="17"/>
  <c r="L482" i="17" s="1"/>
  <c r="H483" i="17"/>
  <c r="M483" i="17" s="1" a="1"/>
  <c r="M483" i="17" s="1"/>
  <c r="I483" i="17"/>
  <c r="N483" i="17" s="1" a="1"/>
  <c r="N483" i="17" s="1"/>
  <c r="J483" i="17"/>
  <c r="K483" i="17"/>
  <c r="L483" i="17" s="1"/>
  <c r="H484" i="17"/>
  <c r="M484" i="17" s="1" a="1"/>
  <c r="M484" i="17" s="1"/>
  <c r="I484" i="17"/>
  <c r="N484" i="17" s="1" a="1"/>
  <c r="N484" i="17" s="1"/>
  <c r="J484" i="17"/>
  <c r="K484" i="17"/>
  <c r="L484" i="17" s="1"/>
  <c r="H485" i="17"/>
  <c r="M485" i="17" s="1" a="1"/>
  <c r="M485" i="17" s="1"/>
  <c r="I485" i="17"/>
  <c r="N485" i="17" s="1" a="1"/>
  <c r="N485" i="17" s="1"/>
  <c r="J485" i="17"/>
  <c r="K485" i="17"/>
  <c r="L485" i="17" s="1"/>
  <c r="H486" i="17"/>
  <c r="M486" i="17" s="1" a="1"/>
  <c r="M486" i="17" s="1"/>
  <c r="I486" i="17"/>
  <c r="N486" i="17" s="1" a="1"/>
  <c r="N486" i="17" s="1"/>
  <c r="J486" i="17"/>
  <c r="K486" i="17"/>
  <c r="L486" i="17" s="1"/>
  <c r="H487" i="17"/>
  <c r="M487" i="17" s="1" a="1"/>
  <c r="M487" i="17" s="1"/>
  <c r="I487" i="17"/>
  <c r="N487" i="17" s="1" a="1"/>
  <c r="N487" i="17" s="1"/>
  <c r="J487" i="17"/>
  <c r="K487" i="17"/>
  <c r="L487" i="17" s="1"/>
  <c r="H488" i="17"/>
  <c r="M488" i="17" s="1" a="1"/>
  <c r="M488" i="17" s="1"/>
  <c r="I488" i="17"/>
  <c r="N488" i="17" s="1" a="1"/>
  <c r="N488" i="17" s="1"/>
  <c r="J488" i="17"/>
  <c r="K488" i="17"/>
  <c r="L488" i="17" s="1"/>
  <c r="H489" i="17"/>
  <c r="M489" i="17" s="1" a="1"/>
  <c r="M489" i="17" s="1"/>
  <c r="I489" i="17"/>
  <c r="N489" i="17" s="1" a="1"/>
  <c r="N489" i="17" s="1"/>
  <c r="J489" i="17"/>
  <c r="K489" i="17"/>
  <c r="L489" i="17" s="1"/>
  <c r="H490" i="17"/>
  <c r="M490" i="17" s="1" a="1"/>
  <c r="M490" i="17" s="1"/>
  <c r="I490" i="17"/>
  <c r="N490" i="17" s="1" a="1"/>
  <c r="N490" i="17" s="1"/>
  <c r="J490" i="17"/>
  <c r="K490" i="17"/>
  <c r="L490" i="17" s="1"/>
  <c r="H491" i="17"/>
  <c r="M491" i="17" s="1" a="1"/>
  <c r="M491" i="17" s="1"/>
  <c r="I491" i="17"/>
  <c r="N491" i="17" s="1" a="1"/>
  <c r="N491" i="17" s="1"/>
  <c r="J491" i="17"/>
  <c r="K491" i="17"/>
  <c r="L491" i="17" s="1"/>
  <c r="H492" i="17"/>
  <c r="M492" i="17" s="1" a="1"/>
  <c r="M492" i="17" s="1"/>
  <c r="I492" i="17"/>
  <c r="N492" i="17" s="1" a="1"/>
  <c r="N492" i="17" s="1"/>
  <c r="J492" i="17"/>
  <c r="K492" i="17"/>
  <c r="L492" i="17" s="1"/>
  <c r="H493" i="17"/>
  <c r="M493" i="17" s="1" a="1"/>
  <c r="M493" i="17" s="1"/>
  <c r="I493" i="17"/>
  <c r="N493" i="17" s="1" a="1"/>
  <c r="N493" i="17" s="1"/>
  <c r="J493" i="17"/>
  <c r="K493" i="17"/>
  <c r="L493" i="17" s="1"/>
  <c r="H494" i="17"/>
  <c r="M494" i="17" s="1" a="1"/>
  <c r="M494" i="17" s="1"/>
  <c r="I494" i="17"/>
  <c r="N494" i="17" s="1" a="1"/>
  <c r="N494" i="17" s="1"/>
  <c r="J494" i="17"/>
  <c r="K494" i="17"/>
  <c r="L494" i="17" s="1"/>
  <c r="H495" i="17"/>
  <c r="M495" i="17" s="1" a="1"/>
  <c r="M495" i="17" s="1"/>
  <c r="I495" i="17"/>
  <c r="N495" i="17" s="1" a="1"/>
  <c r="N495" i="17" s="1"/>
  <c r="J495" i="17"/>
  <c r="K495" i="17"/>
  <c r="L495" i="17" s="1"/>
  <c r="H496" i="17"/>
  <c r="M496" i="17" s="1" a="1"/>
  <c r="M496" i="17" s="1"/>
  <c r="I496" i="17"/>
  <c r="N496" i="17" s="1" a="1"/>
  <c r="N496" i="17" s="1"/>
  <c r="J496" i="17"/>
  <c r="K496" i="17"/>
  <c r="L496" i="17" s="1"/>
  <c r="H497" i="17"/>
  <c r="M497" i="17" s="1" a="1"/>
  <c r="M497" i="17" s="1"/>
  <c r="I497" i="17"/>
  <c r="N497" i="17" s="1" a="1"/>
  <c r="N497" i="17" s="1"/>
  <c r="J497" i="17"/>
  <c r="K497" i="17"/>
  <c r="L497" i="17" s="1"/>
  <c r="H498" i="17"/>
  <c r="M498" i="17" s="1" a="1"/>
  <c r="M498" i="17" s="1"/>
  <c r="I498" i="17"/>
  <c r="N498" i="17" s="1" a="1"/>
  <c r="N498" i="17" s="1"/>
  <c r="J498" i="17"/>
  <c r="K498" i="17"/>
  <c r="L498" i="17" s="1"/>
  <c r="H499" i="17"/>
  <c r="M499" i="17" s="1" a="1"/>
  <c r="M499" i="17" s="1"/>
  <c r="I499" i="17"/>
  <c r="N499" i="17" s="1" a="1"/>
  <c r="N499" i="17" s="1"/>
  <c r="J499" i="17"/>
  <c r="K499" i="17"/>
  <c r="L499" i="17" s="1"/>
  <c r="H500" i="17"/>
  <c r="M500" i="17" s="1" a="1"/>
  <c r="M500" i="17" s="1"/>
  <c r="I500" i="17"/>
  <c r="N500" i="17" s="1" a="1"/>
  <c r="N500" i="17" s="1"/>
  <c r="J500" i="17"/>
  <c r="K500" i="17"/>
  <c r="L500" i="17" s="1"/>
  <c r="H501" i="17"/>
  <c r="M501" i="17" s="1" a="1"/>
  <c r="M501" i="17" s="1"/>
  <c r="I501" i="17"/>
  <c r="N501" i="17" s="1" a="1"/>
  <c r="N501" i="17" s="1"/>
  <c r="J501" i="17"/>
  <c r="K501" i="17"/>
  <c r="L501" i="17" s="1"/>
  <c r="H502" i="17"/>
  <c r="M502" i="17" s="1" a="1"/>
  <c r="M502" i="17" s="1"/>
  <c r="I502" i="17"/>
  <c r="N502" i="17" s="1" a="1"/>
  <c r="N502" i="17" s="1"/>
  <c r="J502" i="17"/>
  <c r="K502" i="17"/>
  <c r="L502" i="17" s="1"/>
  <c r="H503" i="17"/>
  <c r="M503" i="17" s="1" a="1"/>
  <c r="M503" i="17" s="1"/>
  <c r="I503" i="17"/>
  <c r="N503" i="17" s="1" a="1"/>
  <c r="N503" i="17" s="1"/>
  <c r="J503" i="17"/>
  <c r="K503" i="17"/>
  <c r="L503" i="17" s="1"/>
  <c r="H504" i="17"/>
  <c r="M504" i="17" s="1" a="1"/>
  <c r="M504" i="17" s="1"/>
  <c r="I504" i="17"/>
  <c r="N504" i="17" s="1" a="1"/>
  <c r="N504" i="17" s="1"/>
  <c r="J504" i="17"/>
  <c r="K504" i="17"/>
  <c r="L504" i="17" s="1"/>
  <c r="H505" i="17"/>
  <c r="M505" i="17" s="1" a="1"/>
  <c r="M505" i="17" s="1"/>
  <c r="I505" i="17"/>
  <c r="N505" i="17" s="1" a="1"/>
  <c r="N505" i="17" s="1"/>
  <c r="J505" i="17"/>
  <c r="K505" i="17"/>
  <c r="L505" i="17" s="1"/>
  <c r="H506" i="17"/>
  <c r="M506" i="17" s="1" a="1"/>
  <c r="M506" i="17" s="1"/>
  <c r="I506" i="17"/>
  <c r="N506" i="17" s="1" a="1"/>
  <c r="N506" i="17" s="1"/>
  <c r="J506" i="17"/>
  <c r="K506" i="17"/>
  <c r="L506" i="17" s="1"/>
  <c r="H507" i="17"/>
  <c r="M507" i="17" s="1" a="1"/>
  <c r="M507" i="17" s="1"/>
  <c r="I507" i="17"/>
  <c r="N507" i="17" s="1" a="1"/>
  <c r="N507" i="17" s="1"/>
  <c r="J507" i="17"/>
  <c r="K507" i="17"/>
  <c r="L507" i="17" s="1"/>
  <c r="H508" i="17"/>
  <c r="M508" i="17" s="1" a="1"/>
  <c r="M508" i="17" s="1"/>
  <c r="I508" i="17"/>
  <c r="N508" i="17" s="1" a="1"/>
  <c r="N508" i="17" s="1"/>
  <c r="J508" i="17"/>
  <c r="K508" i="17"/>
  <c r="L508" i="17" s="1"/>
  <c r="H509" i="17"/>
  <c r="M509" i="17" s="1" a="1"/>
  <c r="M509" i="17" s="1"/>
  <c r="I509" i="17"/>
  <c r="N509" i="17" s="1" a="1"/>
  <c r="N509" i="17" s="1"/>
  <c r="J509" i="17"/>
  <c r="K509" i="17"/>
  <c r="L509" i="17" s="1"/>
  <c r="H510" i="17"/>
  <c r="M510" i="17" s="1" a="1"/>
  <c r="M510" i="17" s="1"/>
  <c r="I510" i="17"/>
  <c r="N510" i="17" s="1" a="1"/>
  <c r="N510" i="17" s="1"/>
  <c r="J510" i="17"/>
  <c r="K510" i="17"/>
  <c r="L510" i="17" s="1"/>
  <c r="H511" i="17"/>
  <c r="M511" i="17" s="1" a="1"/>
  <c r="M511" i="17" s="1"/>
  <c r="I511" i="17"/>
  <c r="N511" i="17" s="1" a="1"/>
  <c r="N511" i="17" s="1"/>
  <c r="J511" i="17"/>
  <c r="K511" i="17"/>
  <c r="L511" i="17" s="1"/>
  <c r="H512" i="17"/>
  <c r="M512" i="17" s="1" a="1"/>
  <c r="M512" i="17" s="1"/>
  <c r="I512" i="17"/>
  <c r="N512" i="17" s="1" a="1"/>
  <c r="N512" i="17" s="1"/>
  <c r="J512" i="17"/>
  <c r="K512" i="17"/>
  <c r="L512" i="17" s="1"/>
  <c r="H513" i="17"/>
  <c r="M513" i="17" s="1" a="1"/>
  <c r="M513" i="17" s="1"/>
  <c r="I513" i="17"/>
  <c r="N513" i="17" s="1" a="1"/>
  <c r="N513" i="17" s="1"/>
  <c r="J513" i="17"/>
  <c r="K513" i="17"/>
  <c r="L513" i="17" s="1"/>
  <c r="H514" i="17"/>
  <c r="M514" i="17" s="1" a="1"/>
  <c r="M514" i="17" s="1"/>
  <c r="I514" i="17"/>
  <c r="N514" i="17" s="1" a="1"/>
  <c r="N514" i="17" s="1"/>
  <c r="J514" i="17"/>
  <c r="K514" i="17"/>
  <c r="L514" i="17" s="1"/>
  <c r="H515" i="17"/>
  <c r="M515" i="17" s="1" a="1"/>
  <c r="M515" i="17" s="1"/>
  <c r="I515" i="17"/>
  <c r="N515" i="17" s="1" a="1"/>
  <c r="N515" i="17" s="1"/>
  <c r="J515" i="17"/>
  <c r="K515" i="17"/>
  <c r="L515" i="17" s="1"/>
  <c r="H516" i="17"/>
  <c r="M516" i="17" s="1" a="1"/>
  <c r="M516" i="17" s="1"/>
  <c r="I516" i="17"/>
  <c r="N516" i="17" s="1" a="1"/>
  <c r="N516" i="17" s="1"/>
  <c r="J516" i="17"/>
  <c r="K516" i="17"/>
  <c r="L516" i="17" s="1"/>
  <c r="H517" i="17"/>
  <c r="M517" i="17" s="1" a="1"/>
  <c r="M517" i="17" s="1"/>
  <c r="I517" i="17"/>
  <c r="N517" i="17" s="1" a="1"/>
  <c r="N517" i="17" s="1"/>
  <c r="J517" i="17"/>
  <c r="K517" i="17"/>
  <c r="L517" i="17" s="1"/>
  <c r="H518" i="17"/>
  <c r="M518" i="17" s="1" a="1"/>
  <c r="M518" i="17" s="1"/>
  <c r="I518" i="17"/>
  <c r="N518" i="17" s="1" a="1"/>
  <c r="N518" i="17" s="1"/>
  <c r="J518" i="17"/>
  <c r="K518" i="17"/>
  <c r="L518" i="17" s="1"/>
  <c r="H519" i="17"/>
  <c r="M519" i="17" s="1" a="1"/>
  <c r="M519" i="17" s="1"/>
  <c r="I519" i="17"/>
  <c r="N519" i="17" s="1" a="1"/>
  <c r="N519" i="17" s="1"/>
  <c r="J519" i="17"/>
  <c r="K519" i="17"/>
  <c r="L519" i="17" s="1"/>
  <c r="H520" i="17"/>
  <c r="M520" i="17" s="1" a="1"/>
  <c r="M520" i="17" s="1"/>
  <c r="I520" i="17"/>
  <c r="N520" i="17" s="1" a="1"/>
  <c r="N520" i="17" s="1"/>
  <c r="J520" i="17"/>
  <c r="K520" i="17"/>
  <c r="L520" i="17" s="1"/>
  <c r="H521" i="17"/>
  <c r="M521" i="17" s="1" a="1"/>
  <c r="M521" i="17" s="1"/>
  <c r="I521" i="17"/>
  <c r="N521" i="17" s="1" a="1"/>
  <c r="N521" i="17" s="1"/>
  <c r="J521" i="17"/>
  <c r="K521" i="17"/>
  <c r="L521" i="17" s="1"/>
  <c r="H522" i="17"/>
  <c r="M522" i="17" s="1" a="1"/>
  <c r="M522" i="17" s="1"/>
  <c r="I522" i="17"/>
  <c r="N522" i="17" s="1" a="1"/>
  <c r="N522" i="17" s="1"/>
  <c r="J522" i="17"/>
  <c r="K522" i="17"/>
  <c r="L522" i="17" s="1"/>
  <c r="H523" i="17"/>
  <c r="M523" i="17" s="1" a="1"/>
  <c r="M523" i="17" s="1"/>
  <c r="I523" i="17"/>
  <c r="N523" i="17" s="1" a="1"/>
  <c r="N523" i="17" s="1"/>
  <c r="J523" i="17"/>
  <c r="K523" i="17"/>
  <c r="L523" i="17" s="1"/>
  <c r="H524" i="17"/>
  <c r="M524" i="17" s="1" a="1"/>
  <c r="M524" i="17" s="1"/>
  <c r="I524" i="17"/>
  <c r="N524" i="17" s="1" a="1"/>
  <c r="N524" i="17" s="1"/>
  <c r="J524" i="17"/>
  <c r="K524" i="17"/>
  <c r="L524" i="17" s="1"/>
  <c r="H525" i="17"/>
  <c r="M525" i="17" s="1" a="1"/>
  <c r="M525" i="17" s="1"/>
  <c r="I525" i="17"/>
  <c r="N525" i="17" s="1" a="1"/>
  <c r="N525" i="17" s="1"/>
  <c r="J525" i="17"/>
  <c r="K525" i="17"/>
  <c r="L525" i="17" s="1"/>
  <c r="H526" i="17"/>
  <c r="M526" i="17" s="1" a="1"/>
  <c r="M526" i="17" s="1"/>
  <c r="I526" i="17"/>
  <c r="N526" i="17" s="1" a="1"/>
  <c r="N526" i="17" s="1"/>
  <c r="J526" i="17"/>
  <c r="K526" i="17"/>
  <c r="L526" i="17" s="1"/>
  <c r="H527" i="17"/>
  <c r="M527" i="17" s="1" a="1"/>
  <c r="M527" i="17" s="1"/>
  <c r="I527" i="17"/>
  <c r="N527" i="17" s="1" a="1"/>
  <c r="N527" i="17" s="1"/>
  <c r="J527" i="17"/>
  <c r="K527" i="17"/>
  <c r="L527" i="17" s="1"/>
  <c r="H528" i="17"/>
  <c r="M528" i="17" s="1" a="1"/>
  <c r="M528" i="17" s="1"/>
  <c r="I528" i="17"/>
  <c r="N528" i="17" s="1" a="1"/>
  <c r="N528" i="17" s="1"/>
  <c r="J528" i="17"/>
  <c r="K528" i="17"/>
  <c r="L528" i="17" s="1"/>
  <c r="H529" i="17"/>
  <c r="M529" i="17" s="1" a="1"/>
  <c r="M529" i="17" s="1"/>
  <c r="I529" i="17"/>
  <c r="N529" i="17" s="1" a="1"/>
  <c r="N529" i="17" s="1"/>
  <c r="J529" i="17"/>
  <c r="K529" i="17"/>
  <c r="L529" i="17" s="1"/>
  <c r="H530" i="17"/>
  <c r="M530" i="17" s="1" a="1"/>
  <c r="M530" i="17" s="1"/>
  <c r="I530" i="17"/>
  <c r="N530" i="17" s="1" a="1"/>
  <c r="N530" i="17" s="1"/>
  <c r="J530" i="17"/>
  <c r="K530" i="17"/>
  <c r="L530" i="17" s="1"/>
  <c r="H531" i="17"/>
  <c r="M531" i="17" s="1" a="1"/>
  <c r="M531" i="17" s="1"/>
  <c r="I531" i="17"/>
  <c r="N531" i="17" s="1" a="1"/>
  <c r="N531" i="17" s="1"/>
  <c r="J531" i="17"/>
  <c r="K531" i="17"/>
  <c r="L531" i="17" s="1"/>
  <c r="H532" i="17"/>
  <c r="M532" i="17" s="1" a="1"/>
  <c r="M532" i="17" s="1"/>
  <c r="I532" i="17"/>
  <c r="N532" i="17" s="1" a="1"/>
  <c r="N532" i="17" s="1"/>
  <c r="J532" i="17"/>
  <c r="K532" i="17"/>
  <c r="L532" i="17" s="1"/>
  <c r="H533" i="17"/>
  <c r="M533" i="17" s="1" a="1"/>
  <c r="M533" i="17" s="1"/>
  <c r="I533" i="17"/>
  <c r="N533" i="17" s="1" a="1"/>
  <c r="N533" i="17" s="1"/>
  <c r="J533" i="17"/>
  <c r="K533" i="17"/>
  <c r="L533" i="17" s="1"/>
  <c r="H534" i="17"/>
  <c r="M534" i="17" s="1" a="1"/>
  <c r="M534" i="17" s="1"/>
  <c r="I534" i="17"/>
  <c r="N534" i="17" s="1" a="1"/>
  <c r="N534" i="17" s="1"/>
  <c r="J534" i="17"/>
  <c r="K534" i="17"/>
  <c r="L534" i="17" s="1"/>
  <c r="H535" i="17"/>
  <c r="M535" i="17" s="1" a="1"/>
  <c r="M535" i="17" s="1"/>
  <c r="I535" i="17"/>
  <c r="N535" i="17" s="1" a="1"/>
  <c r="N535" i="17" s="1"/>
  <c r="J535" i="17"/>
  <c r="K535" i="17"/>
  <c r="L535" i="17" s="1"/>
  <c r="H536" i="17"/>
  <c r="M536" i="17" s="1" a="1"/>
  <c r="M536" i="17" s="1"/>
  <c r="I536" i="17"/>
  <c r="N536" i="17" s="1" a="1"/>
  <c r="N536" i="17" s="1"/>
  <c r="J536" i="17"/>
  <c r="K536" i="17"/>
  <c r="L536" i="17" s="1"/>
  <c r="H537" i="17"/>
  <c r="M537" i="17" s="1" a="1"/>
  <c r="M537" i="17" s="1"/>
  <c r="I537" i="17"/>
  <c r="N537" i="17" s="1" a="1"/>
  <c r="N537" i="17" s="1"/>
  <c r="J537" i="17"/>
  <c r="K537" i="17"/>
  <c r="L537" i="17" s="1"/>
  <c r="H538" i="17"/>
  <c r="M538" i="17" s="1" a="1"/>
  <c r="M538" i="17" s="1"/>
  <c r="I538" i="17"/>
  <c r="N538" i="17" s="1" a="1"/>
  <c r="N538" i="17" s="1"/>
  <c r="J538" i="17"/>
  <c r="K538" i="17"/>
  <c r="L538" i="17" s="1"/>
  <c r="H539" i="17"/>
  <c r="M539" i="17" s="1" a="1"/>
  <c r="M539" i="17" s="1"/>
  <c r="I539" i="17"/>
  <c r="N539" i="17" s="1" a="1"/>
  <c r="N539" i="17" s="1"/>
  <c r="J539" i="17"/>
  <c r="K539" i="17"/>
  <c r="L539" i="17" s="1"/>
  <c r="H540" i="17"/>
  <c r="M540" i="17" s="1" a="1"/>
  <c r="M540" i="17" s="1"/>
  <c r="I540" i="17"/>
  <c r="N540" i="17" s="1" a="1"/>
  <c r="N540" i="17" s="1"/>
  <c r="J540" i="17"/>
  <c r="K540" i="17"/>
  <c r="L540" i="17" s="1"/>
  <c r="H541" i="17"/>
  <c r="M541" i="17" s="1" a="1"/>
  <c r="M541" i="17" s="1"/>
  <c r="I541" i="17"/>
  <c r="N541" i="17" s="1" a="1"/>
  <c r="N541" i="17" s="1"/>
  <c r="J541" i="17"/>
  <c r="K541" i="17"/>
  <c r="L541" i="17" s="1"/>
  <c r="H542" i="17"/>
  <c r="M542" i="17" s="1" a="1"/>
  <c r="M542" i="17" s="1"/>
  <c r="I542" i="17"/>
  <c r="N542" i="17" s="1" a="1"/>
  <c r="N542" i="17" s="1"/>
  <c r="J542" i="17"/>
  <c r="K542" i="17"/>
  <c r="L542" i="17" s="1"/>
  <c r="H543" i="17"/>
  <c r="M543" i="17" s="1" a="1"/>
  <c r="M543" i="17" s="1"/>
  <c r="I543" i="17"/>
  <c r="N543" i="17" s="1" a="1"/>
  <c r="N543" i="17" s="1"/>
  <c r="J543" i="17"/>
  <c r="K543" i="17"/>
  <c r="L543" i="17" s="1"/>
  <c r="H544" i="17"/>
  <c r="M544" i="17" s="1" a="1"/>
  <c r="M544" i="17" s="1"/>
  <c r="I544" i="17"/>
  <c r="N544" i="17" s="1" a="1"/>
  <c r="N544" i="17" s="1"/>
  <c r="J544" i="17"/>
  <c r="K544" i="17"/>
  <c r="L544" i="17" s="1"/>
  <c r="H545" i="17"/>
  <c r="M545" i="17" s="1" a="1"/>
  <c r="M545" i="17" s="1"/>
  <c r="I545" i="17"/>
  <c r="N545" i="17" s="1" a="1"/>
  <c r="N545" i="17" s="1"/>
  <c r="J545" i="17"/>
  <c r="K545" i="17"/>
  <c r="L545" i="17" s="1"/>
  <c r="H546" i="17"/>
  <c r="M546" i="17" s="1" a="1"/>
  <c r="M546" i="17" s="1"/>
  <c r="I546" i="17"/>
  <c r="N546" i="17" s="1" a="1"/>
  <c r="N546" i="17" s="1"/>
  <c r="J546" i="17"/>
  <c r="K546" i="17"/>
  <c r="L546" i="17" s="1"/>
  <c r="H547" i="17"/>
  <c r="M547" i="17" s="1" a="1"/>
  <c r="M547" i="17" s="1"/>
  <c r="I547" i="17"/>
  <c r="N547" i="17" s="1" a="1"/>
  <c r="N547" i="17" s="1"/>
  <c r="J547" i="17"/>
  <c r="K547" i="17"/>
  <c r="L547" i="17" s="1"/>
  <c r="H548" i="17"/>
  <c r="M548" i="17" s="1" a="1"/>
  <c r="M548" i="17" s="1"/>
  <c r="I548" i="17"/>
  <c r="N548" i="17" s="1" a="1"/>
  <c r="N548" i="17" s="1"/>
  <c r="J548" i="17"/>
  <c r="K548" i="17"/>
  <c r="L548" i="17" s="1"/>
  <c r="H549" i="17"/>
  <c r="M549" i="17" s="1" a="1"/>
  <c r="M549" i="17" s="1"/>
  <c r="I549" i="17"/>
  <c r="N549" i="17" s="1" a="1"/>
  <c r="N549" i="17" s="1"/>
  <c r="J549" i="17"/>
  <c r="K549" i="17"/>
  <c r="L549" i="17" s="1"/>
  <c r="H550" i="17"/>
  <c r="M550" i="17" s="1" a="1"/>
  <c r="M550" i="17" s="1"/>
  <c r="I550" i="17"/>
  <c r="N550" i="17" s="1" a="1"/>
  <c r="N550" i="17" s="1"/>
  <c r="J550" i="17"/>
  <c r="K550" i="17"/>
  <c r="L550" i="17" s="1"/>
  <c r="H551" i="17"/>
  <c r="M551" i="17" s="1" a="1"/>
  <c r="M551" i="17" s="1"/>
  <c r="I551" i="17"/>
  <c r="N551" i="17" s="1" a="1"/>
  <c r="N551" i="17" s="1"/>
  <c r="J551" i="17"/>
  <c r="K551" i="17"/>
  <c r="L551" i="17" s="1"/>
  <c r="H552" i="17"/>
  <c r="M552" i="17" s="1" a="1"/>
  <c r="M552" i="17" s="1"/>
  <c r="I552" i="17"/>
  <c r="N552" i="17" s="1" a="1"/>
  <c r="N552" i="17" s="1"/>
  <c r="J552" i="17"/>
  <c r="K552" i="17"/>
  <c r="L552" i="17" s="1"/>
  <c r="H553" i="17"/>
  <c r="M553" i="17" s="1" a="1"/>
  <c r="M553" i="17" s="1"/>
  <c r="I553" i="17"/>
  <c r="N553" i="17" s="1" a="1"/>
  <c r="N553" i="17" s="1"/>
  <c r="J553" i="17"/>
  <c r="K553" i="17"/>
  <c r="L553" i="17" s="1"/>
  <c r="H554" i="17"/>
  <c r="M554" i="17" s="1" a="1"/>
  <c r="M554" i="17" s="1"/>
  <c r="I554" i="17"/>
  <c r="N554" i="17" s="1" a="1"/>
  <c r="N554" i="17" s="1"/>
  <c r="J554" i="17"/>
  <c r="K554" i="17"/>
  <c r="L554" i="17" s="1"/>
  <c r="H555" i="17"/>
  <c r="M555" i="17" s="1" a="1"/>
  <c r="M555" i="17" s="1"/>
  <c r="I555" i="17"/>
  <c r="N555" i="17" s="1" a="1"/>
  <c r="N555" i="17" s="1"/>
  <c r="J555" i="17"/>
  <c r="K555" i="17"/>
  <c r="L555" i="17" s="1"/>
  <c r="H556" i="17"/>
  <c r="M556" i="17" s="1" a="1"/>
  <c r="M556" i="17" s="1"/>
  <c r="I556" i="17"/>
  <c r="N556" i="17" s="1" a="1"/>
  <c r="N556" i="17" s="1"/>
  <c r="J556" i="17"/>
  <c r="K556" i="17"/>
  <c r="L556" i="17" s="1"/>
  <c r="H557" i="17"/>
  <c r="M557" i="17" s="1" a="1"/>
  <c r="M557" i="17" s="1"/>
  <c r="I557" i="17"/>
  <c r="N557" i="17" s="1" a="1"/>
  <c r="N557" i="17" s="1"/>
  <c r="J557" i="17"/>
  <c r="K557" i="17"/>
  <c r="L557" i="17" s="1"/>
  <c r="H558" i="17"/>
  <c r="M558" i="17" s="1" a="1"/>
  <c r="M558" i="17" s="1"/>
  <c r="I558" i="17"/>
  <c r="N558" i="17" s="1" a="1"/>
  <c r="N558" i="17" s="1"/>
  <c r="J558" i="17"/>
  <c r="K558" i="17"/>
  <c r="L558" i="17" s="1"/>
  <c r="H559" i="17"/>
  <c r="M559" i="17" s="1" a="1"/>
  <c r="M559" i="17" s="1"/>
  <c r="I559" i="17"/>
  <c r="N559" i="17" s="1" a="1"/>
  <c r="N559" i="17" s="1"/>
  <c r="J559" i="17"/>
  <c r="K559" i="17"/>
  <c r="L559" i="17" s="1"/>
  <c r="H560" i="17"/>
  <c r="M560" i="17" s="1" a="1"/>
  <c r="M560" i="17" s="1"/>
  <c r="I560" i="17"/>
  <c r="N560" i="17" s="1" a="1"/>
  <c r="N560" i="17" s="1"/>
  <c r="J560" i="17"/>
  <c r="K560" i="17"/>
  <c r="L560" i="17" s="1"/>
  <c r="H561" i="17"/>
  <c r="M561" i="17" s="1" a="1"/>
  <c r="M561" i="17" s="1"/>
  <c r="I561" i="17"/>
  <c r="N561" i="17" s="1" a="1"/>
  <c r="N561" i="17" s="1"/>
  <c r="J561" i="17"/>
  <c r="K561" i="17"/>
  <c r="L561" i="17" s="1"/>
  <c r="H562" i="17"/>
  <c r="M562" i="17" s="1" a="1"/>
  <c r="M562" i="17" s="1"/>
  <c r="I562" i="17"/>
  <c r="N562" i="17" s="1" a="1"/>
  <c r="N562" i="17" s="1"/>
  <c r="J562" i="17"/>
  <c r="K562" i="17"/>
  <c r="L562" i="17" s="1"/>
  <c r="H563" i="17"/>
  <c r="M563" i="17" s="1" a="1"/>
  <c r="M563" i="17" s="1"/>
  <c r="I563" i="17"/>
  <c r="N563" i="17" s="1" a="1"/>
  <c r="N563" i="17" s="1"/>
  <c r="J563" i="17"/>
  <c r="K563" i="17"/>
  <c r="L563" i="17" s="1"/>
  <c r="H564" i="17"/>
  <c r="M564" i="17" s="1" a="1"/>
  <c r="M564" i="17" s="1"/>
  <c r="I564" i="17"/>
  <c r="N564" i="17" s="1" a="1"/>
  <c r="N564" i="17" s="1"/>
  <c r="J564" i="17"/>
  <c r="K564" i="17"/>
  <c r="L564" i="17" s="1"/>
  <c r="H565" i="17"/>
  <c r="M565" i="17" s="1" a="1"/>
  <c r="M565" i="17" s="1"/>
  <c r="I565" i="17"/>
  <c r="N565" i="17" s="1" a="1"/>
  <c r="N565" i="17" s="1"/>
  <c r="J565" i="17"/>
  <c r="K565" i="17"/>
  <c r="L565" i="17" s="1"/>
  <c r="H566" i="17"/>
  <c r="M566" i="17" s="1" a="1"/>
  <c r="M566" i="17" s="1"/>
  <c r="I566" i="17"/>
  <c r="N566" i="17" s="1" a="1"/>
  <c r="N566" i="17" s="1"/>
  <c r="J566" i="17"/>
  <c r="K566" i="17"/>
  <c r="L566" i="17" s="1"/>
  <c r="H567" i="17"/>
  <c r="M567" i="17" s="1" a="1"/>
  <c r="M567" i="17" s="1"/>
  <c r="I567" i="17"/>
  <c r="N567" i="17" s="1" a="1"/>
  <c r="N567" i="17" s="1"/>
  <c r="J567" i="17"/>
  <c r="K567" i="17"/>
  <c r="L567" i="17" s="1"/>
  <c r="H568" i="17"/>
  <c r="M568" i="17" s="1" a="1"/>
  <c r="M568" i="17" s="1"/>
  <c r="I568" i="17"/>
  <c r="N568" i="17" s="1" a="1"/>
  <c r="N568" i="17" s="1"/>
  <c r="J568" i="17"/>
  <c r="K568" i="17"/>
  <c r="L568" i="17" s="1"/>
  <c r="H569" i="17"/>
  <c r="M569" i="17" s="1" a="1"/>
  <c r="M569" i="17" s="1"/>
  <c r="I569" i="17"/>
  <c r="N569" i="17" s="1" a="1"/>
  <c r="N569" i="17" s="1"/>
  <c r="J569" i="17"/>
  <c r="K569" i="17"/>
  <c r="L569" i="17" s="1"/>
  <c r="H570" i="17"/>
  <c r="M570" i="17" s="1" a="1"/>
  <c r="M570" i="17" s="1"/>
  <c r="I570" i="17"/>
  <c r="N570" i="17" s="1" a="1"/>
  <c r="N570" i="17" s="1"/>
  <c r="J570" i="17"/>
  <c r="K570" i="17"/>
  <c r="L570" i="17" s="1"/>
  <c r="H571" i="17"/>
  <c r="M571" i="17" s="1" a="1"/>
  <c r="M571" i="17" s="1"/>
  <c r="I571" i="17"/>
  <c r="N571" i="17" s="1" a="1"/>
  <c r="N571" i="17" s="1"/>
  <c r="J571" i="17"/>
  <c r="K571" i="17"/>
  <c r="L571" i="17" s="1"/>
  <c r="H572" i="17"/>
  <c r="M572" i="17" s="1" a="1"/>
  <c r="M572" i="17" s="1"/>
  <c r="I572" i="17"/>
  <c r="N572" i="17" s="1" a="1"/>
  <c r="N572" i="17" s="1"/>
  <c r="J572" i="17"/>
  <c r="K572" i="17"/>
  <c r="L572" i="17" s="1"/>
  <c r="H573" i="17"/>
  <c r="M573" i="17" s="1" a="1"/>
  <c r="M573" i="17" s="1"/>
  <c r="I573" i="17"/>
  <c r="N573" i="17" s="1" a="1"/>
  <c r="N573" i="17" s="1"/>
  <c r="J573" i="17"/>
  <c r="K573" i="17"/>
  <c r="L573" i="17" s="1"/>
  <c r="H574" i="17"/>
  <c r="M574" i="17" s="1" a="1"/>
  <c r="M574" i="17" s="1"/>
  <c r="I574" i="17"/>
  <c r="N574" i="17" s="1" a="1"/>
  <c r="N574" i="17" s="1"/>
  <c r="J574" i="17"/>
  <c r="K574" i="17"/>
  <c r="L574" i="17" s="1"/>
  <c r="H575" i="17"/>
  <c r="M575" i="17" s="1" a="1"/>
  <c r="M575" i="17" s="1"/>
  <c r="I575" i="17"/>
  <c r="N575" i="17" s="1" a="1"/>
  <c r="N575" i="17" s="1"/>
  <c r="J575" i="17"/>
  <c r="K575" i="17"/>
  <c r="L575" i="17" s="1"/>
  <c r="H576" i="17"/>
  <c r="M576" i="17" s="1" a="1"/>
  <c r="M576" i="17" s="1"/>
  <c r="I576" i="17"/>
  <c r="N576" i="17" s="1" a="1"/>
  <c r="N576" i="17" s="1"/>
  <c r="J576" i="17"/>
  <c r="K576" i="17"/>
  <c r="L576" i="17" s="1"/>
  <c r="H577" i="17"/>
  <c r="M577" i="17" s="1" a="1"/>
  <c r="M577" i="17" s="1"/>
  <c r="I577" i="17"/>
  <c r="N577" i="17" s="1" a="1"/>
  <c r="N577" i="17" s="1"/>
  <c r="J577" i="17"/>
  <c r="K577" i="17"/>
  <c r="L577" i="17" s="1"/>
  <c r="H578" i="17"/>
  <c r="M578" i="17" s="1" a="1"/>
  <c r="M578" i="17" s="1"/>
  <c r="I578" i="17"/>
  <c r="N578" i="17" s="1" a="1"/>
  <c r="N578" i="17" s="1"/>
  <c r="J578" i="17"/>
  <c r="K578" i="17"/>
  <c r="L578" i="17" s="1"/>
  <c r="H579" i="17"/>
  <c r="M579" i="17" s="1" a="1"/>
  <c r="M579" i="17" s="1"/>
  <c r="I579" i="17"/>
  <c r="N579" i="17" s="1" a="1"/>
  <c r="N579" i="17" s="1"/>
  <c r="J579" i="17"/>
  <c r="K579" i="17"/>
  <c r="L579" i="17" s="1"/>
  <c r="H580" i="17"/>
  <c r="M580" i="17" s="1" a="1"/>
  <c r="M580" i="17" s="1"/>
  <c r="I580" i="17"/>
  <c r="N580" i="17" s="1" a="1"/>
  <c r="N580" i="17" s="1"/>
  <c r="J580" i="17"/>
  <c r="K580" i="17"/>
  <c r="L580" i="17" s="1"/>
  <c r="H581" i="17"/>
  <c r="M581" i="17" s="1" a="1"/>
  <c r="M581" i="17" s="1"/>
  <c r="I581" i="17"/>
  <c r="N581" i="17" s="1" a="1"/>
  <c r="N581" i="17" s="1"/>
  <c r="J581" i="17"/>
  <c r="K581" i="17"/>
  <c r="L581" i="17" s="1"/>
  <c r="H582" i="17"/>
  <c r="M582" i="17" s="1" a="1"/>
  <c r="M582" i="17" s="1"/>
  <c r="I582" i="17"/>
  <c r="N582" i="17" s="1" a="1"/>
  <c r="N582" i="17" s="1"/>
  <c r="J582" i="17"/>
  <c r="K582" i="17"/>
  <c r="L582" i="17" s="1"/>
  <c r="H583" i="17"/>
  <c r="M583" i="17" s="1" a="1"/>
  <c r="M583" i="17" s="1"/>
  <c r="I583" i="17"/>
  <c r="N583" i="17" s="1" a="1"/>
  <c r="N583" i="17" s="1"/>
  <c r="J583" i="17"/>
  <c r="K583" i="17"/>
  <c r="L583" i="17" s="1"/>
  <c r="H584" i="17"/>
  <c r="M584" i="17" s="1" a="1"/>
  <c r="M584" i="17" s="1"/>
  <c r="I584" i="17"/>
  <c r="N584" i="17" s="1" a="1"/>
  <c r="N584" i="17" s="1"/>
  <c r="J584" i="17"/>
  <c r="K584" i="17"/>
  <c r="L584" i="17" s="1"/>
  <c r="H585" i="17"/>
  <c r="M585" i="17" s="1" a="1"/>
  <c r="M585" i="17" s="1"/>
  <c r="I585" i="17"/>
  <c r="N585" i="17" s="1" a="1"/>
  <c r="N585" i="17" s="1"/>
  <c r="J585" i="17"/>
  <c r="K585" i="17"/>
  <c r="L585" i="17" s="1"/>
  <c r="H586" i="17"/>
  <c r="M586" i="17" s="1" a="1"/>
  <c r="M586" i="17" s="1"/>
  <c r="I586" i="17"/>
  <c r="N586" i="17" s="1" a="1"/>
  <c r="N586" i="17" s="1"/>
  <c r="J586" i="17"/>
  <c r="K586" i="17"/>
  <c r="L586" i="17" s="1"/>
  <c r="H587" i="17"/>
  <c r="M587" i="17" s="1" a="1"/>
  <c r="M587" i="17" s="1"/>
  <c r="I587" i="17"/>
  <c r="N587" i="17" s="1" a="1"/>
  <c r="N587" i="17" s="1"/>
  <c r="J587" i="17"/>
  <c r="K587" i="17"/>
  <c r="L587" i="17" s="1"/>
  <c r="H588" i="17"/>
  <c r="M588" i="17" s="1" a="1"/>
  <c r="M588" i="17" s="1"/>
  <c r="I588" i="17"/>
  <c r="N588" i="17" s="1" a="1"/>
  <c r="N588" i="17" s="1"/>
  <c r="J588" i="17"/>
  <c r="K588" i="17"/>
  <c r="L588" i="17" s="1"/>
  <c r="H589" i="17"/>
  <c r="M589" i="17" s="1" a="1"/>
  <c r="M589" i="17" s="1"/>
  <c r="I589" i="17"/>
  <c r="N589" i="17" s="1" a="1"/>
  <c r="N589" i="17" s="1"/>
  <c r="J589" i="17"/>
  <c r="K589" i="17"/>
  <c r="L589" i="17" s="1"/>
  <c r="H590" i="17"/>
  <c r="M590" i="17" s="1" a="1"/>
  <c r="M590" i="17" s="1"/>
  <c r="I590" i="17"/>
  <c r="N590" i="17" s="1" a="1"/>
  <c r="N590" i="17" s="1"/>
  <c r="J590" i="17"/>
  <c r="K590" i="17"/>
  <c r="L590" i="17" s="1"/>
  <c r="H591" i="17"/>
  <c r="M591" i="17" s="1" a="1"/>
  <c r="M591" i="17" s="1"/>
  <c r="I591" i="17"/>
  <c r="N591" i="17" s="1" a="1"/>
  <c r="N591" i="17" s="1"/>
  <c r="J591" i="17"/>
  <c r="K591" i="17"/>
  <c r="L591" i="17" s="1"/>
  <c r="H592" i="17"/>
  <c r="M592" i="17" s="1" a="1"/>
  <c r="M592" i="17" s="1"/>
  <c r="I592" i="17"/>
  <c r="N592" i="17" s="1" a="1"/>
  <c r="N592" i="17" s="1"/>
  <c r="J592" i="17"/>
  <c r="K592" i="17"/>
  <c r="L592" i="17" s="1"/>
  <c r="H593" i="17"/>
  <c r="M593" i="17" s="1" a="1"/>
  <c r="M593" i="17" s="1"/>
  <c r="I593" i="17"/>
  <c r="N593" i="17" s="1" a="1"/>
  <c r="N593" i="17" s="1"/>
  <c r="J593" i="17"/>
  <c r="K593" i="17"/>
  <c r="L593" i="17" s="1"/>
  <c r="H594" i="17"/>
  <c r="M594" i="17" s="1" a="1"/>
  <c r="M594" i="17" s="1"/>
  <c r="I594" i="17"/>
  <c r="N594" i="17" s="1" a="1"/>
  <c r="N594" i="17" s="1"/>
  <c r="J594" i="17"/>
  <c r="K594" i="17"/>
  <c r="L594" i="17" s="1"/>
  <c r="H595" i="17"/>
  <c r="M595" i="17" s="1" a="1"/>
  <c r="M595" i="17" s="1"/>
  <c r="I595" i="17"/>
  <c r="N595" i="17" s="1" a="1"/>
  <c r="N595" i="17" s="1"/>
  <c r="J595" i="17"/>
  <c r="K595" i="17"/>
  <c r="L595" i="17" s="1"/>
  <c r="H596" i="17"/>
  <c r="M596" i="17" s="1" a="1"/>
  <c r="M596" i="17" s="1"/>
  <c r="I596" i="17"/>
  <c r="N596" i="17" s="1" a="1"/>
  <c r="N596" i="17" s="1"/>
  <c r="J596" i="17"/>
  <c r="K596" i="17"/>
  <c r="L596" i="17" s="1"/>
  <c r="H597" i="17"/>
  <c r="M597" i="17" s="1" a="1"/>
  <c r="M597" i="17" s="1"/>
  <c r="I597" i="17"/>
  <c r="N597" i="17" s="1" a="1"/>
  <c r="N597" i="17" s="1"/>
  <c r="J597" i="17"/>
  <c r="K597" i="17"/>
  <c r="L597" i="17" s="1"/>
  <c r="H598" i="17"/>
  <c r="M598" i="17" s="1" a="1"/>
  <c r="M598" i="17" s="1"/>
  <c r="I598" i="17"/>
  <c r="N598" i="17" s="1" a="1"/>
  <c r="N598" i="17" s="1"/>
  <c r="J598" i="17"/>
  <c r="K598" i="17"/>
  <c r="L598" i="17" s="1"/>
  <c r="H599" i="17"/>
  <c r="M599" i="17" s="1" a="1"/>
  <c r="M599" i="17" s="1"/>
  <c r="I599" i="17"/>
  <c r="N599" i="17" s="1" a="1"/>
  <c r="N599" i="17" s="1"/>
  <c r="J599" i="17"/>
  <c r="K599" i="17"/>
  <c r="L599" i="17" s="1"/>
  <c r="H600" i="17"/>
  <c r="M600" i="17" s="1" a="1"/>
  <c r="M600" i="17" s="1"/>
  <c r="I600" i="17"/>
  <c r="N600" i="17" s="1" a="1"/>
  <c r="N600" i="17" s="1"/>
  <c r="J600" i="17"/>
  <c r="K600" i="17"/>
  <c r="L600" i="17" s="1"/>
  <c r="H601" i="17"/>
  <c r="M601" i="17" s="1" a="1"/>
  <c r="M601" i="17" s="1"/>
  <c r="I601" i="17"/>
  <c r="N601" i="17" s="1" a="1"/>
  <c r="N601" i="17" s="1"/>
  <c r="J601" i="17"/>
  <c r="K601" i="17"/>
  <c r="L601" i="17" s="1"/>
  <c r="H602" i="17"/>
  <c r="M602" i="17" s="1" a="1"/>
  <c r="M602" i="17" s="1"/>
  <c r="I602" i="17"/>
  <c r="N602" i="17" s="1" a="1"/>
  <c r="N602" i="17" s="1"/>
  <c r="J602" i="17"/>
  <c r="K602" i="17"/>
  <c r="L602" i="17" s="1"/>
  <c r="H603" i="17"/>
  <c r="M603" i="17" s="1" a="1"/>
  <c r="M603" i="17" s="1"/>
  <c r="I603" i="17"/>
  <c r="N603" i="17" s="1" a="1"/>
  <c r="N603" i="17" s="1"/>
  <c r="J603" i="17"/>
  <c r="K603" i="17"/>
  <c r="L603" i="17" s="1"/>
  <c r="H604" i="17"/>
  <c r="M604" i="17" s="1" a="1"/>
  <c r="M604" i="17" s="1"/>
  <c r="I604" i="17"/>
  <c r="N604" i="17" s="1" a="1"/>
  <c r="N604" i="17" s="1"/>
  <c r="J604" i="17"/>
  <c r="K604" i="17"/>
  <c r="L604" i="17" s="1"/>
  <c r="H605" i="17"/>
  <c r="M605" i="17" s="1" a="1"/>
  <c r="M605" i="17" s="1"/>
  <c r="I605" i="17"/>
  <c r="N605" i="17" s="1" a="1"/>
  <c r="N605" i="17" s="1"/>
  <c r="J605" i="17"/>
  <c r="K605" i="17"/>
  <c r="L605" i="17" s="1"/>
  <c r="H606" i="17"/>
  <c r="M606" i="17" s="1" a="1"/>
  <c r="M606" i="17" s="1"/>
  <c r="I606" i="17"/>
  <c r="N606" i="17" s="1" a="1"/>
  <c r="N606" i="17" s="1"/>
  <c r="J606" i="17"/>
  <c r="K606" i="17"/>
  <c r="L606" i="17" s="1"/>
  <c r="H607" i="17"/>
  <c r="M607" i="17" s="1" a="1"/>
  <c r="M607" i="17" s="1"/>
  <c r="I607" i="17"/>
  <c r="N607" i="17" s="1" a="1"/>
  <c r="N607" i="17" s="1"/>
  <c r="J607" i="17"/>
  <c r="K607" i="17"/>
  <c r="L607" i="17" s="1"/>
  <c r="H608" i="17"/>
  <c r="M608" i="17" s="1" a="1"/>
  <c r="M608" i="17" s="1"/>
  <c r="I608" i="17"/>
  <c r="N608" i="17" s="1" a="1"/>
  <c r="N608" i="17" s="1"/>
  <c r="J608" i="17"/>
  <c r="K608" i="17"/>
  <c r="L608" i="17" s="1"/>
  <c r="H609" i="17"/>
  <c r="M609" i="17" s="1" a="1"/>
  <c r="M609" i="17" s="1"/>
  <c r="I609" i="17"/>
  <c r="N609" i="17" s="1" a="1"/>
  <c r="N609" i="17" s="1"/>
  <c r="J609" i="17"/>
  <c r="K609" i="17"/>
  <c r="L609" i="17" s="1"/>
  <c r="H610" i="17"/>
  <c r="M610" i="17" s="1" a="1"/>
  <c r="M610" i="17" s="1"/>
  <c r="I610" i="17"/>
  <c r="N610" i="17" s="1" a="1"/>
  <c r="N610" i="17" s="1"/>
  <c r="J610" i="17"/>
  <c r="K610" i="17"/>
  <c r="L610" i="17" s="1"/>
  <c r="H611" i="17"/>
  <c r="M611" i="17" s="1" a="1"/>
  <c r="M611" i="17" s="1"/>
  <c r="I611" i="17"/>
  <c r="N611" i="17" s="1" a="1"/>
  <c r="N611" i="17" s="1"/>
  <c r="J611" i="17"/>
  <c r="K611" i="17"/>
  <c r="L611" i="17" s="1"/>
  <c r="H612" i="17"/>
  <c r="M612" i="17" s="1" a="1"/>
  <c r="M612" i="17" s="1"/>
  <c r="I612" i="17"/>
  <c r="N612" i="17" s="1" a="1"/>
  <c r="N612" i="17" s="1"/>
  <c r="J612" i="17"/>
  <c r="K612" i="17"/>
  <c r="L612" i="17" s="1"/>
  <c r="H613" i="17"/>
  <c r="M613" i="17" s="1" a="1"/>
  <c r="M613" i="17" s="1"/>
  <c r="I613" i="17"/>
  <c r="N613" i="17" s="1" a="1"/>
  <c r="N613" i="17" s="1"/>
  <c r="J613" i="17"/>
  <c r="K613" i="17"/>
  <c r="L613" i="17" s="1"/>
  <c r="H614" i="17"/>
  <c r="M614" i="17" s="1" a="1"/>
  <c r="M614" i="17" s="1"/>
  <c r="I614" i="17"/>
  <c r="N614" i="17" s="1" a="1"/>
  <c r="N614" i="17" s="1"/>
  <c r="J614" i="17"/>
  <c r="K614" i="17"/>
  <c r="L614" i="17" s="1"/>
  <c r="H615" i="17"/>
  <c r="M615" i="17" s="1" a="1"/>
  <c r="M615" i="17" s="1"/>
  <c r="I615" i="17"/>
  <c r="N615" i="17" s="1" a="1"/>
  <c r="N615" i="17" s="1"/>
  <c r="J615" i="17"/>
  <c r="K615" i="17"/>
  <c r="L615" i="17" s="1"/>
  <c r="H616" i="17"/>
  <c r="M616" i="17" s="1" a="1"/>
  <c r="M616" i="17" s="1"/>
  <c r="I616" i="17"/>
  <c r="N616" i="17" s="1" a="1"/>
  <c r="N616" i="17" s="1"/>
  <c r="J616" i="17"/>
  <c r="K616" i="17"/>
  <c r="L616" i="17" s="1"/>
  <c r="H617" i="17"/>
  <c r="M617" i="17" s="1" a="1"/>
  <c r="M617" i="17" s="1"/>
  <c r="I617" i="17"/>
  <c r="N617" i="17" s="1" a="1"/>
  <c r="N617" i="17" s="1"/>
  <c r="J617" i="17"/>
  <c r="K617" i="17"/>
  <c r="L617" i="17" s="1"/>
  <c r="H618" i="17"/>
  <c r="M618" i="17" s="1" a="1"/>
  <c r="M618" i="17" s="1"/>
  <c r="I618" i="17"/>
  <c r="N618" i="17" s="1" a="1"/>
  <c r="N618" i="17" s="1"/>
  <c r="J618" i="17"/>
  <c r="K618" i="17"/>
  <c r="L618" i="17" s="1"/>
  <c r="H619" i="17"/>
  <c r="M619" i="17" s="1" a="1"/>
  <c r="M619" i="17" s="1"/>
  <c r="I619" i="17"/>
  <c r="N619" i="17" s="1" a="1"/>
  <c r="N619" i="17" s="1"/>
  <c r="J619" i="17"/>
  <c r="K619" i="17"/>
  <c r="L619" i="17" s="1"/>
  <c r="H620" i="17"/>
  <c r="M620" i="17" s="1" a="1"/>
  <c r="M620" i="17" s="1"/>
  <c r="I620" i="17"/>
  <c r="N620" i="17" s="1" a="1"/>
  <c r="N620" i="17" s="1"/>
  <c r="J620" i="17"/>
  <c r="K620" i="17"/>
  <c r="L620" i="17" s="1"/>
  <c r="H621" i="17"/>
  <c r="M621" i="17" s="1" a="1"/>
  <c r="M621" i="17" s="1"/>
  <c r="I621" i="17"/>
  <c r="N621" i="17" s="1" a="1"/>
  <c r="N621" i="17" s="1"/>
  <c r="J621" i="17"/>
  <c r="K621" i="17"/>
  <c r="L621" i="17" s="1"/>
  <c r="H622" i="17"/>
  <c r="M622" i="17" s="1" a="1"/>
  <c r="M622" i="17" s="1"/>
  <c r="I622" i="17"/>
  <c r="N622" i="17" s="1" a="1"/>
  <c r="N622" i="17" s="1"/>
  <c r="J622" i="17"/>
  <c r="K622" i="17"/>
  <c r="L622" i="17" s="1"/>
  <c r="H623" i="17"/>
  <c r="M623" i="17" s="1" a="1"/>
  <c r="M623" i="17" s="1"/>
  <c r="I623" i="17"/>
  <c r="N623" i="17" s="1" a="1"/>
  <c r="N623" i="17" s="1"/>
  <c r="J623" i="17"/>
  <c r="K623" i="17"/>
  <c r="L623" i="17" s="1"/>
  <c r="H624" i="17"/>
  <c r="M624" i="17" s="1" a="1"/>
  <c r="M624" i="17" s="1"/>
  <c r="I624" i="17"/>
  <c r="N624" i="17" s="1" a="1"/>
  <c r="N624" i="17" s="1"/>
  <c r="J624" i="17"/>
  <c r="K624" i="17"/>
  <c r="L624" i="17" s="1"/>
  <c r="H625" i="17"/>
  <c r="M625" i="17" s="1" a="1"/>
  <c r="M625" i="17" s="1"/>
  <c r="I625" i="17"/>
  <c r="N625" i="17" s="1" a="1"/>
  <c r="N625" i="17" s="1"/>
  <c r="J625" i="17"/>
  <c r="K625" i="17"/>
  <c r="L625" i="17" s="1"/>
  <c r="H626" i="17"/>
  <c r="M626" i="17" s="1" a="1"/>
  <c r="M626" i="17" s="1"/>
  <c r="I626" i="17"/>
  <c r="N626" i="17" s="1" a="1"/>
  <c r="N626" i="17" s="1"/>
  <c r="J626" i="17"/>
  <c r="K626" i="17"/>
  <c r="L626" i="17" s="1"/>
  <c r="H627" i="17"/>
  <c r="M627" i="17" s="1" a="1"/>
  <c r="M627" i="17" s="1"/>
  <c r="I627" i="17"/>
  <c r="N627" i="17" s="1" a="1"/>
  <c r="N627" i="17" s="1"/>
  <c r="J627" i="17"/>
  <c r="K627" i="17"/>
  <c r="L627" i="17" s="1"/>
  <c r="H628" i="17"/>
  <c r="M628" i="17" s="1" a="1"/>
  <c r="M628" i="17" s="1"/>
  <c r="I628" i="17"/>
  <c r="N628" i="17" s="1" a="1"/>
  <c r="N628" i="17" s="1"/>
  <c r="J628" i="17"/>
  <c r="K628" i="17"/>
  <c r="L628" i="17" s="1"/>
  <c r="H629" i="17"/>
  <c r="M629" i="17" s="1" a="1"/>
  <c r="M629" i="17" s="1"/>
  <c r="I629" i="17"/>
  <c r="N629" i="17" s="1" a="1"/>
  <c r="N629" i="17" s="1"/>
  <c r="J629" i="17"/>
  <c r="K629" i="17"/>
  <c r="L629" i="17" s="1"/>
  <c r="H630" i="17"/>
  <c r="M630" i="17" s="1" a="1"/>
  <c r="M630" i="17" s="1"/>
  <c r="I630" i="17"/>
  <c r="N630" i="17" s="1" a="1"/>
  <c r="N630" i="17" s="1"/>
  <c r="J630" i="17"/>
  <c r="K630" i="17"/>
  <c r="L630" i="17" s="1"/>
  <c r="H631" i="17"/>
  <c r="M631" i="17" s="1" a="1"/>
  <c r="M631" i="17" s="1"/>
  <c r="I631" i="17"/>
  <c r="N631" i="17" s="1" a="1"/>
  <c r="N631" i="17" s="1"/>
  <c r="J631" i="17"/>
  <c r="K631" i="17"/>
  <c r="L631" i="17" s="1"/>
  <c r="H632" i="17"/>
  <c r="M632" i="17" s="1" a="1"/>
  <c r="M632" i="17" s="1"/>
  <c r="I632" i="17"/>
  <c r="N632" i="17" s="1" a="1"/>
  <c r="N632" i="17" s="1"/>
  <c r="J632" i="17"/>
  <c r="K632" i="17"/>
  <c r="L632" i="17" s="1"/>
  <c r="H633" i="17"/>
  <c r="M633" i="17" s="1" a="1"/>
  <c r="M633" i="17" s="1"/>
  <c r="I633" i="17"/>
  <c r="N633" i="17" s="1" a="1"/>
  <c r="N633" i="17" s="1"/>
  <c r="J633" i="17"/>
  <c r="K633" i="17"/>
  <c r="L633" i="17" s="1"/>
  <c r="H634" i="17"/>
  <c r="M634" i="17" s="1" a="1"/>
  <c r="M634" i="17" s="1"/>
  <c r="I634" i="17"/>
  <c r="N634" i="17" s="1" a="1"/>
  <c r="N634" i="17" s="1"/>
  <c r="J634" i="17"/>
  <c r="K634" i="17"/>
  <c r="L634" i="17" s="1"/>
  <c r="H635" i="17"/>
  <c r="M635" i="17" s="1" a="1"/>
  <c r="M635" i="17" s="1"/>
  <c r="I635" i="17"/>
  <c r="N635" i="17" s="1" a="1"/>
  <c r="N635" i="17" s="1"/>
  <c r="J635" i="17"/>
  <c r="K635" i="17"/>
  <c r="L635" i="17" s="1"/>
  <c r="H636" i="17"/>
  <c r="M636" i="17" s="1" a="1"/>
  <c r="M636" i="17" s="1"/>
  <c r="I636" i="17"/>
  <c r="N636" i="17" s="1" a="1"/>
  <c r="N636" i="17" s="1"/>
  <c r="J636" i="17"/>
  <c r="K636" i="17"/>
  <c r="L636" i="17" s="1"/>
  <c r="H637" i="17"/>
  <c r="M637" i="17" s="1" a="1"/>
  <c r="M637" i="17" s="1"/>
  <c r="I637" i="17"/>
  <c r="N637" i="17" s="1" a="1"/>
  <c r="N637" i="17" s="1"/>
  <c r="J637" i="17"/>
  <c r="K637" i="17"/>
  <c r="L637" i="17" s="1"/>
  <c r="H638" i="17"/>
  <c r="M638" i="17" s="1" a="1"/>
  <c r="M638" i="17" s="1"/>
  <c r="I638" i="17"/>
  <c r="N638" i="17" s="1" a="1"/>
  <c r="N638" i="17" s="1"/>
  <c r="J638" i="17"/>
  <c r="K638" i="17"/>
  <c r="L638" i="17" s="1"/>
  <c r="H639" i="17"/>
  <c r="M639" i="17" s="1" a="1"/>
  <c r="M639" i="17" s="1"/>
  <c r="I639" i="17"/>
  <c r="N639" i="17" s="1" a="1"/>
  <c r="N639" i="17" s="1"/>
  <c r="J639" i="17"/>
  <c r="K639" i="17"/>
  <c r="L639" i="17" s="1"/>
  <c r="H640" i="17"/>
  <c r="M640" i="17" s="1" a="1"/>
  <c r="M640" i="17" s="1"/>
  <c r="I640" i="17"/>
  <c r="N640" i="17" s="1" a="1"/>
  <c r="N640" i="17" s="1"/>
  <c r="J640" i="17"/>
  <c r="K640" i="17"/>
  <c r="L640" i="17" s="1"/>
  <c r="H641" i="17"/>
  <c r="M641" i="17" s="1" a="1"/>
  <c r="M641" i="17" s="1"/>
  <c r="I641" i="17"/>
  <c r="N641" i="17" s="1" a="1"/>
  <c r="N641" i="17" s="1"/>
  <c r="J641" i="17"/>
  <c r="K641" i="17"/>
  <c r="L641" i="17" s="1"/>
  <c r="H642" i="17"/>
  <c r="M642" i="17" s="1" a="1"/>
  <c r="M642" i="17" s="1"/>
  <c r="I642" i="17"/>
  <c r="N642" i="17" s="1" a="1"/>
  <c r="N642" i="17" s="1"/>
  <c r="J642" i="17"/>
  <c r="K642" i="17"/>
  <c r="L642" i="17" s="1"/>
  <c r="H643" i="17"/>
  <c r="M643" i="17" s="1" a="1"/>
  <c r="M643" i="17" s="1"/>
  <c r="I643" i="17"/>
  <c r="N643" i="17" s="1" a="1"/>
  <c r="N643" i="17" s="1"/>
  <c r="J643" i="17"/>
  <c r="K643" i="17"/>
  <c r="L643" i="17" s="1"/>
  <c r="H644" i="17"/>
  <c r="M644" i="17" s="1" a="1"/>
  <c r="M644" i="17" s="1"/>
  <c r="I644" i="17"/>
  <c r="N644" i="17" s="1" a="1"/>
  <c r="N644" i="17" s="1"/>
  <c r="J644" i="17"/>
  <c r="K644" i="17"/>
  <c r="L644" i="17" s="1"/>
  <c r="H645" i="17"/>
  <c r="M645" i="17" s="1" a="1"/>
  <c r="M645" i="17" s="1"/>
  <c r="I645" i="17"/>
  <c r="N645" i="17" s="1" a="1"/>
  <c r="N645" i="17" s="1"/>
  <c r="J645" i="17"/>
  <c r="K645" i="17"/>
  <c r="L645" i="17" s="1"/>
  <c r="H646" i="17"/>
  <c r="M646" i="17" s="1" a="1"/>
  <c r="M646" i="17" s="1"/>
  <c r="I646" i="17"/>
  <c r="N646" i="17" s="1" a="1"/>
  <c r="N646" i="17" s="1"/>
  <c r="J646" i="17"/>
  <c r="K646" i="17"/>
  <c r="L646" i="17" s="1"/>
  <c r="H647" i="17"/>
  <c r="M647" i="17" s="1" a="1"/>
  <c r="M647" i="17" s="1"/>
  <c r="I647" i="17"/>
  <c r="N647" i="17" s="1" a="1"/>
  <c r="N647" i="17" s="1"/>
  <c r="J647" i="17"/>
  <c r="K647" i="17"/>
  <c r="L647" i="17" s="1"/>
  <c r="H648" i="17"/>
  <c r="M648" i="17" s="1" a="1"/>
  <c r="M648" i="17" s="1"/>
  <c r="I648" i="17"/>
  <c r="N648" i="17" s="1" a="1"/>
  <c r="N648" i="17" s="1"/>
  <c r="J648" i="17"/>
  <c r="K648" i="17"/>
  <c r="L648" i="17" s="1"/>
  <c r="H649" i="17"/>
  <c r="M649" i="17" s="1" a="1"/>
  <c r="M649" i="17" s="1"/>
  <c r="I649" i="17"/>
  <c r="N649" i="17" s="1" a="1"/>
  <c r="N649" i="17" s="1"/>
  <c r="J649" i="17"/>
  <c r="K649" i="17"/>
  <c r="L649" i="17" s="1"/>
  <c r="H650" i="17"/>
  <c r="M650" i="17" s="1" a="1"/>
  <c r="M650" i="17" s="1"/>
  <c r="I650" i="17"/>
  <c r="N650" i="17" s="1" a="1"/>
  <c r="N650" i="17" s="1"/>
  <c r="J650" i="17"/>
  <c r="K650" i="17"/>
  <c r="L650" i="17" s="1"/>
  <c r="H651" i="17"/>
  <c r="M651" i="17" s="1" a="1"/>
  <c r="M651" i="17" s="1"/>
  <c r="I651" i="17"/>
  <c r="N651" i="17" s="1" a="1"/>
  <c r="N651" i="17" s="1"/>
  <c r="J651" i="17"/>
  <c r="K651" i="17"/>
  <c r="L651" i="17" s="1"/>
  <c r="H652" i="17"/>
  <c r="M652" i="17" s="1" a="1"/>
  <c r="M652" i="17" s="1"/>
  <c r="I652" i="17"/>
  <c r="N652" i="17" s="1" a="1"/>
  <c r="N652" i="17" s="1"/>
  <c r="J652" i="17"/>
  <c r="K652" i="17"/>
  <c r="L652" i="17" s="1"/>
  <c r="H653" i="17"/>
  <c r="M653" i="17" s="1" a="1"/>
  <c r="M653" i="17" s="1"/>
  <c r="I653" i="17"/>
  <c r="N653" i="17" s="1" a="1"/>
  <c r="N653" i="17" s="1"/>
  <c r="J653" i="17"/>
  <c r="K653" i="17"/>
  <c r="L653" i="17" s="1"/>
  <c r="H654" i="17"/>
  <c r="M654" i="17" s="1" a="1"/>
  <c r="M654" i="17" s="1"/>
  <c r="I654" i="17"/>
  <c r="N654" i="17" s="1" a="1"/>
  <c r="N654" i="17" s="1"/>
  <c r="J654" i="17"/>
  <c r="K654" i="17"/>
  <c r="L654" i="17" s="1"/>
  <c r="H655" i="17"/>
  <c r="M655" i="17" s="1" a="1"/>
  <c r="M655" i="17" s="1"/>
  <c r="I655" i="17"/>
  <c r="N655" i="17" s="1" a="1"/>
  <c r="N655" i="17" s="1"/>
  <c r="J655" i="17"/>
  <c r="K655" i="17"/>
  <c r="L655" i="17" s="1"/>
  <c r="H656" i="17"/>
  <c r="M656" i="17" s="1" a="1"/>
  <c r="M656" i="17" s="1"/>
  <c r="I656" i="17"/>
  <c r="N656" i="17" s="1" a="1"/>
  <c r="N656" i="17" s="1"/>
  <c r="J656" i="17"/>
  <c r="K656" i="17"/>
  <c r="L656" i="17" s="1"/>
  <c r="H657" i="17"/>
  <c r="M657" i="17" s="1" a="1"/>
  <c r="M657" i="17" s="1"/>
  <c r="I657" i="17"/>
  <c r="N657" i="17" s="1" a="1"/>
  <c r="N657" i="17" s="1"/>
  <c r="J657" i="17"/>
  <c r="K657" i="17"/>
  <c r="L657" i="17" s="1"/>
  <c r="H658" i="17"/>
  <c r="M658" i="17" s="1" a="1"/>
  <c r="M658" i="17" s="1"/>
  <c r="I658" i="17"/>
  <c r="N658" i="17" s="1" a="1"/>
  <c r="N658" i="17" s="1"/>
  <c r="J658" i="17"/>
  <c r="K658" i="17"/>
  <c r="L658" i="17" s="1"/>
  <c r="H659" i="17"/>
  <c r="M659" i="17" s="1" a="1"/>
  <c r="M659" i="17" s="1"/>
  <c r="I659" i="17"/>
  <c r="N659" i="17" s="1" a="1"/>
  <c r="N659" i="17" s="1"/>
  <c r="J659" i="17"/>
  <c r="K659" i="17"/>
  <c r="L659" i="17" s="1"/>
  <c r="H660" i="17"/>
  <c r="M660" i="17" s="1" a="1"/>
  <c r="M660" i="17" s="1"/>
  <c r="I660" i="17"/>
  <c r="N660" i="17" s="1" a="1"/>
  <c r="N660" i="17" s="1"/>
  <c r="J660" i="17"/>
  <c r="K660" i="17"/>
  <c r="L660" i="17" s="1"/>
  <c r="H661" i="17"/>
  <c r="M661" i="17" s="1" a="1"/>
  <c r="M661" i="17" s="1"/>
  <c r="I661" i="17"/>
  <c r="N661" i="17" s="1" a="1"/>
  <c r="N661" i="17" s="1"/>
  <c r="J661" i="17"/>
  <c r="K661" i="17"/>
  <c r="L661" i="17" s="1"/>
  <c r="H662" i="17"/>
  <c r="M662" i="17" s="1" a="1"/>
  <c r="M662" i="17" s="1"/>
  <c r="I662" i="17"/>
  <c r="N662" i="17" s="1" a="1"/>
  <c r="N662" i="17" s="1"/>
  <c r="J662" i="17"/>
  <c r="K662" i="17"/>
  <c r="L662" i="17" s="1"/>
  <c r="H663" i="17"/>
  <c r="M663" i="17" s="1" a="1"/>
  <c r="M663" i="17" s="1"/>
  <c r="I663" i="17"/>
  <c r="N663" i="17" s="1" a="1"/>
  <c r="N663" i="17" s="1"/>
  <c r="J663" i="17"/>
  <c r="K663" i="17"/>
  <c r="L663" i="17" s="1"/>
  <c r="H664" i="17"/>
  <c r="M664" i="17" s="1" a="1"/>
  <c r="M664" i="17" s="1"/>
  <c r="I664" i="17"/>
  <c r="N664" i="17" s="1" a="1"/>
  <c r="N664" i="17" s="1"/>
  <c r="J664" i="17"/>
  <c r="K664" i="17"/>
  <c r="L664" i="17" s="1"/>
  <c r="H665" i="17"/>
  <c r="M665" i="17" s="1" a="1"/>
  <c r="M665" i="17" s="1"/>
  <c r="I665" i="17"/>
  <c r="N665" i="17" s="1" a="1"/>
  <c r="N665" i="17" s="1"/>
  <c r="J665" i="17"/>
  <c r="K665" i="17"/>
  <c r="L665" i="17" s="1"/>
  <c r="H666" i="17"/>
  <c r="M666" i="17" s="1" a="1"/>
  <c r="M666" i="17" s="1"/>
  <c r="I666" i="17"/>
  <c r="N666" i="17" s="1" a="1"/>
  <c r="N666" i="17" s="1"/>
  <c r="J666" i="17"/>
  <c r="K666" i="17"/>
  <c r="L666" i="17" s="1"/>
  <c r="H667" i="17"/>
  <c r="M667" i="17" s="1" a="1"/>
  <c r="M667" i="17" s="1"/>
  <c r="I667" i="17"/>
  <c r="N667" i="17" s="1" a="1"/>
  <c r="N667" i="17" s="1"/>
  <c r="J667" i="17"/>
  <c r="K667" i="17"/>
  <c r="L667" i="17" s="1"/>
  <c r="H668" i="17"/>
  <c r="M668" i="17" s="1" a="1"/>
  <c r="M668" i="17" s="1"/>
  <c r="I668" i="17"/>
  <c r="N668" i="17" s="1" a="1"/>
  <c r="N668" i="17" s="1"/>
  <c r="J668" i="17"/>
  <c r="K668" i="17"/>
  <c r="L668" i="17" s="1"/>
  <c r="H669" i="17"/>
  <c r="M669" i="17" s="1" a="1"/>
  <c r="M669" i="17" s="1"/>
  <c r="I669" i="17"/>
  <c r="N669" i="17" s="1" a="1"/>
  <c r="N669" i="17" s="1"/>
  <c r="J669" i="17"/>
  <c r="K669" i="17"/>
  <c r="L669" i="17" s="1"/>
  <c r="H670" i="17"/>
  <c r="M670" i="17" s="1" a="1"/>
  <c r="M670" i="17" s="1"/>
  <c r="I670" i="17"/>
  <c r="N670" i="17" s="1" a="1"/>
  <c r="N670" i="17" s="1"/>
  <c r="J670" i="17"/>
  <c r="K670" i="17"/>
  <c r="L670" i="17" s="1"/>
  <c r="H671" i="17"/>
  <c r="M671" i="17" s="1" a="1"/>
  <c r="M671" i="17" s="1"/>
  <c r="I671" i="17"/>
  <c r="N671" i="17" s="1" a="1"/>
  <c r="N671" i="17" s="1"/>
  <c r="J671" i="17"/>
  <c r="K671" i="17"/>
  <c r="L671" i="17" s="1"/>
  <c r="H672" i="17"/>
  <c r="M672" i="17" s="1" a="1"/>
  <c r="M672" i="17" s="1"/>
  <c r="I672" i="17"/>
  <c r="N672" i="17" s="1" a="1"/>
  <c r="N672" i="17" s="1"/>
  <c r="J672" i="17"/>
  <c r="K672" i="17"/>
  <c r="L672" i="17" s="1"/>
  <c r="H673" i="17"/>
  <c r="M673" i="17" s="1" a="1"/>
  <c r="M673" i="17" s="1"/>
  <c r="I673" i="17"/>
  <c r="N673" i="17" s="1" a="1"/>
  <c r="N673" i="17" s="1"/>
  <c r="J673" i="17"/>
  <c r="K673" i="17"/>
  <c r="L673" i="17" s="1"/>
  <c r="H674" i="17"/>
  <c r="M674" i="17" s="1" a="1"/>
  <c r="M674" i="17" s="1"/>
  <c r="I674" i="17"/>
  <c r="N674" i="17" s="1" a="1"/>
  <c r="N674" i="17" s="1"/>
  <c r="J674" i="17"/>
  <c r="K674" i="17"/>
  <c r="L674" i="17" s="1"/>
  <c r="H675" i="17"/>
  <c r="M675" i="17" s="1" a="1"/>
  <c r="M675" i="17" s="1"/>
  <c r="I675" i="17"/>
  <c r="N675" i="17" s="1" a="1"/>
  <c r="N675" i="17" s="1"/>
  <c r="J675" i="17"/>
  <c r="K675" i="17"/>
  <c r="L675" i="17" s="1"/>
  <c r="H676" i="17"/>
  <c r="M676" i="17" s="1" a="1"/>
  <c r="M676" i="17" s="1"/>
  <c r="I676" i="17"/>
  <c r="N676" i="17" s="1" a="1"/>
  <c r="N676" i="17" s="1"/>
  <c r="J676" i="17"/>
  <c r="K676" i="17"/>
  <c r="L676" i="17" s="1"/>
  <c r="H677" i="17"/>
  <c r="M677" i="17" s="1" a="1"/>
  <c r="M677" i="17" s="1"/>
  <c r="I677" i="17"/>
  <c r="N677" i="17" s="1" a="1"/>
  <c r="N677" i="17" s="1"/>
  <c r="J677" i="17"/>
  <c r="K677" i="17"/>
  <c r="L677" i="17" s="1"/>
  <c r="H678" i="17"/>
  <c r="M678" i="17" s="1" a="1"/>
  <c r="M678" i="17" s="1"/>
  <c r="I678" i="17"/>
  <c r="N678" i="17" s="1" a="1"/>
  <c r="N678" i="17" s="1"/>
  <c r="J678" i="17"/>
  <c r="K678" i="17"/>
  <c r="L678" i="17" s="1"/>
  <c r="H679" i="17"/>
  <c r="M679" i="17" s="1" a="1"/>
  <c r="M679" i="17" s="1"/>
  <c r="I679" i="17"/>
  <c r="N679" i="17" s="1" a="1"/>
  <c r="N679" i="17" s="1"/>
  <c r="J679" i="17"/>
  <c r="K679" i="17"/>
  <c r="L679" i="17" s="1"/>
  <c r="H680" i="17"/>
  <c r="M680" i="17" s="1" a="1"/>
  <c r="M680" i="17" s="1"/>
  <c r="I680" i="17"/>
  <c r="N680" i="17" s="1" a="1"/>
  <c r="N680" i="17" s="1"/>
  <c r="J680" i="17"/>
  <c r="K680" i="17"/>
  <c r="L680" i="17" s="1"/>
  <c r="H681" i="17"/>
  <c r="M681" i="17" s="1" a="1"/>
  <c r="M681" i="17" s="1"/>
  <c r="I681" i="17"/>
  <c r="N681" i="17" s="1" a="1"/>
  <c r="N681" i="17" s="1"/>
  <c r="J681" i="17"/>
  <c r="K681" i="17"/>
  <c r="L681" i="17" s="1"/>
  <c r="H682" i="17"/>
  <c r="M682" i="17" s="1" a="1"/>
  <c r="M682" i="17" s="1"/>
  <c r="I682" i="17"/>
  <c r="N682" i="17" s="1" a="1"/>
  <c r="N682" i="17" s="1"/>
  <c r="J682" i="17"/>
  <c r="K682" i="17"/>
  <c r="L682" i="17" s="1"/>
  <c r="H683" i="17"/>
  <c r="M683" i="17" s="1" a="1"/>
  <c r="M683" i="17" s="1"/>
  <c r="I683" i="17"/>
  <c r="N683" i="17" s="1" a="1"/>
  <c r="N683" i="17" s="1"/>
  <c r="J683" i="17"/>
  <c r="K683" i="17"/>
  <c r="L683" i="17" s="1"/>
  <c r="H684" i="17"/>
  <c r="M684" i="17" s="1" a="1"/>
  <c r="M684" i="17" s="1"/>
  <c r="I684" i="17"/>
  <c r="N684" i="17" s="1" a="1"/>
  <c r="N684" i="17" s="1"/>
  <c r="J684" i="17"/>
  <c r="K684" i="17"/>
  <c r="L684" i="17" s="1"/>
  <c r="H685" i="17"/>
  <c r="M685" i="17" s="1" a="1"/>
  <c r="M685" i="17" s="1"/>
  <c r="I685" i="17"/>
  <c r="N685" i="17" s="1" a="1"/>
  <c r="N685" i="17" s="1"/>
  <c r="J685" i="17"/>
  <c r="K685" i="17"/>
  <c r="L685" i="17" s="1"/>
  <c r="H686" i="17"/>
  <c r="M686" i="17" s="1" a="1"/>
  <c r="M686" i="17" s="1"/>
  <c r="I686" i="17"/>
  <c r="N686" i="17" s="1" a="1"/>
  <c r="N686" i="17" s="1"/>
  <c r="J686" i="17"/>
  <c r="K686" i="17"/>
  <c r="L686" i="17" s="1"/>
  <c r="H687" i="17"/>
  <c r="M687" i="17" s="1" a="1"/>
  <c r="M687" i="17" s="1"/>
  <c r="I687" i="17"/>
  <c r="N687" i="17" s="1" a="1"/>
  <c r="N687" i="17" s="1"/>
  <c r="J687" i="17"/>
  <c r="K687" i="17"/>
  <c r="L687" i="17" s="1"/>
  <c r="H688" i="17"/>
  <c r="M688" i="17" s="1" a="1"/>
  <c r="M688" i="17" s="1"/>
  <c r="I688" i="17"/>
  <c r="N688" i="17" s="1" a="1"/>
  <c r="N688" i="17" s="1"/>
  <c r="J688" i="17"/>
  <c r="K688" i="17"/>
  <c r="L688" i="17" s="1"/>
  <c r="H689" i="17"/>
  <c r="M689" i="17" s="1" a="1"/>
  <c r="M689" i="17" s="1"/>
  <c r="I689" i="17"/>
  <c r="N689" i="17" s="1" a="1"/>
  <c r="N689" i="17" s="1"/>
  <c r="J689" i="17"/>
  <c r="K689" i="17"/>
  <c r="L689" i="17" s="1"/>
  <c r="H690" i="17"/>
  <c r="M690" i="17" s="1" a="1"/>
  <c r="M690" i="17" s="1"/>
  <c r="I690" i="17"/>
  <c r="N690" i="17" s="1" a="1"/>
  <c r="N690" i="17" s="1"/>
  <c r="J690" i="17"/>
  <c r="K690" i="17"/>
  <c r="L690" i="17" s="1"/>
  <c r="H691" i="17"/>
  <c r="M691" i="17" s="1" a="1"/>
  <c r="M691" i="17" s="1"/>
  <c r="I691" i="17"/>
  <c r="N691" i="17" s="1" a="1"/>
  <c r="N691" i="17" s="1"/>
  <c r="J691" i="17"/>
  <c r="K691" i="17"/>
  <c r="L691" i="17" s="1"/>
  <c r="H692" i="17"/>
  <c r="M692" i="17" s="1" a="1"/>
  <c r="M692" i="17" s="1"/>
  <c r="I692" i="17"/>
  <c r="N692" i="17" s="1" a="1"/>
  <c r="N692" i="17" s="1"/>
  <c r="J692" i="17"/>
  <c r="K692" i="17"/>
  <c r="L692" i="17" s="1"/>
  <c r="H693" i="17"/>
  <c r="M693" i="17" s="1" a="1"/>
  <c r="M693" i="17" s="1"/>
  <c r="I693" i="17"/>
  <c r="N693" i="17" s="1" a="1"/>
  <c r="N693" i="17" s="1"/>
  <c r="J693" i="17"/>
  <c r="K693" i="17"/>
  <c r="L693" i="17" s="1"/>
  <c r="H694" i="17"/>
  <c r="M694" i="17" s="1" a="1"/>
  <c r="M694" i="17" s="1"/>
  <c r="I694" i="17"/>
  <c r="N694" i="17" s="1" a="1"/>
  <c r="N694" i="17" s="1"/>
  <c r="J694" i="17"/>
  <c r="K694" i="17"/>
  <c r="L694" i="17" s="1"/>
  <c r="H695" i="17"/>
  <c r="M695" i="17" s="1" a="1"/>
  <c r="M695" i="17" s="1"/>
  <c r="I695" i="17"/>
  <c r="N695" i="17" s="1" a="1"/>
  <c r="N695" i="17" s="1"/>
  <c r="J695" i="17"/>
  <c r="K695" i="17"/>
  <c r="L695" i="17" s="1"/>
  <c r="H696" i="17"/>
  <c r="M696" i="17" s="1" a="1"/>
  <c r="M696" i="17" s="1"/>
  <c r="I696" i="17"/>
  <c r="N696" i="17" s="1" a="1"/>
  <c r="N696" i="17" s="1"/>
  <c r="J696" i="17"/>
  <c r="K696" i="17"/>
  <c r="L696" i="17" s="1"/>
  <c r="H697" i="17"/>
  <c r="M697" i="17" s="1" a="1"/>
  <c r="M697" i="17" s="1"/>
  <c r="I697" i="17"/>
  <c r="N697" i="17" s="1" a="1"/>
  <c r="N697" i="17" s="1"/>
  <c r="J697" i="17"/>
  <c r="K697" i="17"/>
  <c r="L697" i="17" s="1"/>
  <c r="H698" i="17"/>
  <c r="M698" i="17" s="1" a="1"/>
  <c r="M698" i="17" s="1"/>
  <c r="I698" i="17"/>
  <c r="N698" i="17" s="1" a="1"/>
  <c r="N698" i="17" s="1"/>
  <c r="J698" i="17"/>
  <c r="K698" i="17"/>
  <c r="L698" i="17" s="1"/>
  <c r="H699" i="17"/>
  <c r="M699" i="17" s="1" a="1"/>
  <c r="M699" i="17" s="1"/>
  <c r="I699" i="17"/>
  <c r="N699" i="17" s="1" a="1"/>
  <c r="N699" i="17" s="1"/>
  <c r="J699" i="17"/>
  <c r="K699" i="17"/>
  <c r="L699" i="17" s="1"/>
  <c r="H700" i="17"/>
  <c r="M700" i="17" s="1" a="1"/>
  <c r="M700" i="17" s="1"/>
  <c r="I700" i="17"/>
  <c r="N700" i="17" s="1" a="1"/>
  <c r="N700" i="17" s="1"/>
  <c r="J700" i="17"/>
  <c r="K700" i="17"/>
  <c r="L700" i="17" s="1"/>
  <c r="H701" i="17"/>
  <c r="M701" i="17" s="1" a="1"/>
  <c r="M701" i="17" s="1"/>
  <c r="I701" i="17"/>
  <c r="N701" i="17" s="1" a="1"/>
  <c r="N701" i="17" s="1"/>
  <c r="J701" i="17"/>
  <c r="K701" i="17"/>
  <c r="L701" i="17" s="1"/>
  <c r="H702" i="17"/>
  <c r="M702" i="17" s="1" a="1"/>
  <c r="M702" i="17" s="1"/>
  <c r="I702" i="17"/>
  <c r="N702" i="17" s="1" a="1"/>
  <c r="N702" i="17" s="1"/>
  <c r="J702" i="17"/>
  <c r="K702" i="17"/>
  <c r="L702" i="17" s="1"/>
  <c r="H703" i="17"/>
  <c r="M703" i="17" s="1" a="1"/>
  <c r="M703" i="17" s="1"/>
  <c r="I703" i="17"/>
  <c r="N703" i="17" s="1" a="1"/>
  <c r="N703" i="17" s="1"/>
  <c r="J703" i="17"/>
  <c r="K703" i="17"/>
  <c r="L703" i="17" s="1"/>
  <c r="H704" i="17"/>
  <c r="M704" i="17" s="1" a="1"/>
  <c r="M704" i="17" s="1"/>
  <c r="I704" i="17"/>
  <c r="N704" i="17" s="1" a="1"/>
  <c r="N704" i="17" s="1"/>
  <c r="J704" i="17"/>
  <c r="K704" i="17"/>
  <c r="L704" i="17" s="1"/>
  <c r="H705" i="17"/>
  <c r="M705" i="17" s="1" a="1"/>
  <c r="M705" i="17" s="1"/>
  <c r="I705" i="17"/>
  <c r="N705" i="17" s="1" a="1"/>
  <c r="N705" i="17" s="1"/>
  <c r="J705" i="17"/>
  <c r="K705" i="17"/>
  <c r="L705" i="17" s="1"/>
  <c r="H706" i="17"/>
  <c r="M706" i="17" s="1" a="1"/>
  <c r="M706" i="17" s="1"/>
  <c r="I706" i="17"/>
  <c r="N706" i="17" s="1" a="1"/>
  <c r="N706" i="17" s="1"/>
  <c r="J706" i="17"/>
  <c r="K706" i="17"/>
  <c r="L706" i="17" s="1"/>
  <c r="H707" i="17"/>
  <c r="M707" i="17" s="1" a="1"/>
  <c r="M707" i="17" s="1"/>
  <c r="I707" i="17"/>
  <c r="N707" i="17" s="1" a="1"/>
  <c r="N707" i="17" s="1"/>
  <c r="J707" i="17"/>
  <c r="K707" i="17"/>
  <c r="L707" i="17" s="1"/>
  <c r="H708" i="17"/>
  <c r="M708" i="17" s="1" a="1"/>
  <c r="M708" i="17" s="1"/>
  <c r="I708" i="17"/>
  <c r="N708" i="17" s="1" a="1"/>
  <c r="N708" i="17" s="1"/>
  <c r="J708" i="17"/>
  <c r="K708" i="17"/>
  <c r="L708" i="17" s="1"/>
  <c r="H709" i="17"/>
  <c r="M709" i="17" s="1" a="1"/>
  <c r="M709" i="17" s="1"/>
  <c r="I709" i="17"/>
  <c r="N709" i="17" s="1" a="1"/>
  <c r="N709" i="17" s="1"/>
  <c r="J709" i="17"/>
  <c r="K709" i="17"/>
  <c r="L709" i="17" s="1"/>
  <c r="H710" i="17"/>
  <c r="M710" i="17" s="1" a="1"/>
  <c r="M710" i="17" s="1"/>
  <c r="I710" i="17"/>
  <c r="N710" i="17" s="1" a="1"/>
  <c r="N710" i="17" s="1"/>
  <c r="J710" i="17"/>
  <c r="K710" i="17"/>
  <c r="L710" i="17" s="1"/>
  <c r="H711" i="17"/>
  <c r="M711" i="17" s="1" a="1"/>
  <c r="M711" i="17" s="1"/>
  <c r="I711" i="17"/>
  <c r="N711" i="17" s="1" a="1"/>
  <c r="N711" i="17" s="1"/>
  <c r="J711" i="17"/>
  <c r="K711" i="17"/>
  <c r="L711" i="17" s="1"/>
  <c r="H712" i="17"/>
  <c r="M712" i="17" s="1" a="1"/>
  <c r="M712" i="17" s="1"/>
  <c r="I712" i="17"/>
  <c r="N712" i="17" s="1" a="1"/>
  <c r="N712" i="17" s="1"/>
  <c r="J712" i="17"/>
  <c r="K712" i="17"/>
  <c r="L712" i="17" s="1"/>
  <c r="H713" i="17"/>
  <c r="M713" i="17" s="1" a="1"/>
  <c r="M713" i="17" s="1"/>
  <c r="I713" i="17"/>
  <c r="N713" i="17" s="1" a="1"/>
  <c r="N713" i="17" s="1"/>
  <c r="J713" i="17"/>
  <c r="K713" i="17"/>
  <c r="L713" i="17" s="1"/>
  <c r="H714" i="17"/>
  <c r="M714" i="17" s="1" a="1"/>
  <c r="M714" i="17" s="1"/>
  <c r="I714" i="17"/>
  <c r="N714" i="17" s="1" a="1"/>
  <c r="N714" i="17" s="1"/>
  <c r="J714" i="17"/>
  <c r="K714" i="17"/>
  <c r="L714" i="17" s="1"/>
  <c r="H715" i="17"/>
  <c r="M715" i="17" s="1" a="1"/>
  <c r="M715" i="17" s="1"/>
  <c r="I715" i="17"/>
  <c r="N715" i="17" s="1" a="1"/>
  <c r="N715" i="17" s="1"/>
  <c r="J715" i="17"/>
  <c r="K715" i="17"/>
  <c r="L715" i="17" s="1"/>
  <c r="H716" i="17"/>
  <c r="M716" i="17" s="1" a="1"/>
  <c r="M716" i="17" s="1"/>
  <c r="I716" i="17"/>
  <c r="N716" i="17" s="1" a="1"/>
  <c r="N716" i="17" s="1"/>
  <c r="J716" i="17"/>
  <c r="K716" i="17"/>
  <c r="L716" i="17" s="1"/>
  <c r="H717" i="17"/>
  <c r="M717" i="17" s="1" a="1"/>
  <c r="M717" i="17" s="1"/>
  <c r="I717" i="17"/>
  <c r="N717" i="17" s="1" a="1"/>
  <c r="N717" i="17" s="1"/>
  <c r="J717" i="17"/>
  <c r="K717" i="17"/>
  <c r="L717" i="17" s="1"/>
  <c r="H718" i="17"/>
  <c r="M718" i="17" s="1" a="1"/>
  <c r="M718" i="17" s="1"/>
  <c r="I718" i="17"/>
  <c r="N718" i="17" s="1" a="1"/>
  <c r="N718" i="17" s="1"/>
  <c r="J718" i="17"/>
  <c r="K718" i="17"/>
  <c r="L718" i="17" s="1"/>
  <c r="H719" i="17"/>
  <c r="M719" i="17" s="1" a="1"/>
  <c r="M719" i="17" s="1"/>
  <c r="I719" i="17"/>
  <c r="N719" i="17" s="1" a="1"/>
  <c r="N719" i="17" s="1"/>
  <c r="J719" i="17"/>
  <c r="K719" i="17"/>
  <c r="L719" i="17" s="1"/>
  <c r="H720" i="17"/>
  <c r="M720" i="17" s="1" a="1"/>
  <c r="M720" i="17" s="1"/>
  <c r="I720" i="17"/>
  <c r="N720" i="17" s="1" a="1"/>
  <c r="N720" i="17" s="1"/>
  <c r="J720" i="17"/>
  <c r="K720" i="17"/>
  <c r="L720" i="17" s="1"/>
  <c r="H721" i="17"/>
  <c r="M721" i="17" s="1" a="1"/>
  <c r="M721" i="17" s="1"/>
  <c r="I721" i="17"/>
  <c r="N721" i="17" s="1" a="1"/>
  <c r="N721" i="17" s="1"/>
  <c r="J721" i="17"/>
  <c r="K721" i="17"/>
  <c r="L721" i="17" s="1"/>
  <c r="H722" i="17"/>
  <c r="M722" i="17" s="1" a="1"/>
  <c r="M722" i="17" s="1"/>
  <c r="I722" i="17"/>
  <c r="N722" i="17" s="1" a="1"/>
  <c r="N722" i="17" s="1"/>
  <c r="J722" i="17"/>
  <c r="K722" i="17"/>
  <c r="L722" i="17" s="1"/>
  <c r="H723" i="17"/>
  <c r="M723" i="17" s="1" a="1"/>
  <c r="M723" i="17" s="1"/>
  <c r="I723" i="17"/>
  <c r="N723" i="17" s="1" a="1"/>
  <c r="N723" i="17" s="1"/>
  <c r="J723" i="17"/>
  <c r="K723" i="17"/>
  <c r="L723" i="17" s="1"/>
  <c r="H724" i="17"/>
  <c r="M724" i="17" s="1" a="1"/>
  <c r="M724" i="17" s="1"/>
  <c r="I724" i="17"/>
  <c r="N724" i="17" s="1" a="1"/>
  <c r="N724" i="17" s="1"/>
  <c r="J724" i="17"/>
  <c r="K724" i="17"/>
  <c r="L724" i="17" s="1"/>
  <c r="H725" i="17"/>
  <c r="M725" i="17" s="1" a="1"/>
  <c r="M725" i="17" s="1"/>
  <c r="I725" i="17"/>
  <c r="N725" i="17" s="1" a="1"/>
  <c r="N725" i="17" s="1"/>
  <c r="J725" i="17"/>
  <c r="K725" i="17"/>
  <c r="L725" i="17" s="1"/>
  <c r="H726" i="17"/>
  <c r="M726" i="17" s="1" a="1"/>
  <c r="M726" i="17" s="1"/>
  <c r="I726" i="17"/>
  <c r="N726" i="17" s="1" a="1"/>
  <c r="N726" i="17" s="1"/>
  <c r="J726" i="17"/>
  <c r="K726" i="17"/>
  <c r="L726" i="17" s="1"/>
  <c r="H727" i="17"/>
  <c r="M727" i="17" s="1" a="1"/>
  <c r="M727" i="17" s="1"/>
  <c r="I727" i="17"/>
  <c r="N727" i="17" s="1" a="1"/>
  <c r="N727" i="17" s="1"/>
  <c r="J727" i="17"/>
  <c r="K727" i="17"/>
  <c r="L727" i="17" s="1"/>
  <c r="H728" i="17"/>
  <c r="M728" i="17" s="1" a="1"/>
  <c r="M728" i="17" s="1"/>
  <c r="I728" i="17"/>
  <c r="N728" i="17" s="1" a="1"/>
  <c r="N728" i="17" s="1"/>
  <c r="J728" i="17"/>
  <c r="K728" i="17"/>
  <c r="L728" i="17" s="1"/>
  <c r="H729" i="17"/>
  <c r="M729" i="17" s="1" a="1"/>
  <c r="M729" i="17" s="1"/>
  <c r="I729" i="17"/>
  <c r="N729" i="17" s="1" a="1"/>
  <c r="N729" i="17" s="1"/>
  <c r="J729" i="17"/>
  <c r="K729" i="17"/>
  <c r="L729" i="17" s="1"/>
  <c r="H730" i="17"/>
  <c r="M730" i="17" s="1" a="1"/>
  <c r="M730" i="17" s="1"/>
  <c r="I730" i="17"/>
  <c r="N730" i="17" s="1" a="1"/>
  <c r="N730" i="17" s="1"/>
  <c r="J730" i="17"/>
  <c r="K730" i="17"/>
  <c r="L730" i="17" s="1"/>
  <c r="H731" i="17"/>
  <c r="M731" i="17" s="1" a="1"/>
  <c r="M731" i="17" s="1"/>
  <c r="I731" i="17"/>
  <c r="N731" i="17" s="1" a="1"/>
  <c r="N731" i="17" s="1"/>
  <c r="J731" i="17"/>
  <c r="K731" i="17"/>
  <c r="L731" i="17" s="1"/>
  <c r="H732" i="17"/>
  <c r="M732" i="17" s="1" a="1"/>
  <c r="M732" i="17" s="1"/>
  <c r="I732" i="17"/>
  <c r="N732" i="17" s="1" a="1"/>
  <c r="N732" i="17" s="1"/>
  <c r="J732" i="17"/>
  <c r="K732" i="17"/>
  <c r="L732" i="17" s="1"/>
  <c r="H733" i="17"/>
  <c r="M733" i="17" s="1" a="1"/>
  <c r="M733" i="17" s="1"/>
  <c r="I733" i="17"/>
  <c r="N733" i="17" s="1" a="1"/>
  <c r="N733" i="17" s="1"/>
  <c r="J733" i="17"/>
  <c r="K733" i="17"/>
  <c r="L733" i="17" s="1"/>
  <c r="H734" i="17"/>
  <c r="M734" i="17" s="1" a="1"/>
  <c r="M734" i="17" s="1"/>
  <c r="I734" i="17"/>
  <c r="N734" i="17" s="1" a="1"/>
  <c r="N734" i="17" s="1"/>
  <c r="J734" i="17"/>
  <c r="K734" i="17"/>
  <c r="L734" i="17" s="1"/>
  <c r="H735" i="17"/>
  <c r="M735" i="17" s="1" a="1"/>
  <c r="M735" i="17" s="1"/>
  <c r="I735" i="17"/>
  <c r="N735" i="17" s="1" a="1"/>
  <c r="N735" i="17" s="1"/>
  <c r="J735" i="17"/>
  <c r="K735" i="17"/>
  <c r="L735" i="17" s="1"/>
  <c r="H736" i="17"/>
  <c r="M736" i="17" s="1" a="1"/>
  <c r="M736" i="17" s="1"/>
  <c r="I736" i="17"/>
  <c r="N736" i="17" s="1" a="1"/>
  <c r="N736" i="17" s="1"/>
  <c r="J736" i="17"/>
  <c r="K736" i="17"/>
  <c r="L736" i="17" s="1"/>
  <c r="H737" i="17"/>
  <c r="M737" i="17" s="1" a="1"/>
  <c r="M737" i="17" s="1"/>
  <c r="I737" i="17"/>
  <c r="N737" i="17" s="1" a="1"/>
  <c r="N737" i="17" s="1"/>
  <c r="J737" i="17"/>
  <c r="K737" i="17"/>
  <c r="L737" i="17" s="1"/>
  <c r="H738" i="17"/>
  <c r="M738" i="17" s="1" a="1"/>
  <c r="M738" i="17" s="1"/>
  <c r="I738" i="17"/>
  <c r="N738" i="17" s="1" a="1"/>
  <c r="N738" i="17" s="1"/>
  <c r="J738" i="17"/>
  <c r="K738" i="17"/>
  <c r="L738" i="17" s="1"/>
  <c r="H739" i="17"/>
  <c r="M739" i="17" s="1" a="1"/>
  <c r="M739" i="17" s="1"/>
  <c r="I739" i="17"/>
  <c r="N739" i="17" s="1" a="1"/>
  <c r="N739" i="17" s="1"/>
  <c r="J739" i="17"/>
  <c r="K739" i="17"/>
  <c r="L739" i="17" s="1"/>
  <c r="H740" i="17"/>
  <c r="M740" i="17" s="1" a="1"/>
  <c r="M740" i="17" s="1"/>
  <c r="I740" i="17"/>
  <c r="N740" i="17" s="1" a="1"/>
  <c r="N740" i="17" s="1"/>
  <c r="J740" i="17"/>
  <c r="K740" i="17"/>
  <c r="L740" i="17" s="1"/>
  <c r="H741" i="17"/>
  <c r="M741" i="17" s="1" a="1"/>
  <c r="M741" i="17" s="1"/>
  <c r="I741" i="17"/>
  <c r="N741" i="17" s="1" a="1"/>
  <c r="N741" i="17" s="1"/>
  <c r="J741" i="17"/>
  <c r="K741" i="17"/>
  <c r="L741" i="17" s="1"/>
  <c r="H742" i="17"/>
  <c r="M742" i="17" s="1" a="1"/>
  <c r="M742" i="17" s="1"/>
  <c r="I742" i="17"/>
  <c r="N742" i="17" s="1" a="1"/>
  <c r="N742" i="17" s="1"/>
  <c r="J742" i="17"/>
  <c r="K742" i="17"/>
  <c r="L742" i="17" s="1"/>
  <c r="H743" i="17"/>
  <c r="M743" i="17" s="1" a="1"/>
  <c r="M743" i="17" s="1"/>
  <c r="I743" i="17"/>
  <c r="N743" i="17" s="1" a="1"/>
  <c r="N743" i="17" s="1"/>
  <c r="J743" i="17"/>
  <c r="K743" i="17"/>
  <c r="L743" i="17" s="1"/>
  <c r="H744" i="17"/>
  <c r="M744" i="17" s="1" a="1"/>
  <c r="M744" i="17" s="1"/>
  <c r="I744" i="17"/>
  <c r="N744" i="17" s="1" a="1"/>
  <c r="N744" i="17" s="1"/>
  <c r="J744" i="17"/>
  <c r="K744" i="17"/>
  <c r="L744" i="17" s="1"/>
  <c r="H745" i="17"/>
  <c r="M745" i="17" s="1" a="1"/>
  <c r="M745" i="17" s="1"/>
  <c r="I745" i="17"/>
  <c r="N745" i="17" s="1" a="1"/>
  <c r="N745" i="17" s="1"/>
  <c r="J745" i="17"/>
  <c r="K745" i="17"/>
  <c r="L745" i="17" s="1"/>
  <c r="H746" i="17"/>
  <c r="M746" i="17" s="1" a="1"/>
  <c r="M746" i="17" s="1"/>
  <c r="I746" i="17"/>
  <c r="N746" i="17" s="1" a="1"/>
  <c r="N746" i="17" s="1"/>
  <c r="J746" i="17"/>
  <c r="K746" i="17"/>
  <c r="L746" i="17" s="1"/>
  <c r="H747" i="17"/>
  <c r="M747" i="17" s="1" a="1"/>
  <c r="M747" i="17" s="1"/>
  <c r="I747" i="17"/>
  <c r="N747" i="17" s="1" a="1"/>
  <c r="N747" i="17" s="1"/>
  <c r="J747" i="17"/>
  <c r="K747" i="17"/>
  <c r="L747" i="17" s="1"/>
  <c r="H748" i="17"/>
  <c r="M748" i="17" s="1" a="1"/>
  <c r="M748" i="17" s="1"/>
  <c r="I748" i="17"/>
  <c r="N748" i="17" s="1" a="1"/>
  <c r="N748" i="17" s="1"/>
  <c r="J748" i="17"/>
  <c r="K748" i="17"/>
  <c r="L748" i="17" s="1"/>
  <c r="H749" i="17"/>
  <c r="M749" i="17" s="1" a="1"/>
  <c r="M749" i="17" s="1"/>
  <c r="I749" i="17"/>
  <c r="N749" i="17" s="1" a="1"/>
  <c r="N749" i="17" s="1"/>
  <c r="J749" i="17"/>
  <c r="K749" i="17"/>
  <c r="L749" i="17" s="1"/>
  <c r="H750" i="17"/>
  <c r="M750" i="17" s="1" a="1"/>
  <c r="M750" i="17" s="1"/>
  <c r="I750" i="17"/>
  <c r="N750" i="17" s="1" a="1"/>
  <c r="N750" i="17" s="1"/>
  <c r="J750" i="17"/>
  <c r="K750" i="17"/>
  <c r="L750" i="17" s="1"/>
  <c r="H751" i="17"/>
  <c r="M751" i="17" s="1" a="1"/>
  <c r="M751" i="17" s="1"/>
  <c r="I751" i="17"/>
  <c r="N751" i="17" s="1" a="1"/>
  <c r="N751" i="17" s="1"/>
  <c r="J751" i="17"/>
  <c r="K751" i="17"/>
  <c r="L751" i="17" s="1"/>
  <c r="H752" i="17"/>
  <c r="M752" i="17" s="1" a="1"/>
  <c r="M752" i="17" s="1"/>
  <c r="I752" i="17"/>
  <c r="N752" i="17" s="1" a="1"/>
  <c r="N752" i="17" s="1"/>
  <c r="J752" i="17"/>
  <c r="K752" i="17"/>
  <c r="L752" i="17" s="1"/>
  <c r="H753" i="17"/>
  <c r="M753" i="17" s="1" a="1"/>
  <c r="M753" i="17" s="1"/>
  <c r="I753" i="17"/>
  <c r="N753" i="17" s="1" a="1"/>
  <c r="N753" i="17" s="1"/>
  <c r="J753" i="17"/>
  <c r="K753" i="17"/>
  <c r="L753" i="17" s="1"/>
  <c r="H754" i="17"/>
  <c r="M754" i="17" s="1" a="1"/>
  <c r="M754" i="17" s="1"/>
  <c r="I754" i="17"/>
  <c r="N754" i="17" s="1" a="1"/>
  <c r="N754" i="17" s="1"/>
  <c r="J754" i="17"/>
  <c r="K754" i="17"/>
  <c r="L754" i="17" s="1"/>
  <c r="H755" i="17"/>
  <c r="M755" i="17" s="1" a="1"/>
  <c r="M755" i="17" s="1"/>
  <c r="I755" i="17"/>
  <c r="N755" i="17" s="1" a="1"/>
  <c r="N755" i="17" s="1"/>
  <c r="J755" i="17"/>
  <c r="K755" i="17"/>
  <c r="L755" i="17" s="1"/>
  <c r="H756" i="17"/>
  <c r="M756" i="17" s="1" a="1"/>
  <c r="M756" i="17" s="1"/>
  <c r="I756" i="17"/>
  <c r="N756" i="17" s="1" a="1"/>
  <c r="N756" i="17" s="1"/>
  <c r="J756" i="17"/>
  <c r="K756" i="17"/>
  <c r="L756" i="17" s="1"/>
  <c r="H757" i="17"/>
  <c r="M757" i="17" s="1" a="1"/>
  <c r="M757" i="17" s="1"/>
  <c r="I757" i="17"/>
  <c r="N757" i="17" s="1" a="1"/>
  <c r="N757" i="17" s="1"/>
  <c r="J757" i="17"/>
  <c r="K757" i="17"/>
  <c r="L757" i="17" s="1"/>
  <c r="H758" i="17"/>
  <c r="M758" i="17" s="1" a="1"/>
  <c r="M758" i="17" s="1"/>
  <c r="I758" i="17"/>
  <c r="N758" i="17" s="1" a="1"/>
  <c r="N758" i="17" s="1"/>
  <c r="J758" i="17"/>
  <c r="K758" i="17"/>
  <c r="L758" i="17" s="1"/>
  <c r="H759" i="17"/>
  <c r="M759" i="17" s="1" a="1"/>
  <c r="M759" i="17" s="1"/>
  <c r="I759" i="17"/>
  <c r="N759" i="17" s="1" a="1"/>
  <c r="N759" i="17" s="1"/>
  <c r="J759" i="17"/>
  <c r="K759" i="17"/>
  <c r="L759" i="17" s="1"/>
  <c r="H760" i="17"/>
  <c r="M760" i="17" s="1" a="1"/>
  <c r="M760" i="17" s="1"/>
  <c r="I760" i="17"/>
  <c r="N760" i="17" s="1" a="1"/>
  <c r="N760" i="17" s="1"/>
  <c r="J760" i="17"/>
  <c r="K760" i="17"/>
  <c r="L760" i="17" s="1"/>
  <c r="H761" i="17"/>
  <c r="M761" i="17" s="1" a="1"/>
  <c r="M761" i="17" s="1"/>
  <c r="I761" i="17"/>
  <c r="N761" i="17" s="1" a="1"/>
  <c r="N761" i="17" s="1"/>
  <c r="J761" i="17"/>
  <c r="K761" i="17"/>
  <c r="L761" i="17" s="1"/>
  <c r="H762" i="17"/>
  <c r="M762" i="17" s="1" a="1"/>
  <c r="M762" i="17" s="1"/>
  <c r="I762" i="17"/>
  <c r="N762" i="17" s="1" a="1"/>
  <c r="N762" i="17" s="1"/>
  <c r="J762" i="17"/>
  <c r="K762" i="17"/>
  <c r="L762" i="17" s="1"/>
  <c r="H763" i="17"/>
  <c r="M763" i="17" s="1" a="1"/>
  <c r="M763" i="17" s="1"/>
  <c r="I763" i="17"/>
  <c r="N763" i="17" s="1" a="1"/>
  <c r="N763" i="17" s="1"/>
  <c r="J763" i="17"/>
  <c r="K763" i="17"/>
  <c r="L763" i="17" s="1"/>
  <c r="H764" i="17"/>
  <c r="M764" i="17" s="1" a="1"/>
  <c r="M764" i="17" s="1"/>
  <c r="I764" i="17"/>
  <c r="N764" i="17" s="1" a="1"/>
  <c r="N764" i="17" s="1"/>
  <c r="J764" i="17"/>
  <c r="K764" i="17"/>
  <c r="L764" i="17" s="1"/>
  <c r="H765" i="17"/>
  <c r="M765" i="17" s="1" a="1"/>
  <c r="M765" i="17" s="1"/>
  <c r="I765" i="17"/>
  <c r="N765" i="17" s="1" a="1"/>
  <c r="N765" i="17" s="1"/>
  <c r="J765" i="17"/>
  <c r="K765" i="17"/>
  <c r="L765" i="17" s="1"/>
  <c r="H766" i="17"/>
  <c r="M766" i="17" s="1" a="1"/>
  <c r="M766" i="17" s="1"/>
  <c r="I766" i="17"/>
  <c r="N766" i="17" s="1" a="1"/>
  <c r="N766" i="17" s="1"/>
  <c r="J766" i="17"/>
  <c r="K766" i="17"/>
  <c r="L766" i="17" s="1"/>
  <c r="H767" i="17"/>
  <c r="M767" i="17" s="1" a="1"/>
  <c r="M767" i="17" s="1"/>
  <c r="I767" i="17"/>
  <c r="N767" i="17" s="1" a="1"/>
  <c r="N767" i="17" s="1"/>
  <c r="J767" i="17"/>
  <c r="K767" i="17"/>
  <c r="L767" i="17" s="1"/>
  <c r="H768" i="17"/>
  <c r="M768" i="17" s="1" a="1"/>
  <c r="M768" i="17" s="1"/>
  <c r="I768" i="17"/>
  <c r="N768" i="17" s="1" a="1"/>
  <c r="N768" i="17" s="1"/>
  <c r="J768" i="17"/>
  <c r="K768" i="17"/>
  <c r="L768" i="17" s="1"/>
  <c r="H769" i="17"/>
  <c r="M769" i="17" s="1" a="1"/>
  <c r="M769" i="17" s="1"/>
  <c r="I769" i="17"/>
  <c r="N769" i="17" s="1" a="1"/>
  <c r="N769" i="17" s="1"/>
  <c r="J769" i="17"/>
  <c r="K769" i="17"/>
  <c r="L769" i="17" s="1"/>
  <c r="H770" i="17"/>
  <c r="M770" i="17" s="1" a="1"/>
  <c r="M770" i="17" s="1"/>
  <c r="I770" i="17"/>
  <c r="N770" i="17" s="1" a="1"/>
  <c r="N770" i="17" s="1"/>
  <c r="J770" i="17"/>
  <c r="K770" i="17"/>
  <c r="L770" i="17" s="1"/>
  <c r="H771" i="17"/>
  <c r="M771" i="17" s="1" a="1"/>
  <c r="M771" i="17" s="1"/>
  <c r="I771" i="17"/>
  <c r="N771" i="17" s="1" a="1"/>
  <c r="N771" i="17" s="1"/>
  <c r="J771" i="17"/>
  <c r="K771" i="17"/>
  <c r="L771" i="17" s="1"/>
  <c r="H772" i="17"/>
  <c r="M772" i="17" s="1" a="1"/>
  <c r="M772" i="17" s="1"/>
  <c r="I772" i="17"/>
  <c r="N772" i="17" s="1" a="1"/>
  <c r="N772" i="17" s="1"/>
  <c r="J772" i="17"/>
  <c r="K772" i="17"/>
  <c r="L772" i="17" s="1"/>
  <c r="H773" i="17"/>
  <c r="M773" i="17" s="1" a="1"/>
  <c r="M773" i="17" s="1"/>
  <c r="I773" i="17"/>
  <c r="N773" i="17" s="1" a="1"/>
  <c r="N773" i="17" s="1"/>
  <c r="J773" i="17"/>
  <c r="K773" i="17"/>
  <c r="L773" i="17" s="1"/>
  <c r="H774" i="17"/>
  <c r="M774" i="17" s="1" a="1"/>
  <c r="M774" i="17" s="1"/>
  <c r="I774" i="17"/>
  <c r="N774" i="17" s="1" a="1"/>
  <c r="N774" i="17" s="1"/>
  <c r="J774" i="17"/>
  <c r="K774" i="17"/>
  <c r="L774" i="17" s="1"/>
  <c r="H775" i="17"/>
  <c r="M775" i="17" s="1" a="1"/>
  <c r="M775" i="17" s="1"/>
  <c r="I775" i="17"/>
  <c r="N775" i="17" s="1" a="1"/>
  <c r="N775" i="17" s="1"/>
  <c r="J775" i="17"/>
  <c r="K775" i="17"/>
  <c r="L775" i="17" s="1"/>
  <c r="H776" i="17"/>
  <c r="M776" i="17" s="1" a="1"/>
  <c r="M776" i="17" s="1"/>
  <c r="I776" i="17"/>
  <c r="N776" i="17" s="1" a="1"/>
  <c r="N776" i="17" s="1"/>
  <c r="J776" i="17"/>
  <c r="K776" i="17"/>
  <c r="L776" i="17" s="1"/>
  <c r="H777" i="17"/>
  <c r="M777" i="17" s="1" a="1"/>
  <c r="M777" i="17" s="1"/>
  <c r="I777" i="17"/>
  <c r="N777" i="17" s="1" a="1"/>
  <c r="N777" i="17" s="1"/>
  <c r="J777" i="17"/>
  <c r="K777" i="17"/>
  <c r="L777" i="17" s="1"/>
  <c r="H778" i="17"/>
  <c r="M778" i="17" s="1" a="1"/>
  <c r="M778" i="17" s="1"/>
  <c r="I778" i="17"/>
  <c r="N778" i="17" s="1" a="1"/>
  <c r="N778" i="17" s="1"/>
  <c r="J778" i="17"/>
  <c r="K778" i="17"/>
  <c r="L778" i="17" s="1"/>
  <c r="H779" i="17"/>
  <c r="M779" i="17" s="1" a="1"/>
  <c r="M779" i="17" s="1"/>
  <c r="I779" i="17"/>
  <c r="N779" i="17" s="1" a="1"/>
  <c r="N779" i="17" s="1"/>
  <c r="J779" i="17"/>
  <c r="K779" i="17"/>
  <c r="L779" i="17" s="1"/>
  <c r="H780" i="17"/>
  <c r="M780" i="17" s="1" a="1"/>
  <c r="M780" i="17" s="1"/>
  <c r="I780" i="17"/>
  <c r="N780" i="17" s="1" a="1"/>
  <c r="N780" i="17" s="1"/>
  <c r="J780" i="17"/>
  <c r="K780" i="17"/>
  <c r="L780" i="17" s="1"/>
  <c r="H781" i="17"/>
  <c r="M781" i="17" s="1" a="1"/>
  <c r="M781" i="17" s="1"/>
  <c r="I781" i="17"/>
  <c r="N781" i="17" s="1" a="1"/>
  <c r="N781" i="17" s="1"/>
  <c r="J781" i="17"/>
  <c r="K781" i="17"/>
  <c r="L781" i="17" s="1"/>
  <c r="H782" i="17"/>
  <c r="M782" i="17" s="1" a="1"/>
  <c r="M782" i="17" s="1"/>
  <c r="I782" i="17"/>
  <c r="N782" i="17" s="1" a="1"/>
  <c r="N782" i="17" s="1"/>
  <c r="J782" i="17"/>
  <c r="K782" i="17"/>
  <c r="L782" i="17" s="1"/>
  <c r="H783" i="17"/>
  <c r="M783" i="17" s="1" a="1"/>
  <c r="M783" i="17" s="1"/>
  <c r="I783" i="17"/>
  <c r="N783" i="17" s="1" a="1"/>
  <c r="N783" i="17" s="1"/>
  <c r="J783" i="17"/>
  <c r="K783" i="17"/>
  <c r="L783" i="17" s="1"/>
  <c r="H784" i="17"/>
  <c r="M784" i="17" s="1" a="1"/>
  <c r="M784" i="17" s="1"/>
  <c r="I784" i="17"/>
  <c r="N784" i="17" s="1" a="1"/>
  <c r="N784" i="17" s="1"/>
  <c r="J784" i="17"/>
  <c r="K784" i="17"/>
  <c r="L784" i="17" s="1"/>
  <c r="H785" i="17"/>
  <c r="M785" i="17" s="1" a="1"/>
  <c r="M785" i="17" s="1"/>
  <c r="I785" i="17"/>
  <c r="N785" i="17" s="1" a="1"/>
  <c r="N785" i="17" s="1"/>
  <c r="J785" i="17"/>
  <c r="K785" i="17"/>
  <c r="L785" i="17" s="1"/>
  <c r="H786" i="17"/>
  <c r="M786" i="17" s="1" a="1"/>
  <c r="M786" i="17" s="1"/>
  <c r="I786" i="17"/>
  <c r="N786" i="17" s="1" a="1"/>
  <c r="N786" i="17" s="1"/>
  <c r="J786" i="17"/>
  <c r="K786" i="17"/>
  <c r="L786" i="17" s="1"/>
  <c r="H787" i="17"/>
  <c r="M787" i="17" s="1" a="1"/>
  <c r="M787" i="17" s="1"/>
  <c r="I787" i="17"/>
  <c r="N787" i="17" s="1" a="1"/>
  <c r="N787" i="17" s="1"/>
  <c r="J787" i="17"/>
  <c r="K787" i="17"/>
  <c r="L787" i="17" s="1"/>
  <c r="H788" i="17"/>
  <c r="M788" i="17" s="1" a="1"/>
  <c r="M788" i="17" s="1"/>
  <c r="I788" i="17"/>
  <c r="N788" i="17" s="1" a="1"/>
  <c r="N788" i="17" s="1"/>
  <c r="J788" i="17"/>
  <c r="K788" i="17"/>
  <c r="L788" i="17" s="1"/>
  <c r="H789" i="17"/>
  <c r="M789" i="17" s="1" a="1"/>
  <c r="M789" i="17" s="1"/>
  <c r="I789" i="17"/>
  <c r="N789" i="17" s="1" a="1"/>
  <c r="N789" i="17" s="1"/>
  <c r="J789" i="17"/>
  <c r="K789" i="17"/>
  <c r="L789" i="17" s="1"/>
  <c r="H790" i="17"/>
  <c r="M790" i="17" s="1" a="1"/>
  <c r="M790" i="17" s="1"/>
  <c r="I790" i="17"/>
  <c r="N790" i="17" s="1" a="1"/>
  <c r="N790" i="17" s="1"/>
  <c r="J790" i="17"/>
  <c r="K790" i="17"/>
  <c r="L790" i="17" s="1"/>
  <c r="H791" i="17"/>
  <c r="M791" i="17" s="1" a="1"/>
  <c r="M791" i="17" s="1"/>
  <c r="I791" i="17"/>
  <c r="N791" i="17" s="1" a="1"/>
  <c r="N791" i="17" s="1"/>
  <c r="J791" i="17"/>
  <c r="K791" i="17"/>
  <c r="L791" i="17" s="1"/>
  <c r="H792" i="17"/>
  <c r="M792" i="17" s="1" a="1"/>
  <c r="M792" i="17" s="1"/>
  <c r="I792" i="17"/>
  <c r="N792" i="17" s="1" a="1"/>
  <c r="N792" i="17" s="1"/>
  <c r="J792" i="17"/>
  <c r="K792" i="17"/>
  <c r="L792" i="17" s="1"/>
  <c r="H793" i="17"/>
  <c r="M793" i="17" s="1" a="1"/>
  <c r="M793" i="17" s="1"/>
  <c r="I793" i="17"/>
  <c r="N793" i="17" s="1" a="1"/>
  <c r="N793" i="17" s="1"/>
  <c r="J793" i="17"/>
  <c r="K793" i="17"/>
  <c r="L793" i="17" s="1"/>
  <c r="H794" i="17"/>
  <c r="M794" i="17" s="1" a="1"/>
  <c r="M794" i="17" s="1"/>
  <c r="I794" i="17"/>
  <c r="N794" i="17" s="1" a="1"/>
  <c r="N794" i="17" s="1"/>
  <c r="J794" i="17"/>
  <c r="K794" i="17"/>
  <c r="L794" i="17" s="1"/>
  <c r="H795" i="17"/>
  <c r="M795" i="17" s="1" a="1"/>
  <c r="M795" i="17" s="1"/>
  <c r="I795" i="17"/>
  <c r="N795" i="17" s="1" a="1"/>
  <c r="N795" i="17" s="1"/>
  <c r="J795" i="17"/>
  <c r="K795" i="17"/>
  <c r="L795" i="17" s="1"/>
  <c r="H796" i="17"/>
  <c r="M796" i="17" s="1" a="1"/>
  <c r="M796" i="17" s="1"/>
  <c r="I796" i="17"/>
  <c r="N796" i="17" s="1" a="1"/>
  <c r="N796" i="17" s="1"/>
  <c r="J796" i="17"/>
  <c r="K796" i="17"/>
  <c r="L796" i="17" s="1"/>
  <c r="H797" i="17"/>
  <c r="M797" i="17" s="1" a="1"/>
  <c r="M797" i="17" s="1"/>
  <c r="I797" i="17"/>
  <c r="N797" i="17" s="1" a="1"/>
  <c r="N797" i="17" s="1"/>
  <c r="J797" i="17"/>
  <c r="K797" i="17"/>
  <c r="L797" i="17" s="1"/>
  <c r="H798" i="17"/>
  <c r="M798" i="17" s="1" a="1"/>
  <c r="M798" i="17" s="1"/>
  <c r="I798" i="17"/>
  <c r="N798" i="17" s="1" a="1"/>
  <c r="N798" i="17" s="1"/>
  <c r="J798" i="17"/>
  <c r="K798" i="17"/>
  <c r="L798" i="17" s="1"/>
  <c r="H799" i="17"/>
  <c r="M799" i="17" s="1" a="1"/>
  <c r="M799" i="17" s="1"/>
  <c r="I799" i="17"/>
  <c r="N799" i="17" s="1" a="1"/>
  <c r="N799" i="17" s="1"/>
  <c r="J799" i="17"/>
  <c r="K799" i="17"/>
  <c r="L799" i="17" s="1"/>
  <c r="H800" i="17"/>
  <c r="M800" i="17" s="1" a="1"/>
  <c r="M800" i="17" s="1"/>
  <c r="I800" i="17"/>
  <c r="N800" i="17" s="1" a="1"/>
  <c r="N800" i="17" s="1"/>
  <c r="J800" i="17"/>
  <c r="K800" i="17"/>
  <c r="L800" i="17" s="1"/>
  <c r="H801" i="17"/>
  <c r="M801" i="17" s="1" a="1"/>
  <c r="M801" i="17" s="1"/>
  <c r="I801" i="17"/>
  <c r="N801" i="17" s="1" a="1"/>
  <c r="N801" i="17" s="1"/>
  <c r="J801" i="17"/>
  <c r="K801" i="17"/>
  <c r="L801" i="17" s="1"/>
  <c r="H802" i="17"/>
  <c r="M802" i="17" s="1" a="1"/>
  <c r="M802" i="17" s="1"/>
  <c r="I802" i="17"/>
  <c r="N802" i="17" s="1" a="1"/>
  <c r="N802" i="17" s="1"/>
  <c r="J802" i="17"/>
  <c r="K802" i="17"/>
  <c r="L802" i="17" s="1"/>
  <c r="H803" i="17"/>
  <c r="M803" i="17" s="1" a="1"/>
  <c r="M803" i="17" s="1"/>
  <c r="I803" i="17"/>
  <c r="N803" i="17" s="1" a="1"/>
  <c r="N803" i="17" s="1"/>
  <c r="J803" i="17"/>
  <c r="K803" i="17"/>
  <c r="L803" i="17" s="1"/>
  <c r="H804" i="17"/>
  <c r="M804" i="17" s="1" a="1"/>
  <c r="M804" i="17" s="1"/>
  <c r="I804" i="17"/>
  <c r="N804" i="17" s="1" a="1"/>
  <c r="N804" i="17" s="1"/>
  <c r="J804" i="17"/>
  <c r="K804" i="17"/>
  <c r="L804" i="17" s="1"/>
  <c r="H805" i="17"/>
  <c r="M805" i="17" s="1" a="1"/>
  <c r="M805" i="17" s="1"/>
  <c r="I805" i="17"/>
  <c r="N805" i="17" s="1" a="1"/>
  <c r="N805" i="17" s="1"/>
  <c r="J805" i="17"/>
  <c r="K805" i="17"/>
  <c r="L805" i="17" s="1"/>
  <c r="H806" i="17"/>
  <c r="M806" i="17" s="1" a="1"/>
  <c r="M806" i="17" s="1"/>
  <c r="I806" i="17"/>
  <c r="N806" i="17" s="1" a="1"/>
  <c r="N806" i="17" s="1"/>
  <c r="J806" i="17"/>
  <c r="K806" i="17"/>
  <c r="L806" i="17" s="1"/>
  <c r="H807" i="17"/>
  <c r="M807" i="17" s="1" a="1"/>
  <c r="M807" i="17" s="1"/>
  <c r="I807" i="17"/>
  <c r="N807" i="17" s="1" a="1"/>
  <c r="N807" i="17" s="1"/>
  <c r="J807" i="17"/>
  <c r="K807" i="17"/>
  <c r="L807" i="17" s="1"/>
  <c r="H808" i="17"/>
  <c r="M808" i="17" s="1" a="1"/>
  <c r="M808" i="17" s="1"/>
  <c r="I808" i="17"/>
  <c r="N808" i="17" s="1" a="1"/>
  <c r="N808" i="17" s="1"/>
  <c r="J808" i="17"/>
  <c r="K808" i="17"/>
  <c r="L808" i="17" s="1"/>
  <c r="H809" i="17"/>
  <c r="M809" i="17" s="1" a="1"/>
  <c r="M809" i="17" s="1"/>
  <c r="I809" i="17"/>
  <c r="N809" i="17" s="1" a="1"/>
  <c r="N809" i="17" s="1"/>
  <c r="J809" i="17"/>
  <c r="K809" i="17"/>
  <c r="L809" i="17" s="1"/>
  <c r="H810" i="17"/>
  <c r="M810" i="17" s="1" a="1"/>
  <c r="M810" i="17" s="1"/>
  <c r="I810" i="17"/>
  <c r="N810" i="17" s="1" a="1"/>
  <c r="N810" i="17" s="1"/>
  <c r="J810" i="17"/>
  <c r="K810" i="17"/>
  <c r="L810" i="17" s="1"/>
  <c r="H811" i="17"/>
  <c r="M811" i="17" s="1" a="1"/>
  <c r="M811" i="17" s="1"/>
  <c r="I811" i="17"/>
  <c r="N811" i="17" s="1" a="1"/>
  <c r="N811" i="17" s="1"/>
  <c r="J811" i="17"/>
  <c r="K811" i="17"/>
  <c r="L811" i="17" s="1"/>
  <c r="H812" i="17"/>
  <c r="M812" i="17" s="1" a="1"/>
  <c r="M812" i="17" s="1"/>
  <c r="I812" i="17"/>
  <c r="N812" i="17" s="1" a="1"/>
  <c r="N812" i="17" s="1"/>
  <c r="J812" i="17"/>
  <c r="K812" i="17"/>
  <c r="L812" i="17" s="1"/>
  <c r="H813" i="17"/>
  <c r="M813" i="17" s="1" a="1"/>
  <c r="M813" i="17" s="1"/>
  <c r="I813" i="17"/>
  <c r="N813" i="17" s="1" a="1"/>
  <c r="N813" i="17" s="1"/>
  <c r="J813" i="17"/>
  <c r="K813" i="17"/>
  <c r="L813" i="17" s="1"/>
  <c r="H814" i="17"/>
  <c r="M814" i="17" s="1" a="1"/>
  <c r="M814" i="17" s="1"/>
  <c r="I814" i="17"/>
  <c r="N814" i="17" s="1" a="1"/>
  <c r="N814" i="17" s="1"/>
  <c r="J814" i="17"/>
  <c r="K814" i="17"/>
  <c r="L814" i="17" s="1"/>
  <c r="H815" i="17"/>
  <c r="M815" i="17" s="1" a="1"/>
  <c r="M815" i="17" s="1"/>
  <c r="I815" i="17"/>
  <c r="N815" i="17" s="1" a="1"/>
  <c r="N815" i="17" s="1"/>
  <c r="J815" i="17"/>
  <c r="K815" i="17"/>
  <c r="L815" i="17" s="1"/>
  <c r="H816" i="17"/>
  <c r="M816" i="17" s="1" a="1"/>
  <c r="M816" i="17" s="1"/>
  <c r="I816" i="17"/>
  <c r="N816" i="17" s="1" a="1"/>
  <c r="N816" i="17" s="1"/>
  <c r="J816" i="17"/>
  <c r="K816" i="17"/>
  <c r="L816" i="17" s="1"/>
  <c r="H817" i="17"/>
  <c r="M817" i="17" s="1" a="1"/>
  <c r="M817" i="17" s="1"/>
  <c r="I817" i="17"/>
  <c r="N817" i="17" s="1" a="1"/>
  <c r="N817" i="17" s="1"/>
  <c r="J817" i="17"/>
  <c r="K817" i="17"/>
  <c r="L817" i="17" s="1"/>
  <c r="H818" i="17"/>
  <c r="M818" i="17" s="1" a="1"/>
  <c r="M818" i="17" s="1"/>
  <c r="I818" i="17"/>
  <c r="N818" i="17" s="1" a="1"/>
  <c r="N818" i="17" s="1"/>
  <c r="J818" i="17"/>
  <c r="K818" i="17"/>
  <c r="L818" i="17" s="1"/>
  <c r="H819" i="17"/>
  <c r="M819" i="17" s="1" a="1"/>
  <c r="M819" i="17" s="1"/>
  <c r="I819" i="17"/>
  <c r="N819" i="17" s="1" a="1"/>
  <c r="N819" i="17" s="1"/>
  <c r="J819" i="17"/>
  <c r="K819" i="17"/>
  <c r="L819" i="17" s="1"/>
  <c r="H820" i="17"/>
  <c r="M820" i="17" s="1" a="1"/>
  <c r="M820" i="17" s="1"/>
  <c r="I820" i="17"/>
  <c r="N820" i="17" s="1" a="1"/>
  <c r="N820" i="17" s="1"/>
  <c r="J820" i="17"/>
  <c r="K820" i="17"/>
  <c r="L820" i="17" s="1"/>
  <c r="H821" i="17"/>
  <c r="M821" i="17" s="1" a="1"/>
  <c r="M821" i="17" s="1"/>
  <c r="I821" i="17"/>
  <c r="N821" i="17" s="1" a="1"/>
  <c r="N821" i="17" s="1"/>
  <c r="J821" i="17"/>
  <c r="K821" i="17"/>
  <c r="L821" i="17" s="1"/>
  <c r="H822" i="17"/>
  <c r="M822" i="17" s="1" a="1"/>
  <c r="M822" i="17" s="1"/>
  <c r="I822" i="17"/>
  <c r="N822" i="17" s="1" a="1"/>
  <c r="N822" i="17" s="1"/>
  <c r="J822" i="17"/>
  <c r="K822" i="17"/>
  <c r="L822" i="17" s="1"/>
  <c r="H823" i="17"/>
  <c r="M823" i="17" s="1" a="1"/>
  <c r="M823" i="17" s="1"/>
  <c r="I823" i="17"/>
  <c r="N823" i="17" s="1" a="1"/>
  <c r="N823" i="17" s="1"/>
  <c r="J823" i="17"/>
  <c r="K823" i="17"/>
  <c r="L823" i="17" s="1"/>
  <c r="H824" i="17"/>
  <c r="M824" i="17" s="1" a="1"/>
  <c r="M824" i="17" s="1"/>
  <c r="I824" i="17"/>
  <c r="N824" i="17" s="1" a="1"/>
  <c r="N824" i="17" s="1"/>
  <c r="J824" i="17"/>
  <c r="K824" i="17"/>
  <c r="L824" i="17" s="1"/>
  <c r="H825" i="17"/>
  <c r="M825" i="17" s="1" a="1"/>
  <c r="M825" i="17" s="1"/>
  <c r="I825" i="17"/>
  <c r="N825" i="17" s="1" a="1"/>
  <c r="N825" i="17" s="1"/>
  <c r="J825" i="17"/>
  <c r="K825" i="17"/>
  <c r="L825" i="17" s="1"/>
  <c r="H826" i="17"/>
  <c r="M826" i="17" s="1" a="1"/>
  <c r="M826" i="17" s="1"/>
  <c r="I826" i="17"/>
  <c r="N826" i="17" s="1" a="1"/>
  <c r="N826" i="17" s="1"/>
  <c r="J826" i="17"/>
  <c r="K826" i="17"/>
  <c r="L826" i="17" s="1"/>
  <c r="H827" i="17"/>
  <c r="M827" i="17" s="1" a="1"/>
  <c r="M827" i="17" s="1"/>
  <c r="I827" i="17"/>
  <c r="N827" i="17" s="1" a="1"/>
  <c r="N827" i="17" s="1"/>
  <c r="J827" i="17"/>
  <c r="K827" i="17"/>
  <c r="L827" i="17" s="1"/>
  <c r="H828" i="17"/>
  <c r="M828" i="17" s="1" a="1"/>
  <c r="M828" i="17" s="1"/>
  <c r="I828" i="17"/>
  <c r="N828" i="17" s="1" a="1"/>
  <c r="N828" i="17" s="1"/>
  <c r="J828" i="17"/>
  <c r="K828" i="17"/>
  <c r="L828" i="17" s="1"/>
  <c r="H829" i="17"/>
  <c r="M829" i="17" s="1" a="1"/>
  <c r="M829" i="17" s="1"/>
  <c r="I829" i="17"/>
  <c r="N829" i="17" s="1" a="1"/>
  <c r="N829" i="17" s="1"/>
  <c r="J829" i="17"/>
  <c r="K829" i="17"/>
  <c r="L829" i="17" s="1"/>
  <c r="H830" i="17"/>
  <c r="M830" i="17" s="1" a="1"/>
  <c r="M830" i="17" s="1"/>
  <c r="I830" i="17"/>
  <c r="N830" i="17" s="1" a="1"/>
  <c r="N830" i="17" s="1"/>
  <c r="J830" i="17"/>
  <c r="K830" i="17"/>
  <c r="L830" i="17" s="1"/>
  <c r="H831" i="17"/>
  <c r="M831" i="17" s="1" a="1"/>
  <c r="M831" i="17" s="1"/>
  <c r="I831" i="17"/>
  <c r="N831" i="17" s="1" a="1"/>
  <c r="N831" i="17" s="1"/>
  <c r="J831" i="17"/>
  <c r="K831" i="17"/>
  <c r="L831" i="17" s="1"/>
  <c r="H832" i="17"/>
  <c r="M832" i="17" s="1" a="1"/>
  <c r="M832" i="17" s="1"/>
  <c r="I832" i="17"/>
  <c r="N832" i="17" s="1" a="1"/>
  <c r="N832" i="17" s="1"/>
  <c r="J832" i="17"/>
  <c r="K832" i="17"/>
  <c r="L832" i="17" s="1"/>
  <c r="H833" i="17"/>
  <c r="M833" i="17" s="1" a="1"/>
  <c r="M833" i="17" s="1"/>
  <c r="I833" i="17"/>
  <c r="N833" i="17" s="1" a="1"/>
  <c r="N833" i="17" s="1"/>
  <c r="J833" i="17"/>
  <c r="K833" i="17"/>
  <c r="L833" i="17" s="1"/>
  <c r="H834" i="17"/>
  <c r="M834" i="17" s="1" a="1"/>
  <c r="M834" i="17" s="1"/>
  <c r="I834" i="17"/>
  <c r="N834" i="17" s="1" a="1"/>
  <c r="N834" i="17" s="1"/>
  <c r="J834" i="17"/>
  <c r="K834" i="17"/>
  <c r="L834" i="17" s="1"/>
  <c r="H835" i="17"/>
  <c r="M835" i="17" s="1" a="1"/>
  <c r="M835" i="17" s="1"/>
  <c r="I835" i="17"/>
  <c r="N835" i="17" s="1" a="1"/>
  <c r="N835" i="17" s="1"/>
  <c r="J835" i="17"/>
  <c r="K835" i="17"/>
  <c r="L835" i="17" s="1"/>
  <c r="H836" i="17"/>
  <c r="M836" i="17" s="1" a="1"/>
  <c r="M836" i="17" s="1"/>
  <c r="I836" i="17"/>
  <c r="N836" i="17" s="1" a="1"/>
  <c r="N836" i="17" s="1"/>
  <c r="J836" i="17"/>
  <c r="K836" i="17"/>
  <c r="L836" i="17" s="1"/>
  <c r="H837" i="17"/>
  <c r="M837" i="17" s="1" a="1"/>
  <c r="M837" i="17" s="1"/>
  <c r="I837" i="17"/>
  <c r="N837" i="17" s="1" a="1"/>
  <c r="N837" i="17" s="1"/>
  <c r="J837" i="17"/>
  <c r="K837" i="17"/>
  <c r="L837" i="17" s="1"/>
  <c r="H838" i="17"/>
  <c r="M838" i="17" s="1" a="1"/>
  <c r="M838" i="17" s="1"/>
  <c r="I838" i="17"/>
  <c r="N838" i="17" s="1" a="1"/>
  <c r="N838" i="17" s="1"/>
  <c r="J838" i="17"/>
  <c r="K838" i="17"/>
  <c r="L838" i="17" s="1"/>
  <c r="H839" i="17"/>
  <c r="M839" i="17" s="1" a="1"/>
  <c r="M839" i="17" s="1"/>
  <c r="I839" i="17"/>
  <c r="N839" i="17" s="1" a="1"/>
  <c r="N839" i="17" s="1"/>
  <c r="J839" i="17"/>
  <c r="K839" i="17"/>
  <c r="L839" i="17" s="1"/>
  <c r="H840" i="17"/>
  <c r="M840" i="17" s="1" a="1"/>
  <c r="M840" i="17" s="1"/>
  <c r="I840" i="17"/>
  <c r="N840" i="17" s="1" a="1"/>
  <c r="N840" i="17" s="1"/>
  <c r="J840" i="17"/>
  <c r="K840" i="17"/>
  <c r="L840" i="17" s="1"/>
  <c r="H841" i="17"/>
  <c r="M841" i="17" s="1" a="1"/>
  <c r="M841" i="17" s="1"/>
  <c r="I841" i="17"/>
  <c r="N841" i="17" s="1" a="1"/>
  <c r="N841" i="17" s="1"/>
  <c r="J841" i="17"/>
  <c r="K841" i="17"/>
  <c r="L841" i="17" s="1"/>
  <c r="H842" i="17"/>
  <c r="M842" i="17" s="1" a="1"/>
  <c r="M842" i="17" s="1"/>
  <c r="I842" i="17"/>
  <c r="N842" i="17" s="1" a="1"/>
  <c r="N842" i="17" s="1"/>
  <c r="J842" i="17"/>
  <c r="K842" i="17"/>
  <c r="L842" i="17" s="1"/>
  <c r="H843" i="17"/>
  <c r="M843" i="17" s="1" a="1"/>
  <c r="M843" i="17" s="1"/>
  <c r="I843" i="17"/>
  <c r="N843" i="17" s="1" a="1"/>
  <c r="N843" i="17" s="1"/>
  <c r="J843" i="17"/>
  <c r="K843" i="17"/>
  <c r="L843" i="17" s="1"/>
  <c r="H844" i="17"/>
  <c r="M844" i="17" s="1" a="1"/>
  <c r="M844" i="17" s="1"/>
  <c r="I844" i="17"/>
  <c r="N844" i="17" s="1" a="1"/>
  <c r="N844" i="17" s="1"/>
  <c r="J844" i="17"/>
  <c r="K844" i="17"/>
  <c r="L844" i="17" s="1"/>
  <c r="H845" i="17"/>
  <c r="M845" i="17" s="1" a="1"/>
  <c r="M845" i="17" s="1"/>
  <c r="I845" i="17"/>
  <c r="N845" i="17" s="1" a="1"/>
  <c r="N845" i="17" s="1"/>
  <c r="J845" i="17"/>
  <c r="K845" i="17"/>
  <c r="L845" i="17" s="1"/>
  <c r="H846" i="17"/>
  <c r="M846" i="17" s="1" a="1"/>
  <c r="M846" i="17" s="1"/>
  <c r="I846" i="17"/>
  <c r="N846" i="17" s="1" a="1"/>
  <c r="N846" i="17" s="1"/>
  <c r="J846" i="17"/>
  <c r="K846" i="17"/>
  <c r="L846" i="17" s="1"/>
  <c r="H847" i="17"/>
  <c r="M847" i="17" s="1" a="1"/>
  <c r="M847" i="17" s="1"/>
  <c r="I847" i="17"/>
  <c r="N847" i="17" s="1" a="1"/>
  <c r="N847" i="17" s="1"/>
  <c r="J847" i="17"/>
  <c r="K847" i="17"/>
  <c r="L847" i="17" s="1"/>
  <c r="H848" i="17"/>
  <c r="M848" i="17" s="1" a="1"/>
  <c r="M848" i="17" s="1"/>
  <c r="I848" i="17"/>
  <c r="N848" i="17" s="1" a="1"/>
  <c r="N848" i="17" s="1"/>
  <c r="J848" i="17"/>
  <c r="K848" i="17"/>
  <c r="L848" i="17" s="1"/>
  <c r="H849" i="17"/>
  <c r="M849" i="17" s="1" a="1"/>
  <c r="M849" i="17" s="1"/>
  <c r="I849" i="17"/>
  <c r="N849" i="17" s="1" a="1"/>
  <c r="N849" i="17" s="1"/>
  <c r="J849" i="17"/>
  <c r="K849" i="17"/>
  <c r="L849" i="17" s="1"/>
  <c r="H850" i="17"/>
  <c r="M850" i="17" s="1" a="1"/>
  <c r="M850" i="17" s="1"/>
  <c r="I850" i="17"/>
  <c r="N850" i="17" s="1" a="1"/>
  <c r="N850" i="17" s="1"/>
  <c r="J850" i="17"/>
  <c r="K850" i="17"/>
  <c r="L850" i="17" s="1"/>
  <c r="H851" i="17"/>
  <c r="M851" i="17" s="1" a="1"/>
  <c r="M851" i="17" s="1"/>
  <c r="I851" i="17"/>
  <c r="N851" i="17" s="1" a="1"/>
  <c r="N851" i="17" s="1"/>
  <c r="J851" i="17"/>
  <c r="K851" i="17"/>
  <c r="L851" i="17" s="1"/>
  <c r="H852" i="17"/>
  <c r="M852" i="17" s="1" a="1"/>
  <c r="M852" i="17" s="1"/>
  <c r="I852" i="17"/>
  <c r="N852" i="17" s="1" a="1"/>
  <c r="N852" i="17" s="1"/>
  <c r="J852" i="17"/>
  <c r="K852" i="17"/>
  <c r="L852" i="17" s="1"/>
  <c r="H853" i="17"/>
  <c r="M853" i="17" s="1" a="1"/>
  <c r="M853" i="17" s="1"/>
  <c r="I853" i="17"/>
  <c r="N853" i="17" s="1" a="1"/>
  <c r="N853" i="17" s="1"/>
  <c r="J853" i="17"/>
  <c r="K853" i="17"/>
  <c r="L853" i="17" s="1"/>
  <c r="H854" i="17"/>
  <c r="M854" i="17" s="1" a="1"/>
  <c r="M854" i="17" s="1"/>
  <c r="I854" i="17"/>
  <c r="N854" i="17" s="1" a="1"/>
  <c r="N854" i="17" s="1"/>
  <c r="J854" i="17"/>
  <c r="K854" i="17"/>
  <c r="L854" i="17" s="1"/>
  <c r="H855" i="17"/>
  <c r="M855" i="17" s="1" a="1"/>
  <c r="M855" i="17" s="1"/>
  <c r="I855" i="17"/>
  <c r="N855" i="17" s="1" a="1"/>
  <c r="N855" i="17" s="1"/>
  <c r="J855" i="17"/>
  <c r="K855" i="17"/>
  <c r="L855" i="17" s="1"/>
  <c r="H856" i="17"/>
  <c r="M856" i="17" s="1" a="1"/>
  <c r="M856" i="17" s="1"/>
  <c r="I856" i="17"/>
  <c r="N856" i="17" s="1" a="1"/>
  <c r="N856" i="17" s="1"/>
  <c r="J856" i="17"/>
  <c r="K856" i="17"/>
  <c r="L856" i="17" s="1"/>
  <c r="H857" i="17"/>
  <c r="M857" i="17" s="1" a="1"/>
  <c r="M857" i="17" s="1"/>
  <c r="I857" i="17"/>
  <c r="N857" i="17" s="1" a="1"/>
  <c r="N857" i="17" s="1"/>
  <c r="J857" i="17"/>
  <c r="K857" i="17"/>
  <c r="L857" i="17" s="1"/>
  <c r="H858" i="17"/>
  <c r="M858" i="17" s="1" a="1"/>
  <c r="M858" i="17" s="1"/>
  <c r="I858" i="17"/>
  <c r="N858" i="17" s="1" a="1"/>
  <c r="N858" i="17" s="1"/>
  <c r="J858" i="17"/>
  <c r="K858" i="17"/>
  <c r="L858" i="17" s="1"/>
  <c r="H859" i="17"/>
  <c r="M859" i="17" s="1" a="1"/>
  <c r="M859" i="17" s="1"/>
  <c r="I859" i="17"/>
  <c r="N859" i="17" s="1" a="1"/>
  <c r="N859" i="17" s="1"/>
  <c r="J859" i="17"/>
  <c r="K859" i="17"/>
  <c r="L859" i="17" s="1"/>
  <c r="H860" i="17"/>
  <c r="M860" i="17" s="1" a="1"/>
  <c r="M860" i="17" s="1"/>
  <c r="I860" i="17"/>
  <c r="N860" i="17" s="1" a="1"/>
  <c r="N860" i="17" s="1"/>
  <c r="J860" i="17"/>
  <c r="K860" i="17"/>
  <c r="L860" i="17" s="1"/>
  <c r="H861" i="17"/>
  <c r="M861" i="17" s="1" a="1"/>
  <c r="M861" i="17" s="1"/>
  <c r="I861" i="17"/>
  <c r="N861" i="17" s="1" a="1"/>
  <c r="N861" i="17" s="1"/>
  <c r="J861" i="17"/>
  <c r="K861" i="17"/>
  <c r="L861" i="17" s="1"/>
  <c r="H862" i="17"/>
  <c r="M862" i="17" s="1" a="1"/>
  <c r="M862" i="17" s="1"/>
  <c r="I862" i="17"/>
  <c r="N862" i="17" s="1" a="1"/>
  <c r="N862" i="17" s="1"/>
  <c r="J862" i="17"/>
  <c r="K862" i="17"/>
  <c r="L862" i="17" s="1"/>
  <c r="H863" i="17"/>
  <c r="M863" i="17" s="1" a="1"/>
  <c r="M863" i="17" s="1"/>
  <c r="I863" i="17"/>
  <c r="N863" i="17" s="1" a="1"/>
  <c r="N863" i="17" s="1"/>
  <c r="J863" i="17"/>
  <c r="K863" i="17"/>
  <c r="L863" i="17" s="1"/>
  <c r="H864" i="17"/>
  <c r="M864" i="17" s="1" a="1"/>
  <c r="M864" i="17" s="1"/>
  <c r="I864" i="17"/>
  <c r="N864" i="17" s="1" a="1"/>
  <c r="N864" i="17" s="1"/>
  <c r="J864" i="17"/>
  <c r="K864" i="17"/>
  <c r="L864" i="17" s="1"/>
  <c r="H865" i="17"/>
  <c r="M865" i="17" s="1" a="1"/>
  <c r="M865" i="17" s="1"/>
  <c r="I865" i="17"/>
  <c r="N865" i="17" s="1" a="1"/>
  <c r="N865" i="17" s="1"/>
  <c r="J865" i="17"/>
  <c r="K865" i="17"/>
  <c r="L865" i="17" s="1"/>
  <c r="H866" i="17"/>
  <c r="M866" i="17" s="1" a="1"/>
  <c r="M866" i="17" s="1"/>
  <c r="I866" i="17"/>
  <c r="N866" i="17" s="1" a="1"/>
  <c r="N866" i="17" s="1"/>
  <c r="J866" i="17"/>
  <c r="K866" i="17"/>
  <c r="L866" i="17" s="1"/>
  <c r="H867" i="17"/>
  <c r="M867" i="17" s="1" a="1"/>
  <c r="M867" i="17" s="1"/>
  <c r="I867" i="17"/>
  <c r="N867" i="17" s="1" a="1"/>
  <c r="N867" i="17" s="1"/>
  <c r="J867" i="17"/>
  <c r="K867" i="17"/>
  <c r="L867" i="17" s="1"/>
  <c r="H868" i="17"/>
  <c r="M868" i="17" s="1" a="1"/>
  <c r="M868" i="17" s="1"/>
  <c r="I868" i="17"/>
  <c r="N868" i="17" s="1" a="1"/>
  <c r="N868" i="17" s="1"/>
  <c r="J868" i="17"/>
  <c r="K868" i="17"/>
  <c r="L868" i="17" s="1"/>
  <c r="H869" i="17"/>
  <c r="M869" i="17" s="1" a="1"/>
  <c r="M869" i="17" s="1"/>
  <c r="I869" i="17"/>
  <c r="N869" i="17" s="1" a="1"/>
  <c r="N869" i="17" s="1"/>
  <c r="J869" i="17"/>
  <c r="K869" i="17"/>
  <c r="L869" i="17" s="1"/>
  <c r="H870" i="17"/>
  <c r="M870" i="17" s="1" a="1"/>
  <c r="M870" i="17" s="1"/>
  <c r="I870" i="17"/>
  <c r="N870" i="17" s="1" a="1"/>
  <c r="N870" i="17" s="1"/>
  <c r="J870" i="17"/>
  <c r="K870" i="17"/>
  <c r="L870" i="17" s="1"/>
  <c r="H871" i="17"/>
  <c r="M871" i="17" s="1" a="1"/>
  <c r="M871" i="17" s="1"/>
  <c r="I871" i="17"/>
  <c r="N871" i="17" s="1" a="1"/>
  <c r="N871" i="17" s="1"/>
  <c r="J871" i="17"/>
  <c r="K871" i="17"/>
  <c r="L871" i="17" s="1"/>
  <c r="H872" i="17"/>
  <c r="M872" i="17" s="1" a="1"/>
  <c r="M872" i="17" s="1"/>
  <c r="I872" i="17"/>
  <c r="N872" i="17" s="1" a="1"/>
  <c r="N872" i="17" s="1"/>
  <c r="J872" i="17"/>
  <c r="K872" i="17"/>
  <c r="L872" i="17" s="1"/>
  <c r="H873" i="17"/>
  <c r="M873" i="17" s="1" a="1"/>
  <c r="M873" i="17" s="1"/>
  <c r="I873" i="17"/>
  <c r="N873" i="17" s="1" a="1"/>
  <c r="N873" i="17" s="1"/>
  <c r="J873" i="17"/>
  <c r="K873" i="17"/>
  <c r="L873" i="17" s="1"/>
  <c r="H874" i="17"/>
  <c r="M874" i="17" s="1" a="1"/>
  <c r="M874" i="17" s="1"/>
  <c r="I874" i="17"/>
  <c r="N874" i="17" s="1" a="1"/>
  <c r="N874" i="17" s="1"/>
  <c r="J874" i="17"/>
  <c r="K874" i="17"/>
  <c r="L874" i="17" s="1"/>
  <c r="H875" i="17"/>
  <c r="M875" i="17" s="1" a="1"/>
  <c r="M875" i="17" s="1"/>
  <c r="I875" i="17"/>
  <c r="N875" i="17" s="1" a="1"/>
  <c r="N875" i="17" s="1"/>
  <c r="J875" i="17"/>
  <c r="K875" i="17"/>
  <c r="L875" i="17" s="1"/>
  <c r="H876" i="17"/>
  <c r="M876" i="17" s="1" a="1"/>
  <c r="M876" i="17" s="1"/>
  <c r="I876" i="17"/>
  <c r="N876" i="17" s="1" a="1"/>
  <c r="N876" i="17" s="1"/>
  <c r="J876" i="17"/>
  <c r="K876" i="17"/>
  <c r="L876" i="17" s="1"/>
  <c r="H877" i="17"/>
  <c r="M877" i="17" s="1" a="1"/>
  <c r="M877" i="17" s="1"/>
  <c r="I877" i="17"/>
  <c r="N877" i="17" s="1" a="1"/>
  <c r="N877" i="17" s="1"/>
  <c r="J877" i="17"/>
  <c r="K877" i="17"/>
  <c r="L877" i="17" s="1"/>
  <c r="H878" i="17"/>
  <c r="M878" i="17" s="1" a="1"/>
  <c r="M878" i="17" s="1"/>
  <c r="I878" i="17"/>
  <c r="N878" i="17" s="1" a="1"/>
  <c r="N878" i="17" s="1"/>
  <c r="J878" i="17"/>
  <c r="K878" i="17"/>
  <c r="L878" i="17" s="1"/>
  <c r="H879" i="17"/>
  <c r="M879" i="17" s="1" a="1"/>
  <c r="M879" i="17" s="1"/>
  <c r="I879" i="17"/>
  <c r="N879" i="17" s="1" a="1"/>
  <c r="N879" i="17" s="1"/>
  <c r="J879" i="17"/>
  <c r="K879" i="17"/>
  <c r="L879" i="17" s="1"/>
  <c r="H880" i="17"/>
  <c r="M880" i="17" s="1" a="1"/>
  <c r="M880" i="17" s="1"/>
  <c r="I880" i="17"/>
  <c r="N880" i="17" s="1" a="1"/>
  <c r="N880" i="17" s="1"/>
  <c r="J880" i="17"/>
  <c r="K880" i="17"/>
  <c r="L880" i="17" s="1"/>
  <c r="H881" i="17"/>
  <c r="M881" i="17" s="1" a="1"/>
  <c r="M881" i="17" s="1"/>
  <c r="I881" i="17"/>
  <c r="N881" i="17" s="1" a="1"/>
  <c r="N881" i="17" s="1"/>
  <c r="J881" i="17"/>
  <c r="K881" i="17"/>
  <c r="L881" i="17" s="1"/>
  <c r="H882" i="17"/>
  <c r="M882" i="17" s="1" a="1"/>
  <c r="M882" i="17" s="1"/>
  <c r="I882" i="17"/>
  <c r="N882" i="17" s="1" a="1"/>
  <c r="N882" i="17" s="1"/>
  <c r="J882" i="17"/>
  <c r="K882" i="17"/>
  <c r="L882" i="17" s="1"/>
  <c r="H883" i="17"/>
  <c r="M883" i="17" s="1" a="1"/>
  <c r="M883" i="17" s="1"/>
  <c r="I883" i="17"/>
  <c r="N883" i="17" s="1" a="1"/>
  <c r="N883" i="17" s="1"/>
  <c r="J883" i="17"/>
  <c r="K883" i="17"/>
  <c r="L883" i="17" s="1"/>
  <c r="H884" i="17"/>
  <c r="M884" i="17" s="1" a="1"/>
  <c r="M884" i="17" s="1"/>
  <c r="I884" i="17"/>
  <c r="N884" i="17" s="1" a="1"/>
  <c r="N884" i="17" s="1"/>
  <c r="J884" i="17"/>
  <c r="K884" i="17"/>
  <c r="L884" i="17" s="1"/>
  <c r="H885" i="17"/>
  <c r="M885" i="17" s="1" a="1"/>
  <c r="M885" i="17" s="1"/>
  <c r="I885" i="17"/>
  <c r="N885" i="17" s="1" a="1"/>
  <c r="N885" i="17" s="1"/>
  <c r="J885" i="17"/>
  <c r="K885" i="17"/>
  <c r="L885" i="17" s="1"/>
  <c r="H886" i="17"/>
  <c r="M886" i="17" s="1" a="1"/>
  <c r="M886" i="17" s="1"/>
  <c r="I886" i="17"/>
  <c r="N886" i="17" s="1" a="1"/>
  <c r="N886" i="17" s="1"/>
  <c r="J886" i="17"/>
  <c r="K886" i="17"/>
  <c r="L886" i="17" s="1"/>
  <c r="H887" i="17"/>
  <c r="M887" i="17" s="1" a="1"/>
  <c r="M887" i="17" s="1"/>
  <c r="I887" i="17"/>
  <c r="N887" i="17" s="1" a="1"/>
  <c r="N887" i="17" s="1"/>
  <c r="J887" i="17"/>
  <c r="K887" i="17"/>
  <c r="L887" i="17" s="1"/>
  <c r="H888" i="17"/>
  <c r="M888" i="17" s="1" a="1"/>
  <c r="M888" i="17" s="1"/>
  <c r="I888" i="17"/>
  <c r="N888" i="17" s="1" a="1"/>
  <c r="N888" i="17" s="1"/>
  <c r="J888" i="17"/>
  <c r="K888" i="17"/>
  <c r="L888" i="17" s="1"/>
  <c r="H889" i="17"/>
  <c r="M889" i="17" s="1" a="1"/>
  <c r="M889" i="17" s="1"/>
  <c r="I889" i="17"/>
  <c r="N889" i="17" s="1" a="1"/>
  <c r="N889" i="17" s="1"/>
  <c r="J889" i="17"/>
  <c r="K889" i="17"/>
  <c r="L889" i="17" s="1"/>
  <c r="H890" i="17"/>
  <c r="M890" i="17" s="1" a="1"/>
  <c r="M890" i="17" s="1"/>
  <c r="I890" i="17"/>
  <c r="N890" i="17" s="1" a="1"/>
  <c r="N890" i="17" s="1"/>
  <c r="J890" i="17"/>
  <c r="K890" i="17"/>
  <c r="L890" i="17" s="1"/>
  <c r="H891" i="17"/>
  <c r="M891" i="17" s="1" a="1"/>
  <c r="M891" i="17" s="1"/>
  <c r="I891" i="17"/>
  <c r="N891" i="17" s="1" a="1"/>
  <c r="N891" i="17" s="1"/>
  <c r="J891" i="17"/>
  <c r="K891" i="17"/>
  <c r="L891" i="17" s="1"/>
  <c r="H892" i="17"/>
  <c r="M892" i="17" s="1" a="1"/>
  <c r="M892" i="17" s="1"/>
  <c r="I892" i="17"/>
  <c r="N892" i="17" s="1" a="1"/>
  <c r="N892" i="17" s="1"/>
  <c r="J892" i="17"/>
  <c r="K892" i="17"/>
  <c r="L892" i="17" s="1"/>
  <c r="H893" i="17"/>
  <c r="M893" i="17" s="1" a="1"/>
  <c r="M893" i="17" s="1"/>
  <c r="I893" i="17"/>
  <c r="N893" i="17" s="1" a="1"/>
  <c r="N893" i="17" s="1"/>
  <c r="J893" i="17"/>
  <c r="K893" i="17"/>
  <c r="L893" i="17" s="1"/>
  <c r="H894" i="17"/>
  <c r="M894" i="17" s="1" a="1"/>
  <c r="M894" i="17" s="1"/>
  <c r="I894" i="17"/>
  <c r="N894" i="17" s="1" a="1"/>
  <c r="N894" i="17" s="1"/>
  <c r="J894" i="17"/>
  <c r="K894" i="17"/>
  <c r="L894" i="17" s="1"/>
  <c r="H895" i="17"/>
  <c r="M895" i="17" s="1" a="1"/>
  <c r="M895" i="17" s="1"/>
  <c r="I895" i="17"/>
  <c r="N895" i="17" s="1" a="1"/>
  <c r="N895" i="17" s="1"/>
  <c r="J895" i="17"/>
  <c r="K895" i="17"/>
  <c r="L895" i="17" s="1"/>
  <c r="H896" i="17"/>
  <c r="M896" i="17" s="1" a="1"/>
  <c r="M896" i="17" s="1"/>
  <c r="I896" i="17"/>
  <c r="N896" i="17" s="1" a="1"/>
  <c r="N896" i="17" s="1"/>
  <c r="J896" i="17"/>
  <c r="K896" i="17"/>
  <c r="L896" i="17" s="1"/>
  <c r="H897" i="17"/>
  <c r="M897" i="17" s="1" a="1"/>
  <c r="M897" i="17" s="1"/>
  <c r="I897" i="17"/>
  <c r="N897" i="17" s="1" a="1"/>
  <c r="N897" i="17" s="1"/>
  <c r="J897" i="17"/>
  <c r="K897" i="17"/>
  <c r="L897" i="17" s="1"/>
  <c r="H898" i="17"/>
  <c r="M898" i="17" s="1" a="1"/>
  <c r="M898" i="17" s="1"/>
  <c r="I898" i="17"/>
  <c r="N898" i="17" s="1" a="1"/>
  <c r="N898" i="17" s="1"/>
  <c r="J898" i="17"/>
  <c r="K898" i="17"/>
  <c r="L898" i="17" s="1"/>
  <c r="H899" i="17"/>
  <c r="M899" i="17" s="1" a="1"/>
  <c r="M899" i="17" s="1"/>
  <c r="I899" i="17"/>
  <c r="N899" i="17" s="1" a="1"/>
  <c r="N899" i="17" s="1"/>
  <c r="J899" i="17"/>
  <c r="K899" i="17"/>
  <c r="L899" i="17" s="1"/>
  <c r="H900" i="17"/>
  <c r="M900" i="17" s="1" a="1"/>
  <c r="M900" i="17" s="1"/>
  <c r="I900" i="17"/>
  <c r="N900" i="17" s="1" a="1"/>
  <c r="N900" i="17" s="1"/>
  <c r="J900" i="17"/>
  <c r="K900" i="17"/>
  <c r="L900" i="17" s="1"/>
  <c r="H901" i="17"/>
  <c r="M901" i="17" s="1" a="1"/>
  <c r="M901" i="17" s="1"/>
  <c r="I901" i="17"/>
  <c r="N901" i="17" s="1" a="1"/>
  <c r="N901" i="17" s="1"/>
  <c r="J901" i="17"/>
  <c r="K901" i="17"/>
  <c r="L901" i="17" s="1"/>
  <c r="H902" i="17"/>
  <c r="M902" i="17" s="1" a="1"/>
  <c r="M902" i="17" s="1"/>
  <c r="I902" i="17"/>
  <c r="N902" i="17" s="1" a="1"/>
  <c r="N902" i="17" s="1"/>
  <c r="J902" i="17"/>
  <c r="K902" i="17"/>
  <c r="L902" i="17" s="1"/>
  <c r="H903" i="17"/>
  <c r="M903" i="17" s="1" a="1"/>
  <c r="M903" i="17" s="1"/>
  <c r="I903" i="17"/>
  <c r="N903" i="17" s="1" a="1"/>
  <c r="N903" i="17" s="1"/>
  <c r="J903" i="17"/>
  <c r="K903" i="17"/>
  <c r="L903" i="17" s="1"/>
  <c r="H904" i="17"/>
  <c r="M904" i="17" s="1" a="1"/>
  <c r="M904" i="17" s="1"/>
  <c r="I904" i="17"/>
  <c r="N904" i="17" s="1" a="1"/>
  <c r="N904" i="17" s="1"/>
  <c r="J904" i="17"/>
  <c r="K904" i="17"/>
  <c r="L904" i="17" s="1"/>
  <c r="H905" i="17"/>
  <c r="M905" i="17" s="1" a="1"/>
  <c r="M905" i="17" s="1"/>
  <c r="I905" i="17"/>
  <c r="N905" i="17" s="1" a="1"/>
  <c r="N905" i="17" s="1"/>
  <c r="J905" i="17"/>
  <c r="K905" i="17"/>
  <c r="L905" i="17" s="1"/>
  <c r="H906" i="17"/>
  <c r="M906" i="17" s="1" a="1"/>
  <c r="M906" i="17" s="1"/>
  <c r="I906" i="17"/>
  <c r="N906" i="17" s="1" a="1"/>
  <c r="N906" i="17" s="1"/>
  <c r="J906" i="17"/>
  <c r="K906" i="17"/>
  <c r="L906" i="17" s="1"/>
  <c r="H907" i="17"/>
  <c r="M907" i="17" s="1" a="1"/>
  <c r="M907" i="17" s="1"/>
  <c r="I907" i="17"/>
  <c r="N907" i="17" s="1" a="1"/>
  <c r="N907" i="17" s="1"/>
  <c r="J907" i="17"/>
  <c r="K907" i="17"/>
  <c r="L907" i="17" s="1"/>
  <c r="H908" i="17"/>
  <c r="M908" i="17" s="1" a="1"/>
  <c r="M908" i="17" s="1"/>
  <c r="I908" i="17"/>
  <c r="N908" i="17" s="1" a="1"/>
  <c r="N908" i="17" s="1"/>
  <c r="J908" i="17"/>
  <c r="K908" i="17"/>
  <c r="L908" i="17" s="1"/>
  <c r="H909" i="17"/>
  <c r="M909" i="17" s="1" a="1"/>
  <c r="M909" i="17" s="1"/>
  <c r="I909" i="17"/>
  <c r="N909" i="17" s="1" a="1"/>
  <c r="N909" i="17" s="1"/>
  <c r="J909" i="17"/>
  <c r="K909" i="17"/>
  <c r="L909" i="17" s="1"/>
  <c r="H910" i="17"/>
  <c r="M910" i="17" s="1" a="1"/>
  <c r="M910" i="17" s="1"/>
  <c r="I910" i="17"/>
  <c r="N910" i="17" s="1" a="1"/>
  <c r="N910" i="17" s="1"/>
  <c r="J910" i="17"/>
  <c r="K910" i="17"/>
  <c r="L910" i="17" s="1"/>
  <c r="H911" i="17"/>
  <c r="M911" i="17" s="1" a="1"/>
  <c r="M911" i="17" s="1"/>
  <c r="I911" i="17"/>
  <c r="N911" i="17" s="1" a="1"/>
  <c r="N911" i="17" s="1"/>
  <c r="J911" i="17"/>
  <c r="K911" i="17"/>
  <c r="L911" i="17" s="1"/>
  <c r="H912" i="17"/>
  <c r="M912" i="17" s="1" a="1"/>
  <c r="M912" i="17" s="1"/>
  <c r="I912" i="17"/>
  <c r="N912" i="17" s="1" a="1"/>
  <c r="N912" i="17" s="1"/>
  <c r="J912" i="17"/>
  <c r="K912" i="17"/>
  <c r="L912" i="17" s="1"/>
  <c r="H913" i="17"/>
  <c r="M913" i="17" s="1" a="1"/>
  <c r="M913" i="17" s="1"/>
  <c r="I913" i="17"/>
  <c r="N913" i="17" s="1" a="1"/>
  <c r="N913" i="17" s="1"/>
  <c r="J913" i="17"/>
  <c r="K913" i="17"/>
  <c r="L913" i="17" s="1"/>
  <c r="H914" i="17"/>
  <c r="M914" i="17" s="1" a="1"/>
  <c r="M914" i="17" s="1"/>
  <c r="I914" i="17"/>
  <c r="N914" i="17" s="1" a="1"/>
  <c r="N914" i="17" s="1"/>
  <c r="J914" i="17"/>
  <c r="K914" i="17"/>
  <c r="L914" i="17" s="1"/>
  <c r="H915" i="17"/>
  <c r="M915" i="17" s="1" a="1"/>
  <c r="M915" i="17" s="1"/>
  <c r="I915" i="17"/>
  <c r="N915" i="17" s="1" a="1"/>
  <c r="N915" i="17" s="1"/>
  <c r="J915" i="17"/>
  <c r="K915" i="17"/>
  <c r="L915" i="17" s="1"/>
  <c r="H916" i="17"/>
  <c r="M916" i="17" s="1" a="1"/>
  <c r="M916" i="17" s="1"/>
  <c r="I916" i="17"/>
  <c r="N916" i="17" s="1" a="1"/>
  <c r="N916" i="17" s="1"/>
  <c r="J916" i="17"/>
  <c r="K916" i="17"/>
  <c r="L916" i="17" s="1"/>
  <c r="H917" i="17"/>
  <c r="M917" i="17" s="1" a="1"/>
  <c r="M917" i="17" s="1"/>
  <c r="I917" i="17"/>
  <c r="N917" i="17" s="1" a="1"/>
  <c r="N917" i="17" s="1"/>
  <c r="J917" i="17"/>
  <c r="K917" i="17"/>
  <c r="L917" i="17" s="1"/>
  <c r="H918" i="17"/>
  <c r="M918" i="17" s="1" a="1"/>
  <c r="M918" i="17" s="1"/>
  <c r="I918" i="17"/>
  <c r="N918" i="17" s="1" a="1"/>
  <c r="N918" i="17" s="1"/>
  <c r="J918" i="17"/>
  <c r="K918" i="17"/>
  <c r="L918" i="17" s="1"/>
  <c r="H919" i="17"/>
  <c r="M919" i="17" s="1" a="1"/>
  <c r="M919" i="17" s="1"/>
  <c r="I919" i="17"/>
  <c r="N919" i="17" s="1" a="1"/>
  <c r="N919" i="17" s="1"/>
  <c r="J919" i="17"/>
  <c r="K919" i="17"/>
  <c r="L919" i="17" s="1"/>
  <c r="H920" i="17"/>
  <c r="M920" i="17" s="1" a="1"/>
  <c r="M920" i="17" s="1"/>
  <c r="I920" i="17"/>
  <c r="N920" i="17" s="1" a="1"/>
  <c r="N920" i="17" s="1"/>
  <c r="J920" i="17"/>
  <c r="K920" i="17"/>
  <c r="L920" i="17" s="1"/>
  <c r="H921" i="17"/>
  <c r="M921" i="17" s="1" a="1"/>
  <c r="M921" i="17" s="1"/>
  <c r="I921" i="17"/>
  <c r="N921" i="17" s="1" a="1"/>
  <c r="N921" i="17" s="1"/>
  <c r="J921" i="17"/>
  <c r="K921" i="17"/>
  <c r="L921" i="17" s="1"/>
  <c r="H922" i="17"/>
  <c r="M922" i="17" s="1" a="1"/>
  <c r="M922" i="17" s="1"/>
  <c r="I922" i="17"/>
  <c r="N922" i="17" s="1" a="1"/>
  <c r="N922" i="17" s="1"/>
  <c r="J922" i="17"/>
  <c r="K922" i="17"/>
  <c r="L922" i="17" s="1"/>
  <c r="H923" i="17"/>
  <c r="M923" i="17" s="1" a="1"/>
  <c r="M923" i="17" s="1"/>
  <c r="I923" i="17"/>
  <c r="N923" i="17" s="1" a="1"/>
  <c r="N923" i="17" s="1"/>
  <c r="J923" i="17"/>
  <c r="K923" i="17"/>
  <c r="L923" i="17" s="1"/>
  <c r="H924" i="17"/>
  <c r="M924" i="17" s="1" a="1"/>
  <c r="M924" i="17" s="1"/>
  <c r="I924" i="17"/>
  <c r="N924" i="17" s="1" a="1"/>
  <c r="N924" i="17" s="1"/>
  <c r="J924" i="17"/>
  <c r="K924" i="17"/>
  <c r="L924" i="17" s="1"/>
  <c r="H925" i="17"/>
  <c r="M925" i="17" s="1" a="1"/>
  <c r="M925" i="17" s="1"/>
  <c r="I925" i="17"/>
  <c r="N925" i="17" s="1" a="1"/>
  <c r="N925" i="17" s="1"/>
  <c r="J925" i="17"/>
  <c r="K925" i="17"/>
  <c r="L925" i="17" s="1"/>
  <c r="H926" i="17"/>
  <c r="M926" i="17" s="1" a="1"/>
  <c r="M926" i="17" s="1"/>
  <c r="I926" i="17"/>
  <c r="N926" i="17" s="1" a="1"/>
  <c r="N926" i="17" s="1"/>
  <c r="J926" i="17"/>
  <c r="K926" i="17"/>
  <c r="L926" i="17" s="1"/>
  <c r="H927" i="17"/>
  <c r="M927" i="17" s="1" a="1"/>
  <c r="M927" i="17" s="1"/>
  <c r="I927" i="17"/>
  <c r="N927" i="17" s="1" a="1"/>
  <c r="N927" i="17" s="1"/>
  <c r="J927" i="17"/>
  <c r="K927" i="17"/>
  <c r="L927" i="17" s="1"/>
  <c r="H928" i="17"/>
  <c r="M928" i="17" s="1" a="1"/>
  <c r="M928" i="17" s="1"/>
  <c r="I928" i="17"/>
  <c r="N928" i="17" s="1" a="1"/>
  <c r="N928" i="17" s="1"/>
  <c r="J928" i="17"/>
  <c r="K928" i="17"/>
  <c r="L928" i="17" s="1"/>
  <c r="H929" i="17"/>
  <c r="M929" i="17" s="1" a="1"/>
  <c r="M929" i="17" s="1"/>
  <c r="I929" i="17"/>
  <c r="N929" i="17" s="1" a="1"/>
  <c r="N929" i="17" s="1"/>
  <c r="J929" i="17"/>
  <c r="K929" i="17"/>
  <c r="L929" i="17" s="1"/>
  <c r="H930" i="17"/>
  <c r="M930" i="17" s="1" a="1"/>
  <c r="M930" i="17" s="1"/>
  <c r="I930" i="17"/>
  <c r="N930" i="17" s="1" a="1"/>
  <c r="N930" i="17" s="1"/>
  <c r="J930" i="17"/>
  <c r="K930" i="17"/>
  <c r="L930" i="17" s="1"/>
  <c r="H931" i="17"/>
  <c r="M931" i="17" s="1" a="1"/>
  <c r="M931" i="17" s="1"/>
  <c r="I931" i="17"/>
  <c r="N931" i="17" s="1" a="1"/>
  <c r="N931" i="17" s="1"/>
  <c r="J931" i="17"/>
  <c r="K931" i="17"/>
  <c r="L931" i="17" s="1"/>
  <c r="H932" i="17"/>
  <c r="M932" i="17" s="1" a="1"/>
  <c r="M932" i="17" s="1"/>
  <c r="I932" i="17"/>
  <c r="N932" i="17" s="1" a="1"/>
  <c r="N932" i="17" s="1"/>
  <c r="J932" i="17"/>
  <c r="K932" i="17"/>
  <c r="L932" i="17" s="1"/>
  <c r="H933" i="17"/>
  <c r="M933" i="17" s="1" a="1"/>
  <c r="M933" i="17" s="1"/>
  <c r="I933" i="17"/>
  <c r="N933" i="17" s="1" a="1"/>
  <c r="N933" i="17" s="1"/>
  <c r="J933" i="17"/>
  <c r="K933" i="17"/>
  <c r="L933" i="17" s="1"/>
  <c r="H934" i="17"/>
  <c r="M934" i="17" s="1" a="1"/>
  <c r="M934" i="17" s="1"/>
  <c r="I934" i="17"/>
  <c r="N934" i="17" s="1" a="1"/>
  <c r="N934" i="17" s="1"/>
  <c r="J934" i="17"/>
  <c r="K934" i="17"/>
  <c r="L934" i="17" s="1"/>
  <c r="H935" i="17"/>
  <c r="M935" i="17" s="1" a="1"/>
  <c r="M935" i="17" s="1"/>
  <c r="I935" i="17"/>
  <c r="N935" i="17" s="1" a="1"/>
  <c r="N935" i="17" s="1"/>
  <c r="J935" i="17"/>
  <c r="K935" i="17"/>
  <c r="L935" i="17" s="1"/>
  <c r="H936" i="17"/>
  <c r="M936" i="17" s="1" a="1"/>
  <c r="M936" i="17" s="1"/>
  <c r="I936" i="17"/>
  <c r="N936" i="17" s="1" a="1"/>
  <c r="N936" i="17" s="1"/>
  <c r="J936" i="17"/>
  <c r="K936" i="17"/>
  <c r="L936" i="17" s="1"/>
  <c r="H937" i="17"/>
  <c r="M937" i="17" s="1" a="1"/>
  <c r="M937" i="17" s="1"/>
  <c r="I937" i="17"/>
  <c r="N937" i="17" s="1" a="1"/>
  <c r="N937" i="17" s="1"/>
  <c r="J937" i="17"/>
  <c r="K937" i="17"/>
  <c r="L937" i="17" s="1"/>
  <c r="H938" i="17"/>
  <c r="M938" i="17" s="1" a="1"/>
  <c r="M938" i="17" s="1"/>
  <c r="I938" i="17"/>
  <c r="N938" i="17" s="1" a="1"/>
  <c r="N938" i="17" s="1"/>
  <c r="J938" i="17"/>
  <c r="K938" i="17"/>
  <c r="L938" i="17" s="1"/>
  <c r="H939" i="17"/>
  <c r="M939" i="17" s="1" a="1"/>
  <c r="M939" i="17" s="1"/>
  <c r="I939" i="17"/>
  <c r="N939" i="17" s="1" a="1"/>
  <c r="N939" i="17" s="1"/>
  <c r="J939" i="17"/>
  <c r="K939" i="17"/>
  <c r="L939" i="17" s="1"/>
  <c r="H940" i="17"/>
  <c r="M940" i="17" s="1" a="1"/>
  <c r="M940" i="17" s="1"/>
  <c r="I940" i="17"/>
  <c r="N940" i="17" s="1" a="1"/>
  <c r="N940" i="17" s="1"/>
  <c r="J940" i="17"/>
  <c r="K940" i="17"/>
  <c r="L940" i="17" s="1"/>
  <c r="H941" i="17"/>
  <c r="M941" i="17" s="1" a="1"/>
  <c r="M941" i="17" s="1"/>
  <c r="I941" i="17"/>
  <c r="N941" i="17" s="1" a="1"/>
  <c r="N941" i="17" s="1"/>
  <c r="J941" i="17"/>
  <c r="K941" i="17"/>
  <c r="L941" i="17" s="1"/>
  <c r="H942" i="17"/>
  <c r="M942" i="17" s="1" a="1"/>
  <c r="M942" i="17" s="1"/>
  <c r="I942" i="17"/>
  <c r="N942" i="17" s="1" a="1"/>
  <c r="N942" i="17" s="1"/>
  <c r="J942" i="17"/>
  <c r="K942" i="17"/>
  <c r="L942" i="17" s="1"/>
  <c r="H943" i="17"/>
  <c r="M943" i="17" s="1" a="1"/>
  <c r="M943" i="17" s="1"/>
  <c r="I943" i="17"/>
  <c r="N943" i="17" s="1" a="1"/>
  <c r="N943" i="17" s="1"/>
  <c r="J943" i="17"/>
  <c r="K943" i="17"/>
  <c r="L943" i="17" s="1"/>
  <c r="H944" i="17"/>
  <c r="M944" i="17" s="1" a="1"/>
  <c r="M944" i="17" s="1"/>
  <c r="I944" i="17"/>
  <c r="N944" i="17" s="1" a="1"/>
  <c r="N944" i="17" s="1"/>
  <c r="J944" i="17"/>
  <c r="K944" i="17"/>
  <c r="L944" i="17" s="1"/>
  <c r="H945" i="17"/>
  <c r="M945" i="17" s="1" a="1"/>
  <c r="M945" i="17" s="1"/>
  <c r="I945" i="17"/>
  <c r="N945" i="17" s="1" a="1"/>
  <c r="N945" i="17" s="1"/>
  <c r="J945" i="17"/>
  <c r="K945" i="17"/>
  <c r="L945" i="17" s="1"/>
  <c r="H946" i="17"/>
  <c r="M946" i="17" s="1" a="1"/>
  <c r="M946" i="17" s="1"/>
  <c r="I946" i="17"/>
  <c r="N946" i="17" s="1" a="1"/>
  <c r="N946" i="17" s="1"/>
  <c r="J946" i="17"/>
  <c r="K946" i="17"/>
  <c r="L946" i="17" s="1"/>
  <c r="H947" i="17"/>
  <c r="M947" i="17" s="1" a="1"/>
  <c r="M947" i="17" s="1"/>
  <c r="I947" i="17"/>
  <c r="N947" i="17" s="1" a="1"/>
  <c r="N947" i="17" s="1"/>
  <c r="J947" i="17"/>
  <c r="K947" i="17"/>
  <c r="L947" i="17" s="1"/>
  <c r="H948" i="17"/>
  <c r="M948" i="17" s="1" a="1"/>
  <c r="M948" i="17" s="1"/>
  <c r="I948" i="17"/>
  <c r="N948" i="17" s="1" a="1"/>
  <c r="N948" i="17" s="1"/>
  <c r="J948" i="17"/>
  <c r="K948" i="17"/>
  <c r="L948" i="17" s="1"/>
  <c r="H949" i="17"/>
  <c r="M949" i="17" s="1" a="1"/>
  <c r="M949" i="17" s="1"/>
  <c r="I949" i="17"/>
  <c r="N949" i="17" s="1" a="1"/>
  <c r="N949" i="17" s="1"/>
  <c r="J949" i="17"/>
  <c r="K949" i="17"/>
  <c r="L949" i="17" s="1"/>
  <c r="H950" i="17"/>
  <c r="M950" i="17" s="1" a="1"/>
  <c r="M950" i="17" s="1"/>
  <c r="I950" i="17"/>
  <c r="N950" i="17" s="1" a="1"/>
  <c r="N950" i="17" s="1"/>
  <c r="J950" i="17"/>
  <c r="K950" i="17"/>
  <c r="L950" i="17" s="1"/>
  <c r="H951" i="17"/>
  <c r="M951" i="17" s="1" a="1"/>
  <c r="M951" i="17" s="1"/>
  <c r="I951" i="17"/>
  <c r="N951" i="17" s="1" a="1"/>
  <c r="N951" i="17" s="1"/>
  <c r="J951" i="17"/>
  <c r="K951" i="17"/>
  <c r="L951" i="17" s="1"/>
  <c r="H952" i="17"/>
  <c r="M952" i="17" s="1" a="1"/>
  <c r="M952" i="17" s="1"/>
  <c r="I952" i="17"/>
  <c r="N952" i="17" s="1" a="1"/>
  <c r="N952" i="17" s="1"/>
  <c r="J952" i="17"/>
  <c r="K952" i="17"/>
  <c r="L952" i="17" s="1"/>
  <c r="H953" i="17"/>
  <c r="M953" i="17" s="1" a="1"/>
  <c r="M953" i="17" s="1"/>
  <c r="I953" i="17"/>
  <c r="N953" i="17" s="1" a="1"/>
  <c r="N953" i="17" s="1"/>
  <c r="J953" i="17"/>
  <c r="K953" i="17"/>
  <c r="L953" i="17" s="1"/>
  <c r="H954" i="17"/>
  <c r="M954" i="17" s="1" a="1"/>
  <c r="M954" i="17" s="1"/>
  <c r="I954" i="17"/>
  <c r="N954" i="17" s="1" a="1"/>
  <c r="N954" i="17" s="1"/>
  <c r="J954" i="17"/>
  <c r="K954" i="17"/>
  <c r="L954" i="17" s="1"/>
  <c r="H955" i="17"/>
  <c r="M955" i="17" s="1" a="1"/>
  <c r="M955" i="17" s="1"/>
  <c r="I955" i="17"/>
  <c r="N955" i="17" s="1" a="1"/>
  <c r="N955" i="17" s="1"/>
  <c r="J955" i="17"/>
  <c r="K955" i="17"/>
  <c r="L955" i="17" s="1"/>
  <c r="H956" i="17"/>
  <c r="M956" i="17" s="1" a="1"/>
  <c r="M956" i="17" s="1"/>
  <c r="I956" i="17"/>
  <c r="N956" i="17" s="1" a="1"/>
  <c r="N956" i="17" s="1"/>
  <c r="J956" i="17"/>
  <c r="K956" i="17"/>
  <c r="L956" i="17" s="1"/>
  <c r="H957" i="17"/>
  <c r="M957" i="17" s="1" a="1"/>
  <c r="M957" i="17" s="1"/>
  <c r="I957" i="17"/>
  <c r="N957" i="17" s="1" a="1"/>
  <c r="N957" i="17" s="1"/>
  <c r="J957" i="17"/>
  <c r="K957" i="17"/>
  <c r="L957" i="17" s="1"/>
  <c r="H958" i="17"/>
  <c r="M958" i="17" s="1" a="1"/>
  <c r="M958" i="17" s="1"/>
  <c r="I958" i="17"/>
  <c r="N958" i="17" s="1" a="1"/>
  <c r="N958" i="17" s="1"/>
  <c r="J958" i="17"/>
  <c r="K958" i="17"/>
  <c r="L958" i="17" s="1"/>
  <c r="H959" i="17"/>
  <c r="M959" i="17" s="1" a="1"/>
  <c r="M959" i="17" s="1"/>
  <c r="I959" i="17"/>
  <c r="N959" i="17" s="1" a="1"/>
  <c r="N959" i="17" s="1"/>
  <c r="J959" i="17"/>
  <c r="K959" i="17"/>
  <c r="L959" i="17" s="1"/>
  <c r="H960" i="17"/>
  <c r="M960" i="17" s="1" a="1"/>
  <c r="M960" i="17" s="1"/>
  <c r="I960" i="17"/>
  <c r="N960" i="17" s="1" a="1"/>
  <c r="N960" i="17" s="1"/>
  <c r="J960" i="17"/>
  <c r="K960" i="17"/>
  <c r="L960" i="17" s="1"/>
  <c r="H961" i="17"/>
  <c r="M961" i="17" s="1" a="1"/>
  <c r="M961" i="17" s="1"/>
  <c r="I961" i="17"/>
  <c r="N961" i="17" s="1" a="1"/>
  <c r="N961" i="17" s="1"/>
  <c r="J961" i="17"/>
  <c r="K961" i="17"/>
  <c r="L961" i="17" s="1"/>
  <c r="H962" i="17"/>
  <c r="M962" i="17" s="1" a="1"/>
  <c r="M962" i="17" s="1"/>
  <c r="I962" i="17"/>
  <c r="N962" i="17" s="1" a="1"/>
  <c r="N962" i="17" s="1"/>
  <c r="J962" i="17"/>
  <c r="K962" i="17"/>
  <c r="L962" i="17" s="1"/>
  <c r="H963" i="17"/>
  <c r="M963" i="17" s="1" a="1"/>
  <c r="M963" i="17" s="1"/>
  <c r="I963" i="17"/>
  <c r="N963" i="17" s="1" a="1"/>
  <c r="N963" i="17" s="1"/>
  <c r="J963" i="17"/>
  <c r="K963" i="17"/>
  <c r="L963" i="17" s="1"/>
  <c r="H964" i="17"/>
  <c r="M964" i="17" s="1" a="1"/>
  <c r="M964" i="17" s="1"/>
  <c r="I964" i="17"/>
  <c r="N964" i="17" s="1" a="1"/>
  <c r="N964" i="17" s="1"/>
  <c r="J964" i="17"/>
  <c r="K964" i="17"/>
  <c r="L964" i="17" s="1"/>
  <c r="H965" i="17"/>
  <c r="M965" i="17" s="1" a="1"/>
  <c r="M965" i="17" s="1"/>
  <c r="I965" i="17"/>
  <c r="N965" i="17" s="1" a="1"/>
  <c r="N965" i="17" s="1"/>
  <c r="J965" i="17"/>
  <c r="K965" i="17"/>
  <c r="L965" i="17" s="1"/>
  <c r="H966" i="17"/>
  <c r="M966" i="17" s="1" a="1"/>
  <c r="M966" i="17" s="1"/>
  <c r="I966" i="17"/>
  <c r="N966" i="17" s="1" a="1"/>
  <c r="N966" i="17" s="1"/>
  <c r="J966" i="17"/>
  <c r="K966" i="17"/>
  <c r="L966" i="17" s="1"/>
  <c r="H967" i="17"/>
  <c r="M967" i="17" s="1" a="1"/>
  <c r="M967" i="17" s="1"/>
  <c r="I967" i="17"/>
  <c r="N967" i="17" s="1" a="1"/>
  <c r="N967" i="17" s="1"/>
  <c r="J967" i="17"/>
  <c r="K967" i="17"/>
  <c r="L967" i="17" s="1"/>
  <c r="H968" i="17"/>
  <c r="M968" i="17" s="1" a="1"/>
  <c r="M968" i="17" s="1"/>
  <c r="I968" i="17"/>
  <c r="N968" i="17" s="1" a="1"/>
  <c r="N968" i="17" s="1"/>
  <c r="J968" i="17"/>
  <c r="K968" i="17"/>
  <c r="L968" i="17" s="1"/>
  <c r="H969" i="17"/>
  <c r="M969" i="17" s="1" a="1"/>
  <c r="M969" i="17" s="1"/>
  <c r="I969" i="17"/>
  <c r="N969" i="17" s="1" a="1"/>
  <c r="N969" i="17" s="1"/>
  <c r="J969" i="17"/>
  <c r="K969" i="17"/>
  <c r="L969" i="17" s="1"/>
  <c r="H970" i="17"/>
  <c r="M970" i="17" s="1" a="1"/>
  <c r="M970" i="17" s="1"/>
  <c r="I970" i="17"/>
  <c r="N970" i="17" s="1" a="1"/>
  <c r="N970" i="17" s="1"/>
  <c r="J970" i="17"/>
  <c r="K970" i="17"/>
  <c r="L970" i="17" s="1"/>
  <c r="H971" i="17"/>
  <c r="M971" i="17" s="1" a="1"/>
  <c r="M971" i="17" s="1"/>
  <c r="I971" i="17"/>
  <c r="N971" i="17" s="1" a="1"/>
  <c r="N971" i="17" s="1"/>
  <c r="J971" i="17"/>
  <c r="K971" i="17"/>
  <c r="L971" i="17" s="1"/>
  <c r="H972" i="17"/>
  <c r="M972" i="17" s="1" a="1"/>
  <c r="M972" i="17" s="1"/>
  <c r="I972" i="17"/>
  <c r="N972" i="17" s="1" a="1"/>
  <c r="N972" i="17" s="1"/>
  <c r="J972" i="17"/>
  <c r="K972" i="17"/>
  <c r="L972" i="17" s="1"/>
  <c r="H973" i="17"/>
  <c r="M973" i="17" s="1" a="1"/>
  <c r="M973" i="17" s="1"/>
  <c r="I973" i="17"/>
  <c r="N973" i="17" s="1" a="1"/>
  <c r="N973" i="17" s="1"/>
  <c r="J973" i="17"/>
  <c r="K973" i="17"/>
  <c r="L973" i="17" s="1"/>
  <c r="H974" i="17"/>
  <c r="M974" i="17" s="1" a="1"/>
  <c r="M974" i="17" s="1"/>
  <c r="I974" i="17"/>
  <c r="N974" i="17" s="1" a="1"/>
  <c r="N974" i="17" s="1"/>
  <c r="J974" i="17"/>
  <c r="K974" i="17"/>
  <c r="L974" i="17" s="1"/>
  <c r="H975" i="17"/>
  <c r="M975" i="17" s="1" a="1"/>
  <c r="M975" i="17" s="1"/>
  <c r="I975" i="17"/>
  <c r="N975" i="17" s="1" a="1"/>
  <c r="N975" i="17" s="1"/>
  <c r="J975" i="17"/>
  <c r="K975" i="17"/>
  <c r="L975" i="17" s="1"/>
  <c r="H976" i="17"/>
  <c r="M976" i="17" s="1" a="1"/>
  <c r="M976" i="17" s="1"/>
  <c r="I976" i="17"/>
  <c r="N976" i="17" s="1" a="1"/>
  <c r="N976" i="17" s="1"/>
  <c r="J976" i="17"/>
  <c r="K976" i="17"/>
  <c r="L976" i="17" s="1"/>
  <c r="H977" i="17"/>
  <c r="M977" i="17" s="1" a="1"/>
  <c r="M977" i="17" s="1"/>
  <c r="I977" i="17"/>
  <c r="N977" i="17" s="1" a="1"/>
  <c r="N977" i="17" s="1"/>
  <c r="J977" i="17"/>
  <c r="K977" i="17"/>
  <c r="L977" i="17" s="1"/>
  <c r="H978" i="17"/>
  <c r="M978" i="17" s="1" a="1"/>
  <c r="M978" i="17" s="1"/>
  <c r="I978" i="17"/>
  <c r="N978" i="17" s="1" a="1"/>
  <c r="N978" i="17" s="1"/>
  <c r="J978" i="17"/>
  <c r="K978" i="17"/>
  <c r="L978" i="17" s="1"/>
  <c r="H979" i="17"/>
  <c r="M979" i="17" s="1" a="1"/>
  <c r="M979" i="17" s="1"/>
  <c r="I979" i="17"/>
  <c r="N979" i="17" s="1" a="1"/>
  <c r="N979" i="17" s="1"/>
  <c r="J979" i="17"/>
  <c r="K979" i="17"/>
  <c r="L979" i="17" s="1"/>
  <c r="H980" i="17"/>
  <c r="M980" i="17" s="1" a="1"/>
  <c r="M980" i="17" s="1"/>
  <c r="I980" i="17"/>
  <c r="N980" i="17" s="1" a="1"/>
  <c r="N980" i="17" s="1"/>
  <c r="J980" i="17"/>
  <c r="K980" i="17"/>
  <c r="L980" i="17" s="1"/>
  <c r="H981" i="17"/>
  <c r="M981" i="17" s="1" a="1"/>
  <c r="M981" i="17" s="1"/>
  <c r="I981" i="17"/>
  <c r="N981" i="17" s="1" a="1"/>
  <c r="N981" i="17" s="1"/>
  <c r="J981" i="17"/>
  <c r="K981" i="17"/>
  <c r="L981" i="17" s="1"/>
  <c r="H982" i="17"/>
  <c r="M982" i="17" s="1" a="1"/>
  <c r="M982" i="17" s="1"/>
  <c r="I982" i="17"/>
  <c r="N982" i="17" s="1" a="1"/>
  <c r="N982" i="17" s="1"/>
  <c r="J982" i="17"/>
  <c r="K982" i="17"/>
  <c r="L982" i="17" s="1"/>
  <c r="H983" i="17"/>
  <c r="M983" i="17" s="1" a="1"/>
  <c r="M983" i="17" s="1"/>
  <c r="I983" i="17"/>
  <c r="N983" i="17" s="1" a="1"/>
  <c r="N983" i="17" s="1"/>
  <c r="J983" i="17"/>
  <c r="K983" i="17"/>
  <c r="L983" i="17" s="1"/>
  <c r="H984" i="17"/>
  <c r="M984" i="17" s="1" a="1"/>
  <c r="M984" i="17" s="1"/>
  <c r="I984" i="17"/>
  <c r="N984" i="17" s="1" a="1"/>
  <c r="N984" i="17" s="1"/>
  <c r="J984" i="17"/>
  <c r="K984" i="17"/>
  <c r="L984" i="17" s="1"/>
  <c r="H985" i="17"/>
  <c r="M985" i="17" s="1" a="1"/>
  <c r="M985" i="17" s="1"/>
  <c r="I985" i="17"/>
  <c r="N985" i="17" s="1" a="1"/>
  <c r="N985" i="17" s="1"/>
  <c r="J985" i="17"/>
  <c r="K985" i="17"/>
  <c r="L985" i="17" s="1"/>
  <c r="H986" i="17"/>
  <c r="M986" i="17" s="1" a="1"/>
  <c r="M986" i="17" s="1"/>
  <c r="I986" i="17"/>
  <c r="N986" i="17" s="1" a="1"/>
  <c r="N986" i="17" s="1"/>
  <c r="J986" i="17"/>
  <c r="K986" i="17"/>
  <c r="L986" i="17" s="1"/>
  <c r="H987" i="17"/>
  <c r="M987" i="17" s="1" a="1"/>
  <c r="M987" i="17" s="1"/>
  <c r="I987" i="17"/>
  <c r="N987" i="17" s="1" a="1"/>
  <c r="N987" i="17" s="1"/>
  <c r="J987" i="17"/>
  <c r="K987" i="17"/>
  <c r="L987" i="17" s="1"/>
  <c r="H988" i="17"/>
  <c r="M988" i="17" s="1" a="1"/>
  <c r="M988" i="17" s="1"/>
  <c r="I988" i="17"/>
  <c r="N988" i="17" s="1" a="1"/>
  <c r="N988" i="17" s="1"/>
  <c r="J988" i="17"/>
  <c r="K988" i="17"/>
  <c r="L988" i="17" s="1"/>
  <c r="H989" i="17"/>
  <c r="M989" i="17" s="1" a="1"/>
  <c r="M989" i="17" s="1"/>
  <c r="I989" i="17"/>
  <c r="N989" i="17" s="1" a="1"/>
  <c r="N989" i="17" s="1"/>
  <c r="J989" i="17"/>
  <c r="K989" i="17"/>
  <c r="L989" i="17" s="1"/>
  <c r="H990" i="17"/>
  <c r="M990" i="17" s="1" a="1"/>
  <c r="M990" i="17" s="1"/>
  <c r="I990" i="17"/>
  <c r="N990" i="17" s="1" a="1"/>
  <c r="N990" i="17" s="1"/>
  <c r="J990" i="17"/>
  <c r="K990" i="17"/>
  <c r="L990" i="17" s="1"/>
  <c r="H991" i="17"/>
  <c r="M991" i="17" s="1" a="1"/>
  <c r="M991" i="17" s="1"/>
  <c r="I991" i="17"/>
  <c r="N991" i="17" s="1" a="1"/>
  <c r="N991" i="17" s="1"/>
  <c r="J991" i="17"/>
  <c r="K991" i="17"/>
  <c r="L991" i="17" s="1"/>
  <c r="H992" i="17"/>
  <c r="M992" i="17" s="1" a="1"/>
  <c r="M992" i="17" s="1"/>
  <c r="I992" i="17"/>
  <c r="N992" i="17" s="1" a="1"/>
  <c r="N992" i="17" s="1"/>
  <c r="J992" i="17"/>
  <c r="K992" i="17"/>
  <c r="L992" i="17" s="1"/>
  <c r="H993" i="17"/>
  <c r="M993" i="17" s="1" a="1"/>
  <c r="M993" i="17" s="1"/>
  <c r="I993" i="17"/>
  <c r="N993" i="17" s="1" a="1"/>
  <c r="N993" i="17" s="1"/>
  <c r="J993" i="17"/>
  <c r="K993" i="17"/>
  <c r="L993" i="17" s="1"/>
  <c r="H994" i="17"/>
  <c r="M994" i="17" s="1" a="1"/>
  <c r="M994" i="17" s="1"/>
  <c r="I994" i="17"/>
  <c r="N994" i="17" s="1" a="1"/>
  <c r="N994" i="17" s="1"/>
  <c r="J994" i="17"/>
  <c r="K994" i="17"/>
  <c r="L994" i="17" s="1"/>
  <c r="H995" i="17"/>
  <c r="M995" i="17" s="1" a="1"/>
  <c r="M995" i="17" s="1"/>
  <c r="I995" i="17"/>
  <c r="N995" i="17" s="1" a="1"/>
  <c r="N995" i="17" s="1"/>
  <c r="J995" i="17"/>
  <c r="K995" i="17"/>
  <c r="L995" i="17" s="1"/>
  <c r="H996" i="17"/>
  <c r="M996" i="17" s="1" a="1"/>
  <c r="M996" i="17" s="1"/>
  <c r="I996" i="17"/>
  <c r="N996" i="17" s="1" a="1"/>
  <c r="N996" i="17" s="1"/>
  <c r="J996" i="17"/>
  <c r="K996" i="17"/>
  <c r="L996" i="17" s="1"/>
  <c r="H997" i="17"/>
  <c r="M997" i="17" s="1" a="1"/>
  <c r="M997" i="17" s="1"/>
  <c r="I997" i="17"/>
  <c r="N997" i="17" s="1" a="1"/>
  <c r="N997" i="17" s="1"/>
  <c r="J997" i="17"/>
  <c r="K997" i="17"/>
  <c r="L997" i="17" s="1"/>
  <c r="H998" i="17"/>
  <c r="M998" i="17" s="1" a="1"/>
  <c r="M998" i="17" s="1"/>
  <c r="I998" i="17"/>
  <c r="N998" i="17" s="1" a="1"/>
  <c r="N998" i="17" s="1"/>
  <c r="J998" i="17"/>
  <c r="K998" i="17"/>
  <c r="L998" i="17" s="1"/>
  <c r="H999" i="17"/>
  <c r="M999" i="17" s="1" a="1"/>
  <c r="M999" i="17" s="1"/>
  <c r="I999" i="17"/>
  <c r="N999" i="17" s="1" a="1"/>
  <c r="N999" i="17" s="1"/>
  <c r="J999" i="17"/>
  <c r="K999" i="17"/>
  <c r="L999" i="17" s="1"/>
  <c r="H1000" i="17"/>
  <c r="M1000" i="17" s="1" a="1"/>
  <c r="M1000" i="17" s="1"/>
  <c r="I1000" i="17"/>
  <c r="N1000" i="17" s="1" a="1"/>
  <c r="N1000" i="17" s="1"/>
  <c r="J1000" i="17"/>
  <c r="K1000" i="17"/>
  <c r="L1000" i="17" s="1"/>
  <c r="H1001" i="17"/>
  <c r="M1001" i="17" s="1" a="1"/>
  <c r="M1001" i="17" s="1"/>
  <c r="I1001" i="17"/>
  <c r="N1001" i="17" s="1" a="1"/>
  <c r="N1001" i="17" s="1"/>
  <c r="J1001" i="17"/>
  <c r="K1001" i="17"/>
  <c r="L1001" i="17" s="1"/>
  <c r="I2" i="17"/>
  <c r="N2" i="17" s="1" a="1"/>
  <c r="N2" i="17" s="1"/>
  <c r="J2" i="17"/>
  <c r="K2" i="17"/>
  <c r="L2" i="17" s="1"/>
  <c r="H2" i="17"/>
  <c r="M2" i="17" s="1" a="1"/>
  <c r="M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<sst xmlns="http://schemas.openxmlformats.org/spreadsheetml/2006/main" count="7238" uniqueCount="3032">
  <si>
    <t>QEV-37451-860</t>
  </si>
  <si>
    <t>17670-51384-MA</t>
  </si>
  <si>
    <t>73342-18763-UW</t>
  </si>
  <si>
    <t>FAA-43335-268</t>
  </si>
  <si>
    <t>21125-22134-PX</t>
  </si>
  <si>
    <t>71253-00052-RN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</si>
  <si>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</si>
  <si>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</si>
  <si>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</si>
  <si>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</si>
  <si>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</si>
  <si>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</si>
  <si>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</si>
  <si>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</si>
  <si>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</si>
  <si>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</si>
  <si>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</si>
  <si>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</si>
  <si>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</si>
  <si>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</si>
  <si>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</si>
  <si>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</si>
  <si>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</si>
  <si>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</si>
  <si>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</si>
  <si>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</si>
  <si>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</si>
  <si>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</si>
  <si>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</si>
  <si>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</si>
  <si>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</si>
  <si>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</si>
  <si>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</si>
  <si>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</si>
  <si>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</si>
  <si>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</si>
  <si>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</si>
  <si>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</si>
  <si>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84565-53984-SX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</si>
  <si>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</si>
  <si>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</si>
  <si>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</si>
  <si>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</si>
  <si>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</si>
  <si>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</si>
  <si>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</si>
  <si>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</si>
  <si>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</si>
  <si>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</si>
  <si>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</si>
  <si>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</si>
  <si>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</si>
  <si>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</si>
  <si>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</si>
  <si>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</si>
  <si>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</si>
  <si>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</si>
  <si>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</si>
  <si>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</si>
  <si>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52082-49024-ON</t>
  </si>
  <si>
    <t>04540-43685-DV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</si>
  <si>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</si>
  <si>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</si>
  <si>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</si>
  <si>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</si>
  <si>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</si>
  <si>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</si>
  <si>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</si>
  <si>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</si>
  <si>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</si>
  <si>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</si>
  <si>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</si>
  <si>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</si>
  <si>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</si>
  <si>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</si>
  <si>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</si>
  <si>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</si>
  <si>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</si>
  <si>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</si>
  <si>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</si>
  <si>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</si>
  <si>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</si>
  <si>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</si>
  <si>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</si>
  <si>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</si>
  <si>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</si>
  <si>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</si>
  <si>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</si>
  <si>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</si>
  <si>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</si>
  <si>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</si>
  <si>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</si>
  <si>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</si>
  <si>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</si>
  <si>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</si>
  <si>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</si>
  <si>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</si>
  <si>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</si>
  <si>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</si>
  <si>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</si>
  <si>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</si>
  <si>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40768-49176-BL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</si>
  <si>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</si>
  <si>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</si>
  <si>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</si>
  <si>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</si>
  <si>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</si>
  <si>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</si>
  <si>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</si>
  <si>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</si>
  <si>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</si>
  <si>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</si>
  <si>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</si>
  <si>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</si>
  <si>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</si>
  <si>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</si>
  <si>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</si>
  <si>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</si>
  <si>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</si>
  <si>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</si>
  <si>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</si>
  <si>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</si>
  <si>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</si>
  <si>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</si>
  <si>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</si>
  <si>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</si>
  <si>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</si>
  <si>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</si>
  <si>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</si>
  <si>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</si>
  <si>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</si>
  <si>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</si>
  <si>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</si>
  <si>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</si>
  <si>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</si>
  <si>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</si>
  <si>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</si>
  <si>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</si>
  <si>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</si>
  <si>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</si>
  <si>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</si>
  <si>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</si>
  <si>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</si>
  <si>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</si>
  <si>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</si>
  <si>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</si>
  <si>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</si>
  <si>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</si>
  <si>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</si>
  <si>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</si>
  <si>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</si>
  <si>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</si>
  <si>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</si>
  <si>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</si>
  <si>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</si>
  <si>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</si>
  <si>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</si>
  <si>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</si>
  <si>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</si>
  <si>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</si>
  <si>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</si>
  <si>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</si>
  <si>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</si>
  <si>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</si>
  <si>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</si>
  <si>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</si>
  <si>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</si>
  <si>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</si>
  <si>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</si>
  <si>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</si>
  <si>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</si>
  <si>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</si>
  <si>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</si>
  <si>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</si>
  <si>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</si>
  <si>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</si>
  <si>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</si>
  <si>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</si>
  <si>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</si>
  <si>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</si>
  <si>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</si>
  <si>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</si>
  <si>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</si>
  <si>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</si>
  <si>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</si>
  <si>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</si>
  <si>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</si>
  <si>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</si>
  <si>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</si>
  <si>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</si>
  <si>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</si>
  <si>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</si>
  <si>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</si>
  <si>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</si>
  <si>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</si>
  <si>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</si>
  <si>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</si>
  <si>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</si>
  <si>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</si>
  <si>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</si>
  <si>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</si>
  <si>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</si>
  <si>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</si>
  <si>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</si>
  <si>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</si>
  <si>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</si>
  <si>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</si>
  <si>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</si>
  <si>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</si>
  <si>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</si>
  <si>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</si>
  <si>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</si>
  <si>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</si>
  <si>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</si>
  <si>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</si>
  <si>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</si>
  <si>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</si>
  <si>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</si>
  <si>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</si>
  <si>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</si>
  <si>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</si>
  <si>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</si>
  <si>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</si>
  <si>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</si>
  <si>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</si>
  <si>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</si>
  <si>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</si>
  <si>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</si>
  <si>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</si>
  <si>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</si>
  <si>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</si>
  <si>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</si>
  <si>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</si>
  <si>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38903-46478-ZE</t>
  </si>
  <si>
    <t>76841-77583-BJ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</si>
  <si>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</si>
  <si>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</si>
  <si>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</si>
  <si>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</si>
  <si>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</si>
  <si>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</si>
  <si>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</si>
  <si>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</si>
  <si>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</si>
  <si>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</si>
  <si>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</si>
  <si>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</si>
  <si>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</si>
  <si>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</si>
  <si>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</si>
  <si>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</si>
  <si>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</si>
  <si>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</si>
  <si>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</si>
  <si>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</si>
  <si>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</si>
  <si>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</si>
  <si>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</si>
  <si>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</si>
  <si>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</si>
  <si>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</si>
  <si>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</si>
  <si>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29732-74147-HX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</si>
  <si>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</si>
  <si>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</si>
  <si>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</si>
  <si>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</si>
  <si>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</si>
  <si>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</si>
  <si>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</si>
  <si>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</si>
  <si>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</si>
  <si>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</si>
  <si>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</si>
  <si>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</si>
  <si>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</si>
  <si>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</si>
  <si>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</si>
  <si>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</si>
  <si>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</si>
  <si>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</si>
  <si>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</si>
  <si>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</si>
  <si>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</si>
  <si>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</si>
  <si>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42394-07234-AM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</si>
  <si>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</si>
  <si>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</si>
  <si>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</si>
  <si>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</si>
  <si>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</si>
  <si>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</si>
  <si>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</si>
  <si>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</si>
  <si>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</si>
  <si>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</si>
  <si>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</si>
  <si>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</si>
  <si>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</si>
  <si>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</si>
  <si>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</si>
  <si>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</si>
  <si>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</si>
  <si>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</si>
  <si>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</si>
  <si>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</si>
  <si>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</si>
  <si>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</si>
  <si>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</si>
  <si>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</si>
  <si>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</si>
  <si>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</si>
  <si>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</si>
  <si>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</si>
  <si>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</si>
  <si>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</si>
  <si>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</si>
  <si>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</si>
  <si>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</si>
  <si>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</si>
  <si>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</si>
  <si>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</si>
  <si>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</si>
  <si>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</si>
  <si>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</si>
  <si>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</si>
  <si>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</si>
  <si>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</si>
  <si>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</si>
  <si>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</si>
  <si>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</si>
  <si>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</si>
  <si>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</si>
  <si>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</si>
  <si>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</si>
  <si>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</si>
  <si>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</si>
  <si>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</si>
  <si>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</si>
  <si>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</si>
  <si>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</si>
  <si>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</si>
  <si>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</si>
  <si>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</si>
  <si>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</si>
  <si>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</si>
  <si>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</si>
  <si>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</si>
  <si>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</si>
  <si>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</si>
  <si>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</si>
  <si>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</si>
  <si>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33284-98063-SE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</si>
  <si>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</si>
  <si>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</si>
  <si>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</si>
  <si>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</si>
  <si>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</si>
  <si>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</si>
  <si>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</si>
  <si>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</si>
  <si>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</si>
  <si>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</si>
  <si>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</si>
  <si>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</si>
  <si>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</si>
  <si>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</si>
  <si>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</si>
  <si>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</si>
  <si>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</si>
  <si>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</si>
  <si>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</si>
  <si>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</si>
  <si>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</si>
  <si>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</si>
  <si>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</si>
  <si>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</si>
  <si>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</si>
  <si>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</si>
  <si>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</si>
  <si>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</si>
  <si>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</si>
  <si>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</si>
  <si>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62425-26461-RK</t>
  </si>
  <si>
    <t>71468-76923-BU</t>
  </si>
  <si>
    <t>23014-48364-QB</t>
  </si>
  <si>
    <t>92588-14671-JM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</si>
  <si>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</si>
  <si>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</si>
  <si>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</si>
  <si>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</si>
  <si>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</si>
  <si>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</si>
  <si>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</si>
  <si>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</si>
  <si>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</si>
  <si>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</si>
  <si>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</si>
  <si>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</si>
  <si>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</si>
  <si>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</si>
  <si>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</si>
  <si>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</si>
  <si>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</si>
  <si>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</si>
  <si>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</si>
  <si>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</si>
  <si>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</si>
  <si>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</si>
  <si>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</si>
  <si>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</si>
  <si>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</si>
  <si>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</si>
  <si>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</si>
  <si>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</si>
  <si>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</si>
  <si>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</si>
  <si>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</si>
  <si>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</si>
  <si>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</si>
  <si>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</si>
  <si>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</si>
  <si>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</si>
  <si>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</si>
  <si>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</si>
  <si>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14797-35530-HY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</si>
  <si>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</si>
  <si>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</si>
  <si>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</si>
  <si>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</si>
  <si>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</si>
  <si>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</si>
  <si>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</si>
  <si>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</si>
  <si>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</si>
  <si>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</si>
  <si>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</si>
  <si>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</si>
  <si>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</si>
  <si>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</si>
  <si>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</si>
  <si>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</si>
  <si>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</si>
  <si>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</si>
  <si>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</si>
  <si>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</si>
  <si>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</si>
  <si>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</si>
  <si>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</si>
  <si>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</si>
  <si>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</si>
  <si>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</si>
  <si>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</si>
  <si>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</si>
  <si>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</si>
  <si>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</si>
  <si>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</si>
  <si>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</si>
  <si>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</si>
  <si>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</si>
  <si>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</si>
  <si>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</si>
  <si>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</si>
  <si>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</si>
  <si>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</si>
  <si>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</si>
  <si>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</si>
  <si>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</si>
  <si>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</si>
  <si>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</si>
  <si>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</si>
  <si>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</si>
  <si>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</si>
  <si>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</si>
  <si>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</si>
  <si>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</si>
  <si>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</si>
  <si>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</si>
  <si>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</si>
  <si>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</si>
  <si>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</si>
  <si>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</si>
  <si>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</si>
  <si>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04947-41413-JP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</si>
  <si>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</si>
  <si>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</si>
  <si>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</si>
  <si>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</si>
  <si>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</si>
  <si>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</si>
  <si>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</si>
  <si>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</si>
  <si>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</si>
  <si>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</si>
  <si>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</si>
  <si>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</si>
  <si>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</si>
  <si>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</si>
  <si>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</si>
  <si>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</si>
  <si>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</si>
  <si>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</si>
  <si>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</si>
  <si>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</si>
  <si>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</si>
  <si>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</si>
  <si>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</si>
  <si>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</si>
  <si>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</si>
  <si>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</si>
  <si>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</si>
  <si>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</si>
  <si>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</si>
  <si>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</si>
  <si>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</si>
  <si>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</si>
  <si>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</si>
  <si>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</si>
  <si>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</si>
  <si>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</si>
  <si>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</si>
  <si>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23229-79220-TE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</si>
  <si>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</si>
  <si>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</si>
  <si>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</si>
  <si>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</si>
  <si>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</si>
  <si>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</si>
  <si>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</si>
  <si>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</si>
  <si>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</si>
  <si>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</si>
  <si>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</si>
  <si>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</si>
  <si>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</si>
  <si>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</si>
  <si>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</si>
  <si>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</si>
  <si>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</si>
  <si>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</si>
  <si>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</si>
  <si>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</si>
  <si>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</si>
  <si>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</si>
  <si>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</si>
  <si>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</si>
  <si>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</si>
  <si>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</si>
  <si>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</si>
  <si>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</si>
  <si>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</si>
  <si>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</si>
  <si>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</si>
  <si>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</si>
  <si>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</si>
  <si>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</si>
  <si>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</si>
  <si>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</si>
  <si>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</si>
  <si>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</si>
  <si>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</si>
  <si>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</si>
  <si>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</si>
  <si>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</si>
  <si>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</si>
  <si>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</si>
  <si>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</si>
  <si>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</si>
  <si>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</si>
  <si>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</si>
  <si>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</si>
  <si>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</si>
  <si>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</si>
  <si>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</si>
  <si>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</si>
  <si>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</si>
  <si>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</si>
  <si>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</si>
  <si>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</si>
  <si>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</si>
  <si>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</si>
  <si>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</si>
  <si>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</si>
  <si>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</si>
  <si>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</si>
  <si>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</si>
  <si>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</si>
  <si>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</si>
  <si>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</si>
  <si>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</si>
  <si>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</si>
  <si>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</si>
  <si>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</si>
  <si>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32177-42200-TP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</si>
  <si>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</si>
  <si>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</si>
  <si>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</si>
  <si>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</si>
  <si>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</si>
  <si>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</si>
  <si>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</si>
  <si>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</si>
  <si>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</si>
  <si>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</si>
  <si>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</si>
  <si>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</si>
  <si>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</si>
  <si>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</si>
  <si>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</si>
  <si>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</si>
  <si>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</si>
  <si>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</si>
  <si>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</si>
  <si>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</si>
  <si>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</si>
  <si>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</si>
  <si>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</si>
  <si>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</si>
  <si>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</si>
  <si>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</si>
  <si>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</si>
  <si>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</si>
  <si>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</si>
  <si>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</si>
  <si>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37916-57149-GE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</si>
  <si>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</si>
  <si>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</si>
  <si>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</si>
  <si>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</si>
  <si>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</si>
  <si>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</si>
  <si>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</si>
  <si>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</si>
  <si>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</si>
  <si>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</si>
  <si>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</si>
  <si>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</si>
  <si>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</si>
  <si>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</si>
  <si>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</si>
  <si>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</si>
  <si>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</si>
  <si>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</si>
  <si>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</si>
  <si>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33622-01348-PF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</si>
  <si>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</si>
  <si>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</si>
  <si>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</si>
  <si>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</si>
  <si>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</si>
  <si>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</si>
  <si>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</si>
  <si>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</si>
  <si>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</si>
  <si>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</si>
  <si>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</si>
  <si>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</si>
  <si>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</si>
  <si>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34104-15243-UX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</si>
  <si>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</si>
  <si>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</si>
  <si>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</si>
  <si>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</si>
  <si>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</si>
  <si>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</si>
  <si>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</si>
  <si>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</si>
  <si>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40507-83899-MR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</si>
  <si>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</si>
  <si>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</si>
  <si>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</si>
  <si>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</si>
  <si>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</si>
  <si>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</si>
  <si>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</si>
  <si>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</si>
  <si>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</si>
  <si>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</si>
  <si>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</si>
  <si>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</si>
  <si>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</si>
  <si>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</si>
  <si>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</si>
  <si>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</si>
  <si>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</si>
  <si>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</si>
  <si>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</si>
  <si>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91336-36621-RB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</si>
  <si>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</si>
  <si>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</si>
  <si>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</si>
  <si>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</si>
  <si>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</si>
  <si>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</si>
  <si>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</si>
  <si>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</si>
  <si>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</si>
  <si>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</si>
  <si>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</si>
  <si>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</si>
  <si>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</si>
  <si>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</si>
  <si>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</si>
  <si>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</si>
  <si>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09003-89770-JO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</si>
  <si>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</si>
  <si>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</si>
  <si>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</si>
  <si>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</si>
  <si>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</si>
  <si>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</si>
  <si>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</si>
  <si>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</si>
  <si>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</si>
  <si>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</si>
  <si>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</si>
  <si>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</si>
  <si>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</si>
  <si>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</si>
  <si>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</si>
  <si>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</si>
  <si>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</si>
  <si>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</si>
  <si>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</si>
  <si>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</si>
  <si>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</si>
  <si>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</si>
  <si>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</si>
  <si>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</si>
  <si>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</si>
  <si>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</si>
  <si>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</si>
  <si>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</si>
  <si>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</si>
  <si>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</si>
  <si>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</si>
  <si>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</si>
  <si>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</si>
  <si>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</si>
  <si>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</si>
  <si>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</si>
  <si>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</si>
  <si>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21815-71230-UT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</si>
  <si>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</si>
  <si>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</si>
  <si>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</si>
  <si>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</si>
  <si>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</si>
  <si>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</si>
  <si>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</si>
  <si>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</si>
  <si>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</si>
  <si>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</si>
  <si>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</si>
  <si>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</si>
  <si>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</si>
  <si>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</si>
  <si>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</si>
  <si>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</si>
  <si>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</si>
  <si>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</si>
  <si>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</si>
  <si>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</si>
  <si>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</si>
  <si>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</si>
  <si>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</si>
  <si>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</si>
  <si>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94341-60520-PF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</si>
  <si>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</si>
  <si>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</si>
  <si>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</si>
  <si>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</si>
  <si>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</si>
  <si>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</si>
  <si>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</si>
  <si>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</si>
  <si>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</si>
  <si>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</si>
  <si>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</si>
  <si>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</si>
  <si>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</si>
  <si>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</si>
  <si>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</si>
  <si>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</si>
  <si>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</si>
  <si>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</si>
  <si>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</si>
  <si>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</si>
  <si>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</si>
  <si>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</si>
  <si>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</si>
  <si>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</si>
  <si>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</si>
  <si>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</si>
  <si>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</si>
  <si>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</si>
  <si>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</si>
  <si>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</si>
  <si>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</si>
  <si>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</si>
  <si>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</si>
  <si>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</si>
  <si>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</si>
  <si>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</si>
  <si>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</si>
  <si>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</si>
  <si>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</si>
  <si>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</si>
  <si>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</si>
  <si>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</si>
  <si>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</si>
  <si>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</si>
  <si>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</si>
  <si>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</si>
  <si>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</si>
  <si>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</si>
  <si>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</si>
  <si>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</si>
  <si>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</si>
  <si>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</si>
  <si>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</si>
  <si>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83537-35563-UF</t>
  </si>
  <si>
    <t>01881-40815-VO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</si>
  <si>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</si>
  <si>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</si>
  <si>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</si>
  <si>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</si>
  <si>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</si>
  <si>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</si>
  <si>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</si>
  <si>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</si>
  <si>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</si>
  <si>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</si>
  <si>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</si>
  <si>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</si>
  <si>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</si>
  <si>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</si>
  <si>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</si>
  <si>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61516-88984-DK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</si>
  <si>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</si>
  <si>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</si>
  <si>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</si>
  <si>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</si>
  <si>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</si>
  <si>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</si>
  <si>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</si>
  <si>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</si>
  <si>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</si>
  <si>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</si>
  <si>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</si>
  <si>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</si>
  <si>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</si>
  <si>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</si>
  <si>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</si>
  <si>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</si>
  <si>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</si>
  <si>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48314-32864-VI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</si>
  <si>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</si>
  <si>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</si>
  <si>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</si>
  <si>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</si>
  <si>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</si>
  <si>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</si>
  <si>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</si>
  <si>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</si>
  <si>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</si>
  <si>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</si>
  <si>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</si>
  <si>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</si>
  <si>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</si>
  <si>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</si>
  <si>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</si>
  <si>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</si>
  <si>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</si>
  <si>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</si>
  <si>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</si>
  <si>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</si>
  <si>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</si>
  <si>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</si>
  <si>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</si>
  <si>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</si>
  <si>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</si>
  <si>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</si>
  <si>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</si>
  <si>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</si>
  <si>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</si>
  <si>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</si>
  <si>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</si>
  <si>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</si>
  <si>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</si>
  <si>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</si>
  <si>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</si>
  <si>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</si>
  <si>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</si>
  <si>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</si>
  <si>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</si>
  <si>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</si>
  <si>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</si>
  <si>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</si>
  <si>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</si>
  <si>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</si>
  <si>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</si>
  <si>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</si>
  <si>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</si>
  <si>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</si>
  <si>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</si>
  <si>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</si>
  <si>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</si>
  <si>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</si>
  <si>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</si>
  <si>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</si>
  <si>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</si>
  <si>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</si>
  <si>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</si>
  <si>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</si>
  <si>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</si>
  <si>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</si>
  <si>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</si>
  <si>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27064-10803-SB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</si>
  <si>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</si>
  <si>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</si>
  <si>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</si>
  <si>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</si>
  <si>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</si>
  <si>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</si>
  <si>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</si>
  <si>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</si>
  <si>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</si>
  <si>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</si>
  <si>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</si>
  <si>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</si>
  <si>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</si>
  <si>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</si>
  <si>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</si>
  <si>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</si>
  <si>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</si>
  <si>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</si>
  <si>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21565-13068-SH</t>
  </si>
  <si>
    <t>04776-34127-MX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</si>
  <si>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</si>
  <si>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</si>
  <si>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</si>
  <si>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</si>
  <si>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</si>
  <si>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</si>
  <si>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</si>
  <si>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</si>
  <si>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</si>
  <si>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</si>
  <si>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</si>
  <si>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</si>
  <si>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</si>
  <si>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</si>
  <si>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</si>
  <si>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</si>
  <si>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</si>
  <si>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</si>
  <si>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</si>
  <si>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</si>
  <si>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</si>
  <si>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</si>
  <si>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</si>
  <si>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</si>
  <si>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</si>
  <si>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</si>
  <si>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</si>
  <si>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</si>
  <si>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</si>
  <si>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</si>
  <si>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</si>
  <si>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</si>
  <si>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</si>
  <si>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</si>
  <si>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</si>
  <si>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71631-11462-TH</t>
  </si>
  <si>
    <t>ALR-62963-723</t>
  </si>
  <si>
    <t>80463-43913-WZ</t>
  </si>
  <si>
    <t>JIG-27636-870</t>
  </si>
  <si>
    <t>67204-04870-LG</t>
  </si>
  <si>
    <t>CTE-31437-326</t>
  </si>
  <si>
    <t>22721-63196-UJ</t>
  </si>
  <si>
    <t>88973-59503-DR</t>
  </si>
  <si>
    <t>29738-86305-ZU</t>
  </si>
  <si>
    <t>68493-99734-LP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</si>
  <si>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</si>
  <si>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</si>
  <si>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</si>
  <si>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</si>
  <si>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</si>
  <si>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</si>
  <si>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</si>
  <si>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</si>
  <si>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</si>
  <si>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</si>
  <si>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</si>
  <si>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</si>
  <si>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</si>
  <si>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</si>
  <si>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</si>
  <si>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</si>
  <si>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</si>
  <si>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</si>
  <si>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</si>
  <si>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</si>
  <si>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</si>
  <si>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</si>
  <si>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</si>
  <si>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</si>
  <si>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</si>
  <si>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</si>
  <si>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</si>
  <si>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</si>
  <si>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</si>
  <si>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44086-16292-EU</t>
  </si>
  <si>
    <t>JSU-23781-256</t>
  </si>
  <si>
    <t>76499-89100-JQ</t>
  </si>
  <si>
    <t>15451-65859-BG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</si>
  <si>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</si>
  <si>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</si>
  <si>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</si>
  <si>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</si>
  <si>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</si>
  <si>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</si>
  <si>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</si>
  <si>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</si>
  <si>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</si>
  <si>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</si>
  <si>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</si>
  <si>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</si>
  <si>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</si>
  <si>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</si>
  <si>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</si>
  <si>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</si>
  <si>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</si>
  <si>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</si>
  <si>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</si>
  <si>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</si>
  <si>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</si>
  <si>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</si>
  <si>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</si>
  <si>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</si>
  <si>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</si>
  <si>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</si>
  <si>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</si>
  <si>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</si>
  <si>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</si>
  <si>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59361-00606-CU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</si>
  <si>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</si>
  <si>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</si>
  <si>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</si>
  <si>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</si>
  <si>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</si>
  <si>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</si>
  <si>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</si>
  <si>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</si>
  <si>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</si>
  <si>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</si>
  <si>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</si>
  <si>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</si>
  <si>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</si>
  <si>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</si>
  <si>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</si>
  <si>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</si>
  <si>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</si>
  <si>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</si>
  <si>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</si>
  <si>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</si>
  <si>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</si>
  <si>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64247-71448-NK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</si>
  <si>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</si>
  <si>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</si>
  <si>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</si>
  <si>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</si>
  <si>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</si>
  <si>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</si>
  <si>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</si>
  <si>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</si>
  <si>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</si>
  <si>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</si>
  <si>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</si>
  <si>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</si>
  <si>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</si>
  <si>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</si>
  <si>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</si>
  <si>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</si>
  <si>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</si>
  <si>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</si>
  <si>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</si>
  <si>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30256-29772-KK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</si>
  <si>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</si>
  <si>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</si>
  <si>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</si>
  <si>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</si>
  <si>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</si>
  <si>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</si>
  <si>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</si>
  <si>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</si>
  <si>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</si>
  <si>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</si>
  <si>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</si>
  <si>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11107-57605-HS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</si>
  <si>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</si>
  <si>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</si>
  <si>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</si>
  <si>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</si>
  <si>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</si>
  <si>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</si>
  <si>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</si>
  <si>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</si>
  <si>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</si>
  <si>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</si>
  <si>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</si>
  <si>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66005-20240-MI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</si>
  <si>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</si>
  <si>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</si>
  <si>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</si>
  <si>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</si>
  <si>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</si>
  <si>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</si>
  <si>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</si>
  <si>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</si>
  <si>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</si>
  <si>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</si>
  <si>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</si>
  <si>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</si>
  <si>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</si>
  <si>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</si>
  <si>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</si>
  <si>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</si>
  <si>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</si>
  <si>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</si>
  <si>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09530-56210-WO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</si>
  <si>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</si>
  <si>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</si>
  <si>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</si>
  <si>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</si>
  <si>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</si>
  <si>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</si>
  <si>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</si>
  <si>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</si>
  <si>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</si>
  <si>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</si>
  <si>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</si>
  <si>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64328-37891-JA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</si>
  <si>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</si>
  <si>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</si>
  <si>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</si>
  <si>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</si>
  <si>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</si>
  <si>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</si>
  <si>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</si>
  <si>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</si>
  <si>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</si>
  <si>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</si>
  <si>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</si>
  <si>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</si>
  <si>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</si>
  <si>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</si>
  <si>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</si>
  <si>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</si>
  <si>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</si>
  <si>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</si>
  <si>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</si>
  <si>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</si>
  <si>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</si>
  <si>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</si>
  <si>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</si>
  <si>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</si>
  <si>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</si>
  <si>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</si>
  <si>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</si>
  <si>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</si>
  <si>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</si>
  <si>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</si>
  <si>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</si>
  <si>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</si>
  <si>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</si>
  <si>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</si>
  <si>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</si>
  <si>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</si>
  <si>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</si>
  <si>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</si>
  <si>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</si>
  <si>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</si>
  <si>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</si>
  <si>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73171-33001-FC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</si>
  <si>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</si>
  <si>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</si>
  <si>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</si>
  <si>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</si>
  <si>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</si>
  <si>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</si>
  <si>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</si>
  <si>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</si>
  <si>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</si>
  <si>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</si>
  <si>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</si>
  <si>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</si>
  <si>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</si>
  <si>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</si>
  <si>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</si>
  <si>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62762-19458-UY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</si>
  <si>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</si>
  <si>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</si>
  <si>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</si>
  <si>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</si>
  <si>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</si>
  <si>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</si>
  <si>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</si>
  <si>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</si>
  <si>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</si>
  <si>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</si>
  <si>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</si>
  <si>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94022-69223-DP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</si>
  <si>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</si>
  <si>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</si>
  <si>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</si>
  <si>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</si>
  <si>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</si>
  <si>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</si>
  <si>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</si>
  <si>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</si>
  <si>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</si>
  <si>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</si>
  <si>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</si>
  <si>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</si>
  <si>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</si>
  <si>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</si>
  <si>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</si>
  <si>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</si>
  <si>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</si>
  <si>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37997-75562-PI</t>
  </si>
  <si>
    <t>69981-85767-RP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</si>
  <si>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</si>
  <si>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</si>
  <si>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</si>
  <si>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</si>
  <si>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</si>
  <si>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</si>
  <si>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</si>
  <si>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</si>
  <si>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</si>
  <si>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</si>
  <si>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</si>
  <si>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</si>
  <si>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</si>
  <si>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</si>
  <si>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</si>
  <si>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</si>
  <si>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</si>
  <si>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05503-73375-RU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</si>
  <si>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</si>
  <si>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</si>
  <si>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</si>
  <si>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</si>
  <si>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</si>
  <si>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</si>
  <si>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</si>
  <si>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</si>
  <si>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</si>
  <si>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</si>
  <si>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</si>
  <si>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</si>
  <si>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</si>
  <si>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</si>
  <si>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</si>
  <si>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</si>
  <si>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</si>
  <si>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</si>
  <si>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</si>
  <si>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</si>
  <si>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</si>
  <si>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</si>
  <si>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</si>
  <si>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</si>
  <si>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</si>
  <si>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</si>
  <si>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</si>
  <si>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</si>
  <si>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</si>
  <si>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</si>
  <si>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</si>
  <si>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</si>
  <si>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</si>
  <si>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</si>
  <si>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</si>
  <si>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10248-53779-DT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</si>
  <si>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</si>
  <si>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</si>
  <si>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</si>
  <si>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</si>
  <si>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</si>
  <si>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</si>
  <si>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</si>
  <si>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</si>
  <si>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</si>
  <si>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</si>
  <si>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</si>
  <si>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</si>
  <si>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71845-97930-ME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</si>
  <si>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</si>
  <si>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</si>
  <si>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</si>
  <si>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</si>
  <si>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</si>
  <si>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</si>
  <si>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</si>
  <si>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</si>
  <si>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</si>
  <si>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</si>
  <si>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</si>
  <si>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</si>
  <si>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</si>
  <si>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</si>
  <si>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</si>
  <si>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</si>
  <si>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</si>
  <si>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</si>
  <si>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</si>
  <si>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</si>
  <si>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</si>
  <si>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</si>
  <si>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</si>
  <si>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</si>
  <si>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</si>
  <si>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</si>
  <si>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</si>
  <si>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</si>
  <si>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</si>
  <si>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</si>
  <si>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</si>
  <si>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</si>
  <si>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</si>
  <si>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</si>
  <si>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</si>
  <si>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</si>
  <si>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</si>
  <si>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</si>
  <si>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</si>
  <si>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</si>
  <si>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</si>
  <si>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</si>
  <si>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</si>
  <si>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</si>
  <si>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</si>
  <si>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</si>
  <si>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</si>
  <si>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</si>
  <si>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</si>
  <si>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</si>
  <si>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</si>
  <si>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09357-10966-VA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</si>
  <si>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</si>
  <si>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</si>
  <si>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</si>
  <si>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</si>
  <si>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</si>
  <si>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</si>
  <si>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</si>
  <si>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</si>
  <si>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</si>
  <si>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</si>
  <si>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</si>
  <si>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</si>
  <si>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</si>
  <si>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</si>
  <si>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</si>
  <si>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</si>
  <si>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</si>
  <si>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</si>
  <si>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</si>
  <si>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</si>
  <si>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</si>
  <si>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</si>
  <si>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</si>
  <si>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</si>
  <si>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</si>
  <si>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</si>
  <si>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</si>
  <si>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</si>
  <si>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</si>
  <si>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</si>
  <si>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</si>
  <si>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</si>
  <si>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</si>
  <si>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</si>
  <si>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</si>
  <si>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</si>
  <si>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</si>
  <si>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</si>
  <si>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</si>
  <si>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</si>
  <si>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</si>
  <si>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</si>
  <si>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</si>
  <si>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</si>
  <si>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</si>
  <si>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</si>
  <si>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</si>
  <si>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</si>
  <si>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</si>
  <si>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20077-67239-EC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</si>
  <si>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</si>
  <si>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</si>
  <si>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</si>
  <si>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</si>
  <si>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</si>
  <si>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</si>
  <si>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</si>
  <si>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</si>
  <si>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</si>
  <si>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</si>
  <si>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</si>
  <si>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</si>
  <si>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</si>
  <si>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</si>
  <si>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</si>
  <si>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</si>
  <si>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</si>
  <si>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</si>
  <si>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</si>
  <si>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</si>
  <si>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</si>
  <si>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</si>
  <si>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</si>
  <si>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</si>
  <si>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</si>
  <si>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</si>
  <si>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</si>
  <si>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</si>
  <si>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</si>
  <si>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</si>
  <si>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</si>
  <si>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</si>
  <si>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</si>
  <si>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</si>
  <si>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</si>
  <si>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</si>
  <si>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</si>
  <si>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</si>
  <si>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</si>
  <si>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</si>
  <si>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</si>
  <si>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</si>
  <si>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</si>
  <si>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</si>
  <si>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</si>
  <si>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94278-27169-QC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</si>
  <si>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</si>
  <si>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</si>
  <si>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</si>
  <si>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</si>
  <si>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</si>
  <si>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</si>
  <si>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</si>
  <si>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</si>
  <si>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</si>
  <si>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</si>
  <si>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</si>
  <si>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</si>
  <si>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</si>
  <si>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</si>
  <si>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</si>
  <si>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</si>
  <si>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</si>
  <si>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</si>
  <si>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</si>
  <si>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</si>
  <si>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</si>
  <si>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</si>
  <si>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</si>
  <si>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</si>
  <si>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</si>
  <si>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</si>
  <si>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</si>
  <si>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</si>
  <si>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</si>
  <si>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91950-91273-JT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</si>
  <si>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</si>
  <si>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</si>
  <si>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</si>
  <si>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</si>
  <si>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</si>
  <si>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</si>
  <si>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</si>
  <si>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</si>
  <si>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</si>
  <si>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</si>
  <si>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</si>
  <si>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</si>
  <si>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</si>
  <si>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</si>
  <si>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</si>
  <si>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</si>
  <si>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</si>
  <si>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</si>
  <si>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</si>
  <si>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</si>
  <si>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</si>
  <si>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</si>
  <si>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81059-24087-UE</t>
  </si>
  <si>
    <t>UEA-72681-629</t>
  </si>
  <si>
    <t>46168-23489-RD</t>
  </si>
  <si>
    <t>CVE-15042-481</t>
  </si>
  <si>
    <t>11664-43119-GV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</si>
  <si>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</si>
  <si>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</si>
  <si>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</si>
  <si>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</si>
  <si>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</si>
  <si>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</si>
  <si>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</si>
  <si>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</si>
  <si>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</si>
  <si>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</si>
  <si>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</si>
  <si>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</si>
  <si>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</si>
  <si>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</si>
  <si>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</si>
  <si>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</si>
  <si>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</si>
  <si>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</si>
  <si>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</si>
  <si>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35463-72088-KU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</si>
  <si>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</si>
  <si>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</si>
  <si>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</si>
  <si>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</si>
  <si>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</si>
  <si>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</si>
  <si>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</si>
  <si>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</si>
  <si>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</si>
  <si>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</si>
  <si>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</si>
  <si>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</si>
  <si>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</si>
  <si>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</si>
  <si>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</si>
  <si>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</si>
  <si>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</si>
  <si>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</si>
  <si>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</si>
  <si>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</si>
  <si>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</si>
  <si>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</si>
  <si>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</si>
  <si>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</si>
  <si>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</si>
  <si>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</si>
  <si>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</si>
  <si>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</si>
  <si>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</si>
  <si>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</si>
  <si>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</si>
  <si>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</si>
  <si>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</si>
  <si>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</si>
  <si>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</si>
  <si>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</si>
  <si>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</si>
  <si>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</si>
  <si>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</si>
  <si>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</si>
  <si>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</si>
  <si>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</si>
  <si>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</si>
  <si>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</si>
  <si>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</si>
  <si>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</si>
  <si>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</si>
  <si>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</si>
  <si>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</si>
  <si>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</si>
  <si>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</si>
  <si>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</si>
  <si>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</si>
  <si>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</si>
  <si>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</si>
  <si>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</si>
  <si>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</si>
  <si>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</si>
  <si>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</si>
  <si>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44938-31785-YZ</t>
  </si>
  <si>
    <t>HBH-64794-080</t>
  </si>
  <si>
    <t>40560-18556-YE</t>
  </si>
  <si>
    <t>CNJ-56058-223</t>
  </si>
  <si>
    <t>40780-22081-LX</t>
  </si>
  <si>
    <t>KHO-27106-786</t>
  </si>
  <si>
    <t>01603-43789-TN</t>
  </si>
  <si>
    <t>45009-09239-IV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</si>
  <si>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</si>
  <si>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</si>
  <si>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</si>
  <si>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</si>
  <si>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</si>
  <si>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</si>
  <si>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</si>
  <si>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</si>
  <si>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</si>
  <si>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</si>
  <si>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</si>
  <si>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</si>
  <si>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</si>
  <si>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</si>
  <si>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</si>
  <si>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</si>
  <si>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</si>
  <si>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</si>
  <si>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</si>
  <si>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</si>
  <si>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</si>
  <si>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</si>
  <si>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</si>
  <si>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</si>
  <si>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</si>
  <si>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78661-52235-WG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</si>
  <si>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</si>
  <si>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</si>
  <si>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</si>
  <si>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</si>
  <si>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</si>
  <si>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</si>
  <si>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</si>
  <si>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</si>
  <si>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</si>
  <si>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</si>
  <si>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</si>
  <si>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</si>
  <si>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</si>
  <si>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</si>
  <si>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</si>
  <si>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</si>
  <si>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</si>
  <si>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</si>
  <si>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</si>
  <si>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</si>
  <si>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</si>
  <si>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</si>
  <si>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86783-78048-GC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</si>
  <si>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</si>
  <si>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</si>
  <si>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</si>
  <si>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</si>
  <si>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</si>
  <si>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</si>
  <si>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</si>
  <si>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</si>
  <si>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</si>
  <si>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06624-75300-AR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</si>
  <si>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</si>
  <si>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</si>
  <si>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</si>
  <si>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</si>
  <si>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</si>
  <si>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</si>
  <si>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</si>
  <si>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</si>
  <si>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</si>
  <si>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</si>
  <si>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</si>
  <si>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</si>
  <si>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</si>
  <si>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</si>
  <si>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39652-20484-RV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</si>
  <si>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</si>
  <si>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</si>
  <si>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</si>
  <si>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</si>
  <si>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</si>
  <si>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</si>
  <si>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</si>
  <si>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</si>
  <si>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</si>
  <si>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</si>
  <si>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</si>
  <si>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67938-81768-NX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</si>
  <si>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</si>
  <si>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</si>
  <si>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</si>
  <si>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</si>
  <si>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</si>
  <si>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</si>
  <si>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</si>
  <si>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</si>
  <si>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</si>
  <si>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</si>
  <si>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</si>
  <si>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</si>
  <si>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</si>
  <si>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</si>
  <si>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</si>
  <si>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</si>
  <si>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</si>
  <si>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13764-02913-LA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</si>
  <si>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</si>
  <si>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</si>
  <si>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</si>
  <si>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</si>
  <si>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</si>
  <si>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</si>
  <si>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</si>
  <si>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</si>
  <si>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</si>
  <si>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</si>
  <si>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</si>
  <si>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</si>
  <si>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</si>
  <si>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</si>
  <si>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</si>
  <si>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</si>
  <si>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</si>
  <si>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</si>
  <si>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</si>
  <si>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</si>
  <si>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66934-67426-WC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</si>
  <si>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</si>
  <si>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</si>
  <si>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</si>
  <si>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</si>
  <si>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</si>
  <si>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</si>
  <si>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</si>
  <si>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</si>
  <si>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</si>
  <si>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</si>
  <si>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</si>
  <si>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32562-55185-DQ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</si>
  <si>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</si>
  <si>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</si>
  <si>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</si>
  <si>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</si>
  <si>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</si>
  <si>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</si>
  <si>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</si>
  <si>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</si>
  <si>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</si>
  <si>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</si>
  <si>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</si>
  <si>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</si>
  <si>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</si>
  <si>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</si>
  <si>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</si>
  <si>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</si>
  <si>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</si>
  <si>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</si>
  <si>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</si>
  <si>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</si>
  <si>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</si>
  <si>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</si>
  <si>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</si>
  <si>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</si>
  <si>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</si>
  <si>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</si>
  <si>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</si>
  <si>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</si>
  <si>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</si>
  <si>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</si>
  <si>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</si>
  <si>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</si>
  <si>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</si>
  <si>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06062-66586-TK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</si>
  <si>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</si>
  <si>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</si>
  <si>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</si>
  <si>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</si>
  <si>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</si>
  <si>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</si>
  <si>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</si>
  <si>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</si>
  <si>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</si>
  <si>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</si>
  <si>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</si>
  <si>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</si>
  <si>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</si>
  <si>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</si>
  <si>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</si>
  <si>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</si>
  <si>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</si>
  <si>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</si>
  <si>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</si>
  <si>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</si>
  <si>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</si>
  <si>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</si>
  <si>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</si>
  <si>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</si>
  <si>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</si>
  <si>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</si>
  <si>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</si>
  <si>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</si>
  <si>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</si>
  <si>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</si>
  <si>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</si>
  <si>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</si>
  <si>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</si>
  <si>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</si>
  <si>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</si>
  <si>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</si>
  <si>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11513-19816-IJ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</si>
  <si>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</si>
  <si>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</si>
  <si>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</si>
  <si>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</si>
  <si>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</si>
  <si>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</si>
  <si>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</si>
  <si>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</si>
  <si>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</si>
  <si>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</si>
  <si>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</si>
  <si>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</si>
  <si>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</si>
  <si>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00841-75330-ZV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</si>
  <si>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</si>
  <si>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</si>
  <si>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</si>
  <si>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</si>
  <si>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</si>
  <si>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</si>
  <si>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</si>
  <si>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</si>
  <si>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</si>
  <si>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</si>
  <si>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</si>
  <si>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</si>
  <si>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</si>
  <si>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</si>
  <si>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</si>
  <si>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</si>
  <si>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</si>
  <si>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</si>
  <si>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</si>
  <si>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</si>
  <si>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</si>
  <si>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</si>
  <si>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91240-83405-ZQ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</si>
  <si>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</si>
  <si>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</si>
  <si>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</si>
  <si>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</si>
  <si>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</si>
  <si>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</si>
  <si>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</si>
  <si>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</si>
  <si>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</si>
  <si>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</si>
  <si>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</si>
  <si>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</si>
  <si>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</si>
  <si>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</si>
  <si>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</si>
  <si>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</si>
  <si>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</si>
  <si>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</si>
  <si>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</si>
  <si>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</si>
  <si>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</si>
  <si>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</si>
  <si>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</si>
  <si>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</si>
  <si>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</si>
  <si>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</si>
  <si>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</si>
  <si>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</si>
  <si>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</si>
  <si>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</si>
  <si>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</si>
  <si>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47723-84396-MT</t>
  </si>
  <si>
    <t>HEL-86709-449</t>
  </si>
  <si>
    <t>48392-32021-EC</t>
  </si>
  <si>
    <t>NCH-55389-562</t>
  </si>
  <si>
    <t>65786-21069-IP</t>
  </si>
  <si>
    <t>89074-09459-KV</t>
  </si>
  <si>
    <t>44330-33172-IT</t>
  </si>
  <si>
    <t>63349-66809-NF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</si>
  <si>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</si>
  <si>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</si>
  <si>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</si>
  <si>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</si>
  <si>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</si>
  <si>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</si>
  <si>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</si>
  <si>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</si>
  <si>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</si>
  <si>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</si>
  <si>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</si>
  <si>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</si>
  <si>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</si>
  <si>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</si>
  <si>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</si>
  <si>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</si>
  <si>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</si>
  <si>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</si>
  <si>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</si>
  <si>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</si>
  <si>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</si>
  <si>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</si>
  <si>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</si>
  <si>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</si>
  <si>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</si>
  <si>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</si>
  <si>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</si>
  <si>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</si>
  <si>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</si>
  <si>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</si>
  <si>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</si>
  <si>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</si>
  <si>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</si>
  <si>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</si>
  <si>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</si>
  <si>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</si>
  <si>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</si>
  <si>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</si>
  <si>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</si>
  <si>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58408-27638-IB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</si>
  <si>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</si>
  <si>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</si>
  <si>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</si>
  <si>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</si>
  <si>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</si>
  <si>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</si>
  <si>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</si>
  <si>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</si>
  <si>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</si>
  <si>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</si>
  <si>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</si>
  <si>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</si>
  <si>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</si>
  <si>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</si>
  <si>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</si>
  <si>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</si>
  <si>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</si>
  <si>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</si>
  <si>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</si>
  <si>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</si>
  <si>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</si>
  <si>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</si>
  <si>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</si>
  <si>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98051-37183-SK</t>
  </si>
  <si>
    <t>48689-81852-DT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</si>
  <si>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</si>
  <si>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</si>
  <si>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</si>
  <si>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</si>
  <si>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</si>
  <si>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</si>
  <si>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</si>
  <si>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</si>
  <si>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</si>
  <si>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</si>
  <si>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</si>
  <si>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10940-42739-ET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</si>
  <si>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</si>
  <si>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</si>
  <si>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</si>
  <si>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</si>
  <si>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</si>
  <si>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</si>
  <si>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</si>
  <si>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</si>
  <si>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</si>
  <si>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</si>
  <si>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</si>
  <si>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</si>
  <si>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</si>
  <si>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</si>
  <si>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</si>
  <si>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</si>
  <si>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</si>
  <si>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</si>
  <si>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</si>
  <si>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</si>
  <si>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</si>
  <si>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</si>
  <si>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</si>
  <si>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</si>
  <si>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</si>
  <si>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</si>
  <si>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</si>
  <si>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</si>
  <si>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</si>
  <si>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</si>
  <si>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</si>
  <si>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</si>
  <si>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</si>
  <si>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</si>
  <si>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</si>
  <si>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</si>
  <si>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</si>
  <si>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</si>
  <si>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</si>
  <si>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</si>
  <si>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</si>
  <si>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</si>
  <si>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</si>
  <si>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</si>
  <si>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</si>
  <si>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</si>
  <si>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</si>
  <si>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</si>
  <si>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</si>
  <si>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</si>
  <si>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</si>
  <si>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</si>
  <si>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</si>
  <si>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</si>
  <si>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</si>
  <si>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</si>
  <si>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</si>
  <si>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</si>
  <si>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</si>
  <si>
    <t>2019</t>
  </si>
  <si>
    <t>2020</t>
  </si>
  <si>
    <t>2021</t>
  </si>
  <si>
    <t>2022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</si>
  <si>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</si>
  <si>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</si>
  <si>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</si>
  <si>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</si>
  <si>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</si>
  <si>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</si>
  <si>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</si>
  <si>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</si>
  <si>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</si>
  <si>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</si>
  <si>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</si>
  <si>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</si>
  <si>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Имя клиента</t>
  </si>
  <si>
    <t>Страна</t>
  </si>
  <si>
    <t>Карта клиента</t>
  </si>
  <si>
    <t>Метод прожарки</t>
  </si>
  <si>
    <t>Тип кофе</t>
  </si>
  <si>
    <t>Объем</t>
  </si>
  <si>
    <t>Цена</t>
  </si>
  <si>
    <t>Количество</t>
  </si>
  <si>
    <t>Дата заказа</t>
  </si>
  <si>
    <t>Годы (Дата заказа)</t>
  </si>
  <si>
    <t>Месяцы (Дата заказа)</t>
  </si>
  <si>
    <t>Продажи</t>
  </si>
  <si>
    <t>Сумма по полю Продажи</t>
  </si>
  <si>
    <t>Робуста</t>
  </si>
  <si>
    <t>Эксцельза</t>
  </si>
  <si>
    <t>Арабика</t>
  </si>
  <si>
    <t>Либерика</t>
  </si>
  <si>
    <t>Да</t>
  </si>
  <si>
    <t>Нет</t>
  </si>
  <si>
    <t>Мария Покровская</t>
  </si>
  <si>
    <t>Иван Смирнов</t>
  </si>
  <si>
    <t>Юлия Иванова</t>
  </si>
  <si>
    <t>Лев Нечаев</t>
  </si>
  <si>
    <t>Юлия Давыдова</t>
  </si>
  <si>
    <t>Дмитрий Ананьев</t>
  </si>
  <si>
    <t>Ксения Зотова</t>
  </si>
  <si>
    <t>Давид Парамонов</t>
  </si>
  <si>
    <t>Милана Митрофанова</t>
  </si>
  <si>
    <t>Артемий Зыков</t>
  </si>
  <si>
    <t>Родион Зайцев</t>
  </si>
  <si>
    <t>Иван Тихонов</t>
  </si>
  <si>
    <t>Анна Коновалова</t>
  </si>
  <si>
    <t>Дамир Воробьев</t>
  </si>
  <si>
    <t>Макар Макаров</t>
  </si>
  <si>
    <t>Ярослав Скворцов</t>
  </si>
  <si>
    <t>Марк Алексеев</t>
  </si>
  <si>
    <t>Владислав Марков</t>
  </si>
  <si>
    <t>Давид Голованов</t>
  </si>
  <si>
    <t>Амина Хомякова</t>
  </si>
  <si>
    <t>Александра Голубева</t>
  </si>
  <si>
    <t>Роман Ермолаев</t>
  </si>
  <si>
    <t>Елизавета Кузнецова</t>
  </si>
  <si>
    <t>Анна Овсянникова</t>
  </si>
  <si>
    <t>Дарья Васильева</t>
  </si>
  <si>
    <t>Злата Никифорова</t>
  </si>
  <si>
    <t>Артём Мартынов</t>
  </si>
  <si>
    <t>Григорий Зайцев</t>
  </si>
  <si>
    <t>Фёдор Николаев</t>
  </si>
  <si>
    <t>Вера Захарова</t>
  </si>
  <si>
    <t>Милана Емельянова</t>
  </si>
  <si>
    <t>Екатерина Степанова</t>
  </si>
  <si>
    <t>Дарья Сычева</t>
  </si>
  <si>
    <t>Варвара Богданова</t>
  </si>
  <si>
    <t>Милана Кондратьева</t>
  </si>
  <si>
    <t>Евгений Козлов</t>
  </si>
  <si>
    <t>Алиса Гаврилова</t>
  </si>
  <si>
    <t>Алексей Климов</t>
  </si>
  <si>
    <t>Фёдор Масленников</t>
  </si>
  <si>
    <t>Алексей Васильев</t>
  </si>
  <si>
    <t>Станислав Николаев</t>
  </si>
  <si>
    <t>Вероника Никулина</t>
  </si>
  <si>
    <t>Софья Игнатова</t>
  </si>
  <si>
    <t>Анна Шилова</t>
  </si>
  <si>
    <t>Константин Кузьмин</t>
  </si>
  <si>
    <t>Малика Майорова</t>
  </si>
  <si>
    <t>Софья Казакова</t>
  </si>
  <si>
    <t>Кирилл Андреев</t>
  </si>
  <si>
    <t>Николай Евдокимов</t>
  </si>
  <si>
    <t>Даниил Мальцев</t>
  </si>
  <si>
    <t>Арина Горбунова</t>
  </si>
  <si>
    <t>Елизавета Соловьева</t>
  </si>
  <si>
    <t>Вера Наумова</t>
  </si>
  <si>
    <t>Мария Степанова</t>
  </si>
  <si>
    <t>Екатерина Назарова</t>
  </si>
  <si>
    <t>Никита Васильев</t>
  </si>
  <si>
    <t>Денис Галкин</t>
  </si>
  <si>
    <t>Василиса Сидорова</t>
  </si>
  <si>
    <t>Адам Зуев</t>
  </si>
  <si>
    <t>Александр Широков</t>
  </si>
  <si>
    <t>Агата Акимова</t>
  </si>
  <si>
    <t>Александра Денисова</t>
  </si>
  <si>
    <t>Василиса Ермакова</t>
  </si>
  <si>
    <t>Полина Коновалова</t>
  </si>
  <si>
    <t>Андрей Злобин</t>
  </si>
  <si>
    <t>Александра Королева</t>
  </si>
  <si>
    <t>Юрий Воронин</t>
  </si>
  <si>
    <t>Богдан Егоров</t>
  </si>
  <si>
    <t>Павел Селиванов</t>
  </si>
  <si>
    <t>Марк Зеленин</t>
  </si>
  <si>
    <t>Варвара Комиссарова</t>
  </si>
  <si>
    <t>Арина Парамонова</t>
  </si>
  <si>
    <t>Вера Савельева</t>
  </si>
  <si>
    <t>Злата Вдовина</t>
  </si>
  <si>
    <t>Алексей Прокофьев</t>
  </si>
  <si>
    <t>Милана Соловьева</t>
  </si>
  <si>
    <t>Анна Константинова</t>
  </si>
  <si>
    <t>Арина Белоусова</t>
  </si>
  <si>
    <t>Алёна Прохорова</t>
  </si>
  <si>
    <t>Александра Морозова</t>
  </si>
  <si>
    <t>Александр Еремин</t>
  </si>
  <si>
    <t>Фёдор Коротков</t>
  </si>
  <si>
    <t>Валерия Титова</t>
  </si>
  <si>
    <t>Екатерина Иванова</t>
  </si>
  <si>
    <t>Александра Хомякова</t>
  </si>
  <si>
    <t>Софья Зотова</t>
  </si>
  <si>
    <t>Кристина Борисова</t>
  </si>
  <si>
    <t>Арсений Туманов</t>
  </si>
  <si>
    <t>Антонина Борисова</t>
  </si>
  <si>
    <t>Максим Корнилов</t>
  </si>
  <si>
    <t>Мария Иванова</t>
  </si>
  <si>
    <t>Амина Гаврилова</t>
  </si>
  <si>
    <t>Денис Акимов</t>
  </si>
  <si>
    <t>Валерия Никитина</t>
  </si>
  <si>
    <t>Арина Орлова</t>
  </si>
  <si>
    <t>Евгения Семенова</t>
  </si>
  <si>
    <t>Сергей Муравьев</t>
  </si>
  <si>
    <t>Тимофей Поляков</t>
  </si>
  <si>
    <t>Елизавета Софронова</t>
  </si>
  <si>
    <t>Ника Мухина</t>
  </si>
  <si>
    <t>Георгий Смирнов</t>
  </si>
  <si>
    <t>Елизавета Михайлова</t>
  </si>
  <si>
    <t>Александр Мартынов</t>
  </si>
  <si>
    <t>Сергей Волков</t>
  </si>
  <si>
    <t>Алёна Майорова</t>
  </si>
  <si>
    <t>Милана Королева</t>
  </si>
  <si>
    <t>Александр Андреев</t>
  </si>
  <si>
    <t>Степан Малинин</t>
  </si>
  <si>
    <t>Михаил Королев</t>
  </si>
  <si>
    <t>Артемий Егоров</t>
  </si>
  <si>
    <t>Ева Дроздова</t>
  </si>
  <si>
    <t>Александр Бородин</t>
  </si>
  <si>
    <t>Иван Дмитриев</t>
  </si>
  <si>
    <t>Даниил Лебедев</t>
  </si>
  <si>
    <t>Роман Николаев</t>
  </si>
  <si>
    <t>Вероника Беляева</t>
  </si>
  <si>
    <t>Ева Воронова</t>
  </si>
  <si>
    <t>Ярослава Маслова</t>
  </si>
  <si>
    <t>Илья Черных</t>
  </si>
  <si>
    <t>Давид Косарев</t>
  </si>
  <si>
    <t>Светлана Левина</t>
  </si>
  <si>
    <t>Константин Васильев</t>
  </si>
  <si>
    <t>Марк Максимов</t>
  </si>
  <si>
    <t>Мария Гаврилова</t>
  </si>
  <si>
    <t>Роман Иванов</t>
  </si>
  <si>
    <t>Виктория Серова</t>
  </si>
  <si>
    <t>Александра Золотова</t>
  </si>
  <si>
    <t>Демид Смирнов</t>
  </si>
  <si>
    <t>Татьяна Никифорова</t>
  </si>
  <si>
    <t>Иван Константинов</t>
  </si>
  <si>
    <t>Виктория Малышева</t>
  </si>
  <si>
    <t>Кирилл Воробьев</t>
  </si>
  <si>
    <t>София Кочетова</t>
  </si>
  <si>
    <t>Маргарита Зайцева</t>
  </si>
  <si>
    <t>Никита Шевцов</t>
  </si>
  <si>
    <t>Николь Устинова</t>
  </si>
  <si>
    <t>Иван Сотников</t>
  </si>
  <si>
    <t>Вероника Соболева</t>
  </si>
  <si>
    <t>Валерия Фомина</t>
  </si>
  <si>
    <t>Анастасия Филатова</t>
  </si>
  <si>
    <t>Артём Сорокин</t>
  </si>
  <si>
    <t>Агния Мартынова</t>
  </si>
  <si>
    <t>Никита Большаков</t>
  </si>
  <si>
    <t>Анна Полякова</t>
  </si>
  <si>
    <t>Мирон Никитин</t>
  </si>
  <si>
    <t>Ева Комарова</t>
  </si>
  <si>
    <t>Милана Платонова</t>
  </si>
  <si>
    <t>Денис Молчанов</t>
  </si>
  <si>
    <t>Варвара Родина</t>
  </si>
  <si>
    <t>Ксения Алексеева</t>
  </si>
  <si>
    <t>Анна Исаева</t>
  </si>
  <si>
    <t>Арина Козлова</t>
  </si>
  <si>
    <t>Оливия Овсянникова</t>
  </si>
  <si>
    <t>Георгий Петров</t>
  </si>
  <si>
    <t>Мария Рожкова</t>
  </si>
  <si>
    <t>Ульяна Тихонова</t>
  </si>
  <si>
    <t>Богдан Попов</t>
  </si>
  <si>
    <t>Макар Герасимов</t>
  </si>
  <si>
    <t>Амелия Полякова</t>
  </si>
  <si>
    <t>Ксения Коновалова</t>
  </si>
  <si>
    <t>Фёдор Зайцев</t>
  </si>
  <si>
    <t>Павел Петров</t>
  </si>
  <si>
    <t>Михаил Иванов</t>
  </si>
  <si>
    <t>София Кузина</t>
  </si>
  <si>
    <t>Виктор Прокофьев</t>
  </si>
  <si>
    <t>Асия Селиванова</t>
  </si>
  <si>
    <t>Матвей Ефремов</t>
  </si>
  <si>
    <t>Николай Березин</t>
  </si>
  <si>
    <t>Ирина Алексеева</t>
  </si>
  <si>
    <t>Виктория Ларина</t>
  </si>
  <si>
    <t>Татьяна Худякова</t>
  </si>
  <si>
    <t>Полина Сычева</t>
  </si>
  <si>
    <t>Артём Николаев</t>
  </si>
  <si>
    <t>Михаил Крылов</t>
  </si>
  <si>
    <t>Яна Павлова</t>
  </si>
  <si>
    <t>Дарья Коновалова</t>
  </si>
  <si>
    <t>Ева Павлова</t>
  </si>
  <si>
    <t>Виктория Медведева</t>
  </si>
  <si>
    <t>Злата Чернова</t>
  </si>
  <si>
    <t>Виктория Смирнова</t>
  </si>
  <si>
    <t>Михаил Рыбаков</t>
  </si>
  <si>
    <t>Александра Большакова</t>
  </si>
  <si>
    <t>Артём Смирнов</t>
  </si>
  <si>
    <t>Елизавета Горлова</t>
  </si>
  <si>
    <t>Ника Быкова</t>
  </si>
  <si>
    <t>Даниил Соколов</t>
  </si>
  <si>
    <t>Есения Большакова</t>
  </si>
  <si>
    <t>Матвей Михайлов</t>
  </si>
  <si>
    <t>Аделина Осипова</t>
  </si>
  <si>
    <t>Максим Беляев</t>
  </si>
  <si>
    <t>Тихон Борисов</t>
  </si>
  <si>
    <t>Полина Пахомова</t>
  </si>
  <si>
    <t>Илья Аникин</t>
  </si>
  <si>
    <t>Арина Кузьмина</t>
  </si>
  <si>
    <t>Мария Николаева</t>
  </si>
  <si>
    <t>Марк Третьяков</t>
  </si>
  <si>
    <t>Лука Кудрявцев</t>
  </si>
  <si>
    <t>Валерия Лобанова</t>
  </si>
  <si>
    <t>Вероника Зайцева</t>
  </si>
  <si>
    <t>Вероника Попова</t>
  </si>
  <si>
    <t>Василиса Соколова</t>
  </si>
  <si>
    <t>Леон Пастухов</t>
  </si>
  <si>
    <t>Любовь Гаврилова</t>
  </si>
  <si>
    <t>Василий Ананьев</t>
  </si>
  <si>
    <t>Владислав Волков</t>
  </si>
  <si>
    <t>Мария Соколова</t>
  </si>
  <si>
    <t>Александра Козырева</t>
  </si>
  <si>
    <t>Денис Измайлов</t>
  </si>
  <si>
    <t>Ангелина Петрова</t>
  </si>
  <si>
    <t>Айлин Масленникова</t>
  </si>
  <si>
    <t>Ева Рябова</t>
  </si>
  <si>
    <t>Даниэль Калинин</t>
  </si>
  <si>
    <t>Ярослав Мартынов</t>
  </si>
  <si>
    <t>Андрей Лазарев</t>
  </si>
  <si>
    <t>Мирослава Захарова</t>
  </si>
  <si>
    <t>Дмитрий Кузьмин</t>
  </si>
  <si>
    <t>Юрий Щербаков</t>
  </si>
  <si>
    <t>Виктория Гусева</t>
  </si>
  <si>
    <t>Давид Гладков</t>
  </si>
  <si>
    <t>Максим Соколов</t>
  </si>
  <si>
    <t>Амелия Орехова</t>
  </si>
  <si>
    <t>Матвей Богданов</t>
  </si>
  <si>
    <t>Евгений Павлов</t>
  </si>
  <si>
    <t>Мария Маркова</t>
  </si>
  <si>
    <t>Алина Казакова</t>
  </si>
  <si>
    <t>Диана Зайцева</t>
  </si>
  <si>
    <t>Александр Казаков</t>
  </si>
  <si>
    <t>Кирилл Авдеев</t>
  </si>
  <si>
    <t>Мария Голованова</t>
  </si>
  <si>
    <t>Агата Волкова</t>
  </si>
  <si>
    <t>Александра Кузьмина</t>
  </si>
  <si>
    <t>София Архипова</t>
  </si>
  <si>
    <t>Мария Комиссарова</t>
  </si>
  <si>
    <t>Илья Быков</t>
  </si>
  <si>
    <t>Андрей Марков</t>
  </si>
  <si>
    <t>Евангелина Алексеева</t>
  </si>
  <si>
    <t>Егор Фролов</t>
  </si>
  <si>
    <t>София Шарова</t>
  </si>
  <si>
    <t>Элина Серова</t>
  </si>
  <si>
    <t>Георгий Киселев</t>
  </si>
  <si>
    <t>Ксения Ершова</t>
  </si>
  <si>
    <t>Александра Лебедева</t>
  </si>
  <si>
    <t>Екатерина Вешнякова</t>
  </si>
  <si>
    <t>Вячеслав Демидов</t>
  </si>
  <si>
    <t>Екатерина Андреева</t>
  </si>
  <si>
    <t>Полина Алексеева</t>
  </si>
  <si>
    <t>Анна Соболева</t>
  </si>
  <si>
    <t>Ангелина Тарасова</t>
  </si>
  <si>
    <t>Михаил Попов</t>
  </si>
  <si>
    <t>Яна Щербакова</t>
  </si>
  <si>
    <t>Артём Беляев</t>
  </si>
  <si>
    <t>Ульяна Комарова</t>
  </si>
  <si>
    <t>Максим Ерофеев</t>
  </si>
  <si>
    <t>Артемий Игнатьев</t>
  </si>
  <si>
    <t>Анна Петрова</t>
  </si>
  <si>
    <t>Анастасия Ильинская</t>
  </si>
  <si>
    <t>Николай Фролов</t>
  </si>
  <si>
    <t>Михаил Филимонов</t>
  </si>
  <si>
    <t>Дарья Вдовина</t>
  </si>
  <si>
    <t>Тимофей Родин</t>
  </si>
  <si>
    <t>Михаил Федоров</t>
  </si>
  <si>
    <t>Диана Жданова</t>
  </si>
  <si>
    <t>Екатерина Кузнецова</t>
  </si>
  <si>
    <t>Яна Семенова</t>
  </si>
  <si>
    <t>Максим Тихонов</t>
  </si>
  <si>
    <t>Владимир Романов</t>
  </si>
  <si>
    <t>Ангелина Борисова</t>
  </si>
  <si>
    <t>Мирослава Голубева</t>
  </si>
  <si>
    <t>Виктория Зорина</t>
  </si>
  <si>
    <t>Платон Александров</t>
  </si>
  <si>
    <t>София Панина</t>
  </si>
  <si>
    <t>Виктория Сорокина</t>
  </si>
  <si>
    <t>Михаил Алехин</t>
  </si>
  <si>
    <t>Ульяна Смирнова</t>
  </si>
  <si>
    <t>Никита Смирнов</t>
  </si>
  <si>
    <t>Максим Филиппов</t>
  </si>
  <si>
    <t>Дарья Прохорова</t>
  </si>
  <si>
    <t>Арсений Максимов</t>
  </si>
  <si>
    <t>Эмин Окулов</t>
  </si>
  <si>
    <t>София Маркова</t>
  </si>
  <si>
    <t>Артём Кондрашов</t>
  </si>
  <si>
    <t>Елизавета Плотникова</t>
  </si>
  <si>
    <t>Давид Кошелев</t>
  </si>
  <si>
    <t>Анна Артемова</t>
  </si>
  <si>
    <t>Елизавета Коровина</t>
  </si>
  <si>
    <t>Георгий Николаев</t>
  </si>
  <si>
    <t>Василиса Емельянова</t>
  </si>
  <si>
    <t>Иван Авдеев</t>
  </si>
  <si>
    <t>Ярослав Беляев</t>
  </si>
  <si>
    <t>Тимофей Сергеев</t>
  </si>
  <si>
    <t>Максим Фролов</t>
  </si>
  <si>
    <t>Александр Сазонов</t>
  </si>
  <si>
    <t>Марк Косарев</t>
  </si>
  <si>
    <t>Кирилл Герасимов</t>
  </si>
  <si>
    <t>Агата Карташова</t>
  </si>
  <si>
    <t>Анисия Румянцева</t>
  </si>
  <si>
    <t>Анна Гаврилова</t>
  </si>
  <si>
    <t>Екатерина Лебедева</t>
  </si>
  <si>
    <t>Егор Лебедев</t>
  </si>
  <si>
    <t>Фёдор Ковалев</t>
  </si>
  <si>
    <t>Софья Маркова</t>
  </si>
  <si>
    <t>Дамир Наумов</t>
  </si>
  <si>
    <t>Вера Рыбакова</t>
  </si>
  <si>
    <t>Анастасия Соколова</t>
  </si>
  <si>
    <t>Ксения Смирнова</t>
  </si>
  <si>
    <t>Илья Горлов</t>
  </si>
  <si>
    <t>Надежда Пугачева</t>
  </si>
  <si>
    <t>Амина Абрамова</t>
  </si>
  <si>
    <t>Дарина Уварова</t>
  </si>
  <si>
    <t>Дмитрий Марков</t>
  </si>
  <si>
    <t>Маргарита Фомичева</t>
  </si>
  <si>
    <t>Фёдор Абрамов</t>
  </si>
  <si>
    <t>Мария Харитонова</t>
  </si>
  <si>
    <t>Максим Моисеев</t>
  </si>
  <si>
    <t>Алиса Пастухова</t>
  </si>
  <si>
    <t>Николь Комарова</t>
  </si>
  <si>
    <t>Фёдор Пахомов</t>
  </si>
  <si>
    <t>Александр Барсуков</t>
  </si>
  <si>
    <t>Иван Завьялов</t>
  </si>
  <si>
    <t>Алиса Пугачева</t>
  </si>
  <si>
    <t>Георгий Латышев</t>
  </si>
  <si>
    <t>Кристина Кудрявцева</t>
  </si>
  <si>
    <t>Ева Федорова</t>
  </si>
  <si>
    <t>Богдан Карпов</t>
  </si>
  <si>
    <t>Алексей Степанов</t>
  </si>
  <si>
    <t>Александр Шульгин</t>
  </si>
  <si>
    <t>Михаил Бирюков</t>
  </si>
  <si>
    <t>Ольга Романова</t>
  </si>
  <si>
    <t>Анна Фокина</t>
  </si>
  <si>
    <t>Алексей Миронов</t>
  </si>
  <si>
    <t>Тимур Поляков</t>
  </si>
  <si>
    <t>Давид Хохлов</t>
  </si>
  <si>
    <t>Мирослава Дубова</t>
  </si>
  <si>
    <t>Ульяна Нефедова</t>
  </si>
  <si>
    <t>Дарья Черкасова</t>
  </si>
  <si>
    <t>Максим Марков</t>
  </si>
  <si>
    <t>Алия Петрова</t>
  </si>
  <si>
    <t>Ярослав Самойлов</t>
  </si>
  <si>
    <t>Григорий Борисов</t>
  </si>
  <si>
    <t>София Фокина</t>
  </si>
  <si>
    <t>Анна Мельникова</t>
  </si>
  <si>
    <t>Виктория Масленникова</t>
  </si>
  <si>
    <t>Иван Белов</t>
  </si>
  <si>
    <t>Дмитрий Новиков</t>
  </si>
  <si>
    <t>Даниил Туманов</t>
  </si>
  <si>
    <t>Таисия Высоцкая</t>
  </si>
  <si>
    <t>Ксения Балашова</t>
  </si>
  <si>
    <t>Ульяна Максимова</t>
  </si>
  <si>
    <t>Алиса Макеева</t>
  </si>
  <si>
    <t>Андрей Крюков</t>
  </si>
  <si>
    <t>Екатерина Бабушкина</t>
  </si>
  <si>
    <t>Арина Макарова</t>
  </si>
  <si>
    <t>Марк Кузнецов</t>
  </si>
  <si>
    <t>Фёдор Синицын</t>
  </si>
  <si>
    <t>Давид Смирнов</t>
  </si>
  <si>
    <t>Сергей Орлов</t>
  </si>
  <si>
    <t>Марьям Трифонова</t>
  </si>
  <si>
    <t>Регина Новикова</t>
  </si>
  <si>
    <t>Матвей Зайцев</t>
  </si>
  <si>
    <t>Михаил Петров</t>
  </si>
  <si>
    <t>Михаил Кравцов</t>
  </si>
  <si>
    <t>Роман Жданов</t>
  </si>
  <si>
    <t>Матвей Гущин</t>
  </si>
  <si>
    <t>Софья Ушакова</t>
  </si>
  <si>
    <t>Дмитрий Харитонов</t>
  </si>
  <si>
    <t>Борис Бирюков</t>
  </si>
  <si>
    <t>Анастасия Попова</t>
  </si>
  <si>
    <t>София Соловьева</t>
  </si>
  <si>
    <t>Тимофей Волков</t>
  </si>
  <si>
    <t>Кирилл Павлов</t>
  </si>
  <si>
    <t>Артём Егоров</t>
  </si>
  <si>
    <t>Ксения Савельева</t>
  </si>
  <si>
    <t>Ульяна Ермакова</t>
  </si>
  <si>
    <t>Демид Соколов</t>
  </si>
  <si>
    <t>Алиса Васильева</t>
  </si>
  <si>
    <t>Мадина Попова</t>
  </si>
  <si>
    <t>Мария Давыдова</t>
  </si>
  <si>
    <t>Мария Ершова</t>
  </si>
  <si>
    <t>Иван Селезнев</t>
  </si>
  <si>
    <t>Артемий Ефремов</t>
  </si>
  <si>
    <t>Ярослава Васильева</t>
  </si>
  <si>
    <t>Валерия Верещагина</t>
  </si>
  <si>
    <t>Роман Петров</t>
  </si>
  <si>
    <t>Ярослав Тихонов</t>
  </si>
  <si>
    <t>Алексей Захаров</t>
  </si>
  <si>
    <t>Евгения Иванова</t>
  </si>
  <si>
    <t>Андрей Зайцев</t>
  </si>
  <si>
    <t>Даниил Иванов</t>
  </si>
  <si>
    <t>Даниил Фадеев</t>
  </si>
  <si>
    <t>Тимур Вешняков</t>
  </si>
  <si>
    <t>Ника Васильева</t>
  </si>
  <si>
    <t>Владимир Артамонов</t>
  </si>
  <si>
    <t>Кристина Тарасова</t>
  </si>
  <si>
    <t>Алиса Чернова</t>
  </si>
  <si>
    <t>Анастасия Платонова</t>
  </si>
  <si>
    <t>Александра Васильева</t>
  </si>
  <si>
    <t>Анастасия Пименова</t>
  </si>
  <si>
    <t>Анна Демидова</t>
  </si>
  <si>
    <t>Роман Дружинин</t>
  </si>
  <si>
    <t>Артём Соколов</t>
  </si>
  <si>
    <t>Михаил Терехов</t>
  </si>
  <si>
    <t>Александр Софронов</t>
  </si>
  <si>
    <t>Варвара Зубова</t>
  </si>
  <si>
    <t>Владислав Никифоров</t>
  </si>
  <si>
    <t>Савелий Самойлов</t>
  </si>
  <si>
    <t>Александр Галкин</t>
  </si>
  <si>
    <t>Анна Дмитриева</t>
  </si>
  <si>
    <t>Тимофей Старостин</t>
  </si>
  <si>
    <t>Владимир Чернышев</t>
  </si>
  <si>
    <t>Ева Климова</t>
  </si>
  <si>
    <t>Татьяна Логинова</t>
  </si>
  <si>
    <t>Назар Соколов</t>
  </si>
  <si>
    <t>Марина Козлова</t>
  </si>
  <si>
    <t>Филипп Никифоров</t>
  </si>
  <si>
    <t>Игорь Кузин</t>
  </si>
  <si>
    <t>Вероника Журавлева</t>
  </si>
  <si>
    <t>Максим Назаров</t>
  </si>
  <si>
    <t>Ксения Шапошникова</t>
  </si>
  <si>
    <t>Тихон Матвеев</t>
  </si>
  <si>
    <t>Дарина Маркина</t>
  </si>
  <si>
    <t>Виктория Ракова</t>
  </si>
  <si>
    <t>Ева Беликова</t>
  </si>
  <si>
    <t>Дмитрий Егоров</t>
  </si>
  <si>
    <t>Георгий Алексеев</t>
  </si>
  <si>
    <t>Андрей Куликов</t>
  </si>
  <si>
    <t>Виктория Львова</t>
  </si>
  <si>
    <t>София Сергеева</t>
  </si>
  <si>
    <t>Тимур Сальников</t>
  </si>
  <si>
    <t>Кира Алексеева</t>
  </si>
  <si>
    <t>Полина Лебедева</t>
  </si>
  <si>
    <t>Стефания Воронова</t>
  </si>
  <si>
    <t>Сергей Коновалов</t>
  </si>
  <si>
    <t>Диана Белова</t>
  </si>
  <si>
    <t>Фёдор Малышев</t>
  </si>
  <si>
    <t>София Высоцкая</t>
  </si>
  <si>
    <t>Роман Степанов</t>
  </si>
  <si>
    <t>Иван Хомяков</t>
  </si>
  <si>
    <t>Надежда Максимова</t>
  </si>
  <si>
    <t>Анна Зверева</t>
  </si>
  <si>
    <t>София Косарева</t>
  </si>
  <si>
    <t>Анастасия Комарова</t>
  </si>
  <si>
    <t>Константин Фадеев</t>
  </si>
  <si>
    <t>София Полякова</t>
  </si>
  <si>
    <t>Арина Митрофанова</t>
  </si>
  <si>
    <t>Мирон Лазарев</t>
  </si>
  <si>
    <t>Милана Ермакова</t>
  </si>
  <si>
    <t>Вера Колпакова</t>
  </si>
  <si>
    <t>Николай Новиков</t>
  </si>
  <si>
    <t>Елизавета Орлова</t>
  </si>
  <si>
    <t>Алина Миронова</t>
  </si>
  <si>
    <t>Артём Панфилов</t>
  </si>
  <si>
    <t>Александр Свиридов</t>
  </si>
  <si>
    <t>Артём Демидов</t>
  </si>
  <si>
    <t>Матвей Климов</t>
  </si>
  <si>
    <t>Михаил Нечаев</t>
  </si>
  <si>
    <t>Всеволод Бочаров</t>
  </si>
  <si>
    <t>София Агеева</t>
  </si>
  <si>
    <t>Илья Никольский</t>
  </si>
  <si>
    <t>Александр Карпов</t>
  </si>
  <si>
    <t>Елизавета Муравьева</t>
  </si>
  <si>
    <t>Анна Бессонова</t>
  </si>
  <si>
    <t>Злата Кузнецова</t>
  </si>
  <si>
    <t>Михаил Гончаров</t>
  </si>
  <si>
    <t>Алиса Митрофанова</t>
  </si>
  <si>
    <t>Кира Кузнецова</t>
  </si>
  <si>
    <t>Иван Крылов</t>
  </si>
  <si>
    <t>Тимофей Лебедев</t>
  </si>
  <si>
    <t>Артём Воронов</t>
  </si>
  <si>
    <t>Ульяна Сальникова</t>
  </si>
  <si>
    <t>Татьяна Медведева</t>
  </si>
  <si>
    <t>Камиль Чернышев</t>
  </si>
  <si>
    <t>Яна Мельникова</t>
  </si>
  <si>
    <t>Серафима Михайлова</t>
  </si>
  <si>
    <t>Милана Грачева</t>
  </si>
  <si>
    <t>Роман Пугачев</t>
  </si>
  <si>
    <t>Константин Абрамов</t>
  </si>
  <si>
    <t>Матвей Мартынов</t>
  </si>
  <si>
    <t>Владимир Суслов</t>
  </si>
  <si>
    <t>Владислав Зверев</t>
  </si>
  <si>
    <t>Кристина Пименова</t>
  </si>
  <si>
    <t>Виктория Фролова</t>
  </si>
  <si>
    <t>Василиса Терентьева</t>
  </si>
  <si>
    <t>Владимир Исаев</t>
  </si>
  <si>
    <t>Злата Волкова</t>
  </si>
  <si>
    <t>Малика Попова</t>
  </si>
  <si>
    <t>Милана Гордеева</t>
  </si>
  <si>
    <t>Никита Беляев</t>
  </si>
  <si>
    <t>Руслан Евдокимов</t>
  </si>
  <si>
    <t>Николай Трофимов</t>
  </si>
  <si>
    <t>Мария Митрофанова</t>
  </si>
  <si>
    <t>Тимур Иванов</t>
  </si>
  <si>
    <t>Мария Усова</t>
  </si>
  <si>
    <t>Антон Фетисов</t>
  </si>
  <si>
    <t>София Фирсова</t>
  </si>
  <si>
    <t>Виктория Короткова</t>
  </si>
  <si>
    <t>Матвей Николаев</t>
  </si>
  <si>
    <t>Виктория Розанова</t>
  </si>
  <si>
    <t>Алиса Михайлова</t>
  </si>
  <si>
    <t>Екатерина Дружинина</t>
  </si>
  <si>
    <t>Анастасия Кузьмина</t>
  </si>
  <si>
    <t>Дарья Колпакова</t>
  </si>
  <si>
    <t>Вероника Егорова</t>
  </si>
  <si>
    <t>Артём Королев</t>
  </si>
  <si>
    <t>Мирослава Григорьева</t>
  </si>
  <si>
    <t>Мирослава Зиновьева</t>
  </si>
  <si>
    <t>Даниэль Белов</t>
  </si>
  <si>
    <t>Алисия Еремина</t>
  </si>
  <si>
    <t>Фёдор Федоров</t>
  </si>
  <si>
    <t>Степан Романов</t>
  </si>
  <si>
    <t>Василиса Петрова</t>
  </si>
  <si>
    <t>Александра Григорьева</t>
  </si>
  <si>
    <t>Алексей Леонов</t>
  </si>
  <si>
    <t>Егор Дмитриев</t>
  </si>
  <si>
    <t>Кристина Матвеева</t>
  </si>
  <si>
    <t>Александр Козлов</t>
  </si>
  <si>
    <t>Ника Власова</t>
  </si>
  <si>
    <t>Иван Денисов</t>
  </si>
  <si>
    <t>Алиса Назарова</t>
  </si>
  <si>
    <t>Михаил Давыдов</t>
  </si>
  <si>
    <t>Антон Быков</t>
  </si>
  <si>
    <t>Михаил Мартынов</t>
  </si>
  <si>
    <t>Дарья Егорова</t>
  </si>
  <si>
    <t>Матвей Мальцев</t>
  </si>
  <si>
    <t>Дарья Клюева</t>
  </si>
  <si>
    <t>Сергей Ермаков</t>
  </si>
  <si>
    <t>Савелий Соколов</t>
  </si>
  <si>
    <t>Максим Потапов</t>
  </si>
  <si>
    <t>Лев Леонтьев</t>
  </si>
  <si>
    <t>Виктория Суркова</t>
  </si>
  <si>
    <t>Лев Пономарев</t>
  </si>
  <si>
    <t>Алиса Королева</t>
  </si>
  <si>
    <t>Тимофей Соколов</t>
  </si>
  <si>
    <t>Андрей Потапов</t>
  </si>
  <si>
    <t>Иван Миронов</t>
  </si>
  <si>
    <t>Анастасия Громова</t>
  </si>
  <si>
    <t>Дмитрий Терентьев</t>
  </si>
  <si>
    <t>Константин Миронов</t>
  </si>
  <si>
    <t>Иван Зайцев</t>
  </si>
  <si>
    <t>Елена Лаврентьева</t>
  </si>
  <si>
    <t>Иван Черных</t>
  </si>
  <si>
    <t>Виктория Пономарева</t>
  </si>
  <si>
    <t>Дмитрий Петров</t>
  </si>
  <si>
    <t>Марк Еремеев</t>
  </si>
  <si>
    <t>Илья Мельников</t>
  </si>
  <si>
    <t>София Романова</t>
  </si>
  <si>
    <t>Алиса Фомина</t>
  </si>
  <si>
    <t>Алиса Александрова</t>
  </si>
  <si>
    <t>Артём Черняев</t>
  </si>
  <si>
    <t>Михаил Миронов</t>
  </si>
  <si>
    <t>Лидия Овсянникова</t>
  </si>
  <si>
    <t>Иван Ильинский</t>
  </si>
  <si>
    <t>Алла Власова</t>
  </si>
  <si>
    <t>Алиса Андреева</t>
  </si>
  <si>
    <t>Кира Логинова</t>
  </si>
  <si>
    <t>Мария Тарасова</t>
  </si>
  <si>
    <t>Маргарита Романова</t>
  </si>
  <si>
    <t>Агния Михайлова</t>
  </si>
  <si>
    <t>Анастасия Галкина</t>
  </si>
  <si>
    <t>София Жукова</t>
  </si>
  <si>
    <t>Михаил Зубов</t>
  </si>
  <si>
    <t>Дарина Белова</t>
  </si>
  <si>
    <t>Наталья Троицкая</t>
  </si>
  <si>
    <t>Елисей Овчинников</t>
  </si>
  <si>
    <t>Александра Балашова</t>
  </si>
  <si>
    <t>Иван Ковалев</t>
  </si>
  <si>
    <t>Антон Петров</t>
  </si>
  <si>
    <t>Мария Антонова</t>
  </si>
  <si>
    <t>Юлия Ефремова</t>
  </si>
  <si>
    <t>Мирон Кравцов</t>
  </si>
  <si>
    <t>Илья Сотников</t>
  </si>
  <si>
    <t>Екатерина Воронова</t>
  </si>
  <si>
    <t>Леон Соловьев</t>
  </si>
  <si>
    <t>Александра Никитина</t>
  </si>
  <si>
    <t>Софья Петухова</t>
  </si>
  <si>
    <t>Виктория Горлова</t>
  </si>
  <si>
    <t>Василий Кузьмин</t>
  </si>
  <si>
    <t>Маргарита Наумова</t>
  </si>
  <si>
    <t>Майя Ларионова</t>
  </si>
  <si>
    <t>Богдан Алексеев</t>
  </si>
  <si>
    <t>Екатерина Александрова</t>
  </si>
  <si>
    <t>Михаил Денисов</t>
  </si>
  <si>
    <t>Амина Семенова</t>
  </si>
  <si>
    <t>Виктория Максимова</t>
  </si>
  <si>
    <t>Дмитрий Комаров</t>
  </si>
  <si>
    <t>Лука Волков</t>
  </si>
  <si>
    <t>Егор Беляев</t>
  </si>
  <si>
    <t>Ярослав Кузнецов</t>
  </si>
  <si>
    <t>Любовь Егорова</t>
  </si>
  <si>
    <t>Илья Щербаков</t>
  </si>
  <si>
    <t>София Калинина</t>
  </si>
  <si>
    <t>Савва Прокофьев</t>
  </si>
  <si>
    <t>Тихон Агеев</t>
  </si>
  <si>
    <t>Анастасия Петрова</t>
  </si>
  <si>
    <t>Милана Афанасьева</t>
  </si>
  <si>
    <t>Вадим Попов</t>
  </si>
  <si>
    <t>Василиса Кузнецова</t>
  </si>
  <si>
    <t>Павел Шульгин</t>
  </si>
  <si>
    <t>Марк Анисимов</t>
  </si>
  <si>
    <t>Владимир Мухин</t>
  </si>
  <si>
    <t>Борис Ефремов</t>
  </si>
  <si>
    <t>Макар Серебряков</t>
  </si>
  <si>
    <t>Амира Волкова</t>
  </si>
  <si>
    <t>Дмитрий Ермилов</t>
  </si>
  <si>
    <t>Елизавета Иванова</t>
  </si>
  <si>
    <t>Даниил Демин</t>
  </si>
  <si>
    <t>Богдан Николаев</t>
  </si>
  <si>
    <t>Максим Родин</t>
  </si>
  <si>
    <t>Богдан Ананьев</t>
  </si>
  <si>
    <t>Дарина Борисова</t>
  </si>
  <si>
    <t>Глеб Горбунов</t>
  </si>
  <si>
    <t>Василиса Титова</t>
  </si>
  <si>
    <t>Антон Львов</t>
  </si>
  <si>
    <t>Александр Киселев</t>
  </si>
  <si>
    <t>Александр Тихонов</t>
  </si>
  <si>
    <t>Роман Егоров</t>
  </si>
  <si>
    <t>Роман Ковалев</t>
  </si>
  <si>
    <t>Амина Трошина</t>
  </si>
  <si>
    <t>Николай Зайцев</t>
  </si>
  <si>
    <t>Полина Козлова</t>
  </si>
  <si>
    <t>Фёдор Воробьев</t>
  </si>
  <si>
    <t>Олеся Павлова</t>
  </si>
  <si>
    <t>Таисия Овсянникова</t>
  </si>
  <si>
    <t>Максим Вавилов</t>
  </si>
  <si>
    <t>Тимофей Золотарев</t>
  </si>
  <si>
    <t>Милана Богомолова</t>
  </si>
  <si>
    <t>Вероника Кондратьева</t>
  </si>
  <si>
    <t>Александр Виноградов</t>
  </si>
  <si>
    <t>Мила Березина</t>
  </si>
  <si>
    <t>Владимир Захаров</t>
  </si>
  <si>
    <t>Иван Еремин</t>
  </si>
  <si>
    <t>Кирилл Королев</t>
  </si>
  <si>
    <t>Регина Родионова</t>
  </si>
  <si>
    <t>Ольга Медведева</t>
  </si>
  <si>
    <t>Фёдор Куликов</t>
  </si>
  <si>
    <t>Ульяна Алешина</t>
  </si>
  <si>
    <t>Матвей Васильев</t>
  </si>
  <si>
    <t>Пётр Терентьев</t>
  </si>
  <si>
    <t>Дамир Фролов</t>
  </si>
  <si>
    <t>Милана Анисимова</t>
  </si>
  <si>
    <t>Максим Колесников</t>
  </si>
  <si>
    <t>Екатерина Наумова</t>
  </si>
  <si>
    <t>Варвара Борисова</t>
  </si>
  <si>
    <t>Давид Петров</t>
  </si>
  <si>
    <t>София Дмитриева</t>
  </si>
  <si>
    <t>Арина Виноградова</t>
  </si>
  <si>
    <t>Максим Петров</t>
  </si>
  <si>
    <t>Валерия Беляева</t>
  </si>
  <si>
    <t>Елизавета Коновалова</t>
  </si>
  <si>
    <t>Роман Данилов</t>
  </si>
  <si>
    <t>Варвара Кириллова</t>
  </si>
  <si>
    <t>Карина Минина</t>
  </si>
  <si>
    <t>Марк Григорьев</t>
  </si>
  <si>
    <t>Арина Гаврилова</t>
  </si>
  <si>
    <t>Лейла Рожкова</t>
  </si>
  <si>
    <t>Кристина Агафонова</t>
  </si>
  <si>
    <t>Алексей Руднев</t>
  </si>
  <si>
    <t>Аделина Киселева</t>
  </si>
  <si>
    <t>Арина Маркова</t>
  </si>
  <si>
    <t>Анастасия Федорова</t>
  </si>
  <si>
    <t>Алексей Попов</t>
  </si>
  <si>
    <t>Игорь Архипов</t>
  </si>
  <si>
    <t>Ева Жилина</t>
  </si>
  <si>
    <t>Диана Бочарова</t>
  </si>
  <si>
    <t>Артём Ковалев</t>
  </si>
  <si>
    <t>Арина Власова</t>
  </si>
  <si>
    <t>Стефания Рубцова</t>
  </si>
  <si>
    <t>Павел Кузнецов</t>
  </si>
  <si>
    <t>Роман Еремин</t>
  </si>
  <si>
    <t>Арина Глебова</t>
  </si>
  <si>
    <t>Анастасия Кудрявцева</t>
  </si>
  <si>
    <t>Анна Андреева</t>
  </si>
  <si>
    <t>Иван Иванов</t>
  </si>
  <si>
    <t>Александра Смирнова</t>
  </si>
  <si>
    <t>Варвара Белоусова</t>
  </si>
  <si>
    <t>Виктория Нечаева</t>
  </si>
  <si>
    <t>Платон Петров</t>
  </si>
  <si>
    <t>Варвара Петрова</t>
  </si>
  <si>
    <t>Захар Сергеев</t>
  </si>
  <si>
    <t>Иван Андреев</t>
  </si>
  <si>
    <t>Агата Николаева</t>
  </si>
  <si>
    <t>Андрей Алешин</t>
  </si>
  <si>
    <t>Кира Карпова</t>
  </si>
  <si>
    <t>Степан Комаров</t>
  </si>
  <si>
    <t>Софья Калинина</t>
  </si>
  <si>
    <t>Александр Тихомиров</t>
  </si>
  <si>
    <t>Ева Данилова</t>
  </si>
  <si>
    <t>Ева Пантелеева</t>
  </si>
  <si>
    <t>Василиса Захарова</t>
  </si>
  <si>
    <t>Станислав Терентьев</t>
  </si>
  <si>
    <t>Игорь Медведев</t>
  </si>
  <si>
    <t>Даниил Артамонов</t>
  </si>
  <si>
    <t>Кристина Васильева</t>
  </si>
  <si>
    <t>Арсений Горбунов</t>
  </si>
  <si>
    <t>Мария Кириллова</t>
  </si>
  <si>
    <t>Мирон Филиппов</t>
  </si>
  <si>
    <t>Виктория Грачева</t>
  </si>
  <si>
    <t>Яна Емельянова</t>
  </si>
  <si>
    <t>Олеся Попова</t>
  </si>
  <si>
    <t>Филипп Васильев</t>
  </si>
  <si>
    <t>Алиса Иванова</t>
  </si>
  <si>
    <t>Сергей Касаткин</t>
  </si>
  <si>
    <t>Владимир Никитин</t>
  </si>
  <si>
    <t>Ольга Черкасова</t>
  </si>
  <si>
    <t>Даниил Вишневский</t>
  </si>
  <si>
    <t>Александра Филатова</t>
  </si>
  <si>
    <t>Максим Коновалов</t>
  </si>
  <si>
    <t>Анна Басова</t>
  </si>
  <si>
    <t>Матвей Кузнецов</t>
  </si>
  <si>
    <t>Дмитрий Горячев</t>
  </si>
  <si>
    <t>Виктория Бирюкова</t>
  </si>
  <si>
    <t>Михаил Медведев</t>
  </si>
  <si>
    <t>Александра Бирюкова</t>
  </si>
  <si>
    <t>Тимофей Хохлов</t>
  </si>
  <si>
    <t>Владимир Плотников</t>
  </si>
  <si>
    <t>Роман Быков</t>
  </si>
  <si>
    <t>Александр Сергеев</t>
  </si>
  <si>
    <t>Мирослава Павлова</t>
  </si>
  <si>
    <t>Руслан Капустин</t>
  </si>
  <si>
    <t>Софья Воронова</t>
  </si>
  <si>
    <t>Елизавета Егорова</t>
  </si>
  <si>
    <t>Роман Беляев</t>
  </si>
  <si>
    <t>Полина Суханова</t>
  </si>
  <si>
    <t>Ксения Краснова</t>
  </si>
  <si>
    <t>Михаил Селиванов</t>
  </si>
  <si>
    <t>Артём Михайлов</t>
  </si>
  <si>
    <t>Михаил Долгов</t>
  </si>
  <si>
    <t>Марк Горячев</t>
  </si>
  <si>
    <t>Тимур Павлов</t>
  </si>
  <si>
    <t>Михаил Ермолаев</t>
  </si>
  <si>
    <t>Вера Хохлова</t>
  </si>
  <si>
    <t>София Родина</t>
  </si>
  <si>
    <t>Артём Назаров</t>
  </si>
  <si>
    <t>Александр Жаров</t>
  </si>
  <si>
    <t>Павел Макаров</t>
  </si>
  <si>
    <t>Елизавета Николаева</t>
  </si>
  <si>
    <t>Вероника Чернышева</t>
  </si>
  <si>
    <t>Арина Александрова</t>
  </si>
  <si>
    <t>Елизавета Калашникова</t>
  </si>
  <si>
    <t>Матвей Галкин</t>
  </si>
  <si>
    <t>Анна Исакова</t>
  </si>
  <si>
    <t>Юлия Ушакова</t>
  </si>
  <si>
    <t>Матвей Герасимов</t>
  </si>
  <si>
    <t>Анастасия Тихомирова</t>
  </si>
  <si>
    <t>Пётр Иванов</t>
  </si>
  <si>
    <t>Марк Иванов</t>
  </si>
  <si>
    <t>Милана Горячева</t>
  </si>
  <si>
    <t>Даниил Антонов</t>
  </si>
  <si>
    <t>Ксения Сорокина</t>
  </si>
  <si>
    <t>Иван Харитонов</t>
  </si>
  <si>
    <t>Глеб Дмитриев</t>
  </si>
  <si>
    <t>Матвей Демин</t>
  </si>
  <si>
    <t>Алёна Назарова</t>
  </si>
  <si>
    <t>Адам Михеев</t>
  </si>
  <si>
    <t>Илья Тихонов</t>
  </si>
  <si>
    <t>Дарья Малышева</t>
  </si>
  <si>
    <t>Александр Кириллов</t>
  </si>
  <si>
    <t>Алиса Николаева</t>
  </si>
  <si>
    <t>Леонид Беляков</t>
  </si>
  <si>
    <t>Ангелина Иванова</t>
  </si>
  <si>
    <t>Дарина Соколова</t>
  </si>
  <si>
    <t>Дарья Дубинина</t>
  </si>
  <si>
    <t>Руслан Сазонов</t>
  </si>
  <si>
    <t>Анастасия Голованова</t>
  </si>
  <si>
    <t>Александр Гусев</t>
  </si>
  <si>
    <t>Софья Соколова</t>
  </si>
  <si>
    <t>Артемий Аникин</t>
  </si>
  <si>
    <t>Мелания Лебедева</t>
  </si>
  <si>
    <t>Андрей Гончаров</t>
  </si>
  <si>
    <t>Артём Снегирев</t>
  </si>
  <si>
    <t>Али Суворов</t>
  </si>
  <si>
    <t>Олег Сахаров</t>
  </si>
  <si>
    <t>Анна Королева</t>
  </si>
  <si>
    <t>Марк Трифонов</t>
  </si>
  <si>
    <t>Михаил Лебедев</t>
  </si>
  <si>
    <t>Михаил Сергеев</t>
  </si>
  <si>
    <t>Александр Фирсов</t>
  </si>
  <si>
    <t>Марина Игнатова</t>
  </si>
  <si>
    <t>Дарья Крылова</t>
  </si>
  <si>
    <t>Григорий Жуков</t>
  </si>
  <si>
    <t>Тимофей Афанасьев</t>
  </si>
  <si>
    <t>Илья Цветков</t>
  </si>
  <si>
    <t>Михаил Цветков</t>
  </si>
  <si>
    <t>Андрей Круглов</t>
  </si>
  <si>
    <t>Злата Шульгина</t>
  </si>
  <si>
    <t>Алина Комарова</t>
  </si>
  <si>
    <t>Ибрагим Беляков</t>
  </si>
  <si>
    <t>Амелия Харитонова</t>
  </si>
  <si>
    <t>Мария Кузнецова</t>
  </si>
  <si>
    <t>Глеб Егоров</t>
  </si>
  <si>
    <t>Диана Медведева</t>
  </si>
  <si>
    <t>Полина Иванова</t>
  </si>
  <si>
    <t>Константин Горшков</t>
  </si>
  <si>
    <t>Андрей Иванов</t>
  </si>
  <si>
    <t>Маргарита Семенова</t>
  </si>
  <si>
    <t>Семён Чернов</t>
  </si>
  <si>
    <t>Александра Николаева</t>
  </si>
  <si>
    <t>Олег Семенов</t>
  </si>
  <si>
    <t>Александр Васильев</t>
  </si>
  <si>
    <t>Марк Князев</t>
  </si>
  <si>
    <t>Наталья Третьякова</t>
  </si>
  <si>
    <t>Игорь Муравьев</t>
  </si>
  <si>
    <t>Анна Воронина</t>
  </si>
  <si>
    <t>Иван Громов</t>
  </si>
  <si>
    <t>Александр Пахомов</t>
  </si>
  <si>
    <t>Даниил Исаев</t>
  </si>
  <si>
    <t>Давид Поляков</t>
  </si>
  <si>
    <t>Виктория Чернышева</t>
  </si>
  <si>
    <t>Арина Демьянова</t>
  </si>
  <si>
    <t>Степан Макаров</t>
  </si>
  <si>
    <t>Стефания Максимова</t>
  </si>
  <si>
    <t>Иван Лыков</t>
  </si>
  <si>
    <t>Ксения Старостина</t>
  </si>
  <si>
    <t>Вероника Карпова</t>
  </si>
  <si>
    <t>Виктория Никулина</t>
  </si>
  <si>
    <t>Милана Исаева</t>
  </si>
  <si>
    <t>Мирослава Васильева</t>
  </si>
  <si>
    <t>Дмитрий Яковлев</t>
  </si>
  <si>
    <t>Роберт Иванов</t>
  </si>
  <si>
    <t>Александр Александров</t>
  </si>
  <si>
    <t>Полина Любимова</t>
  </si>
  <si>
    <t>Виктория Васильева</t>
  </si>
  <si>
    <t>Вячеслав Корнеев</t>
  </si>
  <si>
    <t>Иван Орлов</t>
  </si>
  <si>
    <t>Макар Кочетков</t>
  </si>
  <si>
    <t>Вероника Евдокимова</t>
  </si>
  <si>
    <t>Фатима Макарова</t>
  </si>
  <si>
    <t>Максим Морозов</t>
  </si>
  <si>
    <t>Артур Сергеев</t>
  </si>
  <si>
    <t>Софья Дорофеева</t>
  </si>
  <si>
    <t>Виктория Павлова</t>
  </si>
  <si>
    <t>Святослав Кузнецов</t>
  </si>
  <si>
    <t>Константин Фетисов</t>
  </si>
  <si>
    <t>Олег Федоров</t>
  </si>
  <si>
    <t>Алиса Колосова</t>
  </si>
  <si>
    <t>Софья Гордеева</t>
  </si>
  <si>
    <t>Павел Михайлов</t>
  </si>
  <si>
    <t>Владимир Анисимов</t>
  </si>
  <si>
    <t>Владимир Морозов</t>
  </si>
  <si>
    <t>Артём Комаров</t>
  </si>
  <si>
    <t>Валерия Бочарова</t>
  </si>
  <si>
    <t>Михаил Дьяков</t>
  </si>
  <si>
    <t>Софья Александрова</t>
  </si>
  <si>
    <t>Майя Ковалева</t>
  </si>
  <si>
    <t>Максим Терентьев</t>
  </si>
  <si>
    <t>Фёдор Фомин</t>
  </si>
  <si>
    <t>Максим Беликов</t>
  </si>
  <si>
    <t>Елена Крылова</t>
  </si>
  <si>
    <t>Виктория Новикова</t>
  </si>
  <si>
    <t>Савва Тихонов</t>
  </si>
  <si>
    <t>Никита Козырев</t>
  </si>
  <si>
    <t>Елизавета Чернова</t>
  </si>
  <si>
    <t>Алия Константинова</t>
  </si>
  <si>
    <t>Иван Матвеев</t>
  </si>
  <si>
    <t>Яна Козлова</t>
  </si>
  <si>
    <t>Захар Панов</t>
  </si>
  <si>
    <t>Владимир Фролов</t>
  </si>
  <si>
    <t>Евгения Петрова</t>
  </si>
  <si>
    <t>Александр Усов</t>
  </si>
  <si>
    <t>Анастасия Захарова</t>
  </si>
  <si>
    <t>Демид Савельев</t>
  </si>
  <si>
    <t>Арсений Антонов</t>
  </si>
  <si>
    <t>Надежда Широкова</t>
  </si>
  <si>
    <t>Стефания Тихонова</t>
  </si>
  <si>
    <t>Милана Смирнова</t>
  </si>
  <si>
    <t>Алиса Бирюкова</t>
  </si>
  <si>
    <t>Иван Колесов</t>
  </si>
  <si>
    <t>Кирилл Агапов</t>
  </si>
  <si>
    <t>Анна Рябова</t>
  </si>
  <si>
    <t>Варвара Грекова</t>
  </si>
  <si>
    <t>Виктория Воронцова</t>
  </si>
  <si>
    <t>Таисия Терентьева</t>
  </si>
  <si>
    <t>Лев Емельянов</t>
  </si>
  <si>
    <t>Иван Лебедев</t>
  </si>
  <si>
    <t>Анна Смирнова</t>
  </si>
  <si>
    <t>Мария Захарова</t>
  </si>
  <si>
    <t>Маргарита Иванова</t>
  </si>
  <si>
    <t>Полина Григорьева</t>
  </si>
  <si>
    <t>Дарина Кузьмина</t>
  </si>
  <si>
    <t>Михаил Грачев</t>
  </si>
  <si>
    <t>Полина Васильева</t>
  </si>
  <si>
    <t>Мария Белоусова</t>
  </si>
  <si>
    <t>Олег Осипов</t>
  </si>
  <si>
    <t>Герман Бородин</t>
  </si>
  <si>
    <t>Валерия Андреева</t>
  </si>
  <si>
    <t>Александра Парфенова</t>
  </si>
  <si>
    <t>Михаил Григорьев</t>
  </si>
  <si>
    <t>Кристина Скворцова</t>
  </si>
  <si>
    <t>Мирон Чернов</t>
  </si>
  <si>
    <t>Марьяна Филимонова</t>
  </si>
  <si>
    <t>Кирилл Парфенов</t>
  </si>
  <si>
    <t>Александра Старикова</t>
  </si>
  <si>
    <t>Василиса Алексеева</t>
  </si>
  <si>
    <t>Сергей Поликарпов</t>
  </si>
  <si>
    <t>Алексей Афанасьев</t>
  </si>
  <si>
    <t>Павел Соколов</t>
  </si>
  <si>
    <t>Кира Сорокина</t>
  </si>
  <si>
    <t>Савелий Измайлов</t>
  </si>
  <si>
    <t>Ольга Власова</t>
  </si>
  <si>
    <t>Василиса Кочетова</t>
  </si>
  <si>
    <t>Марк Ковалев</t>
  </si>
  <si>
    <t>Сафия Новикова</t>
  </si>
  <si>
    <t>Арина Пономарева</t>
  </si>
  <si>
    <t>Александр Иванов</t>
  </si>
  <si>
    <t>Полина Сидорова</t>
  </si>
  <si>
    <t>Сафия Козловская</t>
  </si>
  <si>
    <t>Алина Шапошникова</t>
  </si>
  <si>
    <t>Матвей Голиков</t>
  </si>
  <si>
    <t>Василиса Харитонова</t>
  </si>
  <si>
    <t>Анна Лазарева</t>
  </si>
  <si>
    <t>Платон Лаптев</t>
  </si>
  <si>
    <t>Владимир Куприянов</t>
  </si>
  <si>
    <t>Григорий Серов</t>
  </si>
  <si>
    <t>Ярослав Суслов</t>
  </si>
  <si>
    <t>Алёна Тихонова</t>
  </si>
  <si>
    <t>Виктория Худякова</t>
  </si>
  <si>
    <t>Дмитрий Озеров</t>
  </si>
  <si>
    <t>Теона Калашникова</t>
  </si>
  <si>
    <t>Марк Семенов</t>
  </si>
  <si>
    <t>Ярослав Куприянов</t>
  </si>
  <si>
    <t>София Акимова</t>
  </si>
  <si>
    <t>Анна Попова</t>
  </si>
  <si>
    <t>Серафим Тарасов</t>
  </si>
  <si>
    <t>Игорь Смирнов</t>
  </si>
  <si>
    <t>Оливия Кузнецова</t>
  </si>
  <si>
    <t>Данила Злобин</t>
  </si>
  <si>
    <t>Никита Иванов</t>
  </si>
  <si>
    <t>Софья Климова</t>
  </si>
  <si>
    <t>Александр Смирнов</t>
  </si>
  <si>
    <t>Николь Смирнова</t>
  </si>
  <si>
    <t>Мария Власова</t>
  </si>
  <si>
    <t>Варвара Александрова</t>
  </si>
  <si>
    <t>Милана Ильина</t>
  </si>
  <si>
    <t>Анастасия Ананьева</t>
  </si>
  <si>
    <t>Василиса Короткова</t>
  </si>
  <si>
    <t>София Коновалова</t>
  </si>
  <si>
    <t>Вера Щербакова</t>
  </si>
  <si>
    <t>Артём Титов</t>
  </si>
  <si>
    <t>Елена Горбунова</t>
  </si>
  <si>
    <t>Дмитрий Бородин</t>
  </si>
  <si>
    <t>Даниил Ильин</t>
  </si>
  <si>
    <t>Амалия Лобанова</t>
  </si>
  <si>
    <t>Георгий Ежов</t>
  </si>
  <si>
    <t>Глеб Волков</t>
  </si>
  <si>
    <t>Юлия Косарева</t>
  </si>
  <si>
    <t>Николай Марков</t>
  </si>
  <si>
    <t>Марк Наумов</t>
  </si>
  <si>
    <t>Александра Иванова</t>
  </si>
  <si>
    <t>Полина Колосова</t>
  </si>
  <si>
    <t>Дмитрий Козлов</t>
  </si>
  <si>
    <t>Михаил Лапин</t>
  </si>
  <si>
    <t>Ксения Константинова</t>
  </si>
  <si>
    <t>Даниил Логинов</t>
  </si>
  <si>
    <t>Илья Комаров</t>
  </si>
  <si>
    <t>Амина Воробьева</t>
  </si>
  <si>
    <t>Николай Тихонов</t>
  </si>
  <si>
    <t>Николай Иванов</t>
  </si>
  <si>
    <t>Елизавета Зубова</t>
  </si>
  <si>
    <t>Мария Терехова</t>
  </si>
  <si>
    <t>Лев Данилов</t>
  </si>
  <si>
    <t>Артём Трофимов</t>
  </si>
  <si>
    <t>Давид Данилов</t>
  </si>
  <si>
    <t>Елена Вишневская</t>
  </si>
  <si>
    <t>Яна Исакова</t>
  </si>
  <si>
    <t>Артём Ильин</t>
  </si>
  <si>
    <t>Али Назаров</t>
  </si>
  <si>
    <t>Николай Попов</t>
  </si>
  <si>
    <t>Максим Павлов</t>
  </si>
  <si>
    <t>Марк Антонов</t>
  </si>
  <si>
    <t>Кирилл Шапошников</t>
  </si>
  <si>
    <t>Даниил Усов</t>
  </si>
  <si>
    <t>Михаил Марков</t>
  </si>
  <si>
    <t>Арина Жукова</t>
  </si>
  <si>
    <t>Ксения Черных</t>
  </si>
  <si>
    <t>Всеволод Чеботарев</t>
  </si>
  <si>
    <t>Стефания Кузнецова</t>
  </si>
  <si>
    <t>Россия</t>
  </si>
  <si>
    <t>Беларусь</t>
  </si>
  <si>
    <t>Казахстан</t>
  </si>
  <si>
    <t>ID заказа</t>
  </si>
  <si>
    <t>ID клиента</t>
  </si>
  <si>
    <t>ID продукта</t>
  </si>
  <si>
    <t>Метод прожарки полный</t>
  </si>
  <si>
    <t>Тип кофе полный</t>
  </si>
  <si>
    <t>цена за 100гр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</si>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</sst>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NumberFormat="1"/>
  </cellXfs>
  <cellStyles count="1">
    <cellStyle name="Обычный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 patternType="solid">
          <fgColor auto="1"/>
          <bgColor theme="3" tint="-0.24994659260841701"/>
        </patternFill>
      </fill>
    </dxf>
    <dxf>
      <fill>
        <patternFill>
          <bgColor rgb="FFFFFF00"/>
        </patternFill>
      </fill>
    </dxf>
    <dxf>
      <fill>
        <gradientFill degree="180">
          <stop position="0">
            <color theme="3" tint="0.40000610370189521"/>
          </stop>
          <stop position="1">
            <color theme="3" tint="-0.25098422193060094"/>
          </stop>
        </gradientFill>
      </fill>
    </dxf>
    <dxf>
      <font>
        <sz val="11"/>
        <color theme="0"/>
        <name val="Calibri"/>
        <family val="2"/>
        <charset val="204"/>
        <scheme val="minor"/>
      </font>
    </dxf>
    <dxf>
      <font>
        <b val="0"/>
        <i val="0"/>
        <sz val="11"/>
        <color theme="0"/>
      </font>
      <fill>
        <gradientFill degree="180">
          <stop position="0">
            <color theme="3" tint="0.40000610370189521"/>
          </stop>
          <stop position="1">
            <color theme="3" tint="-0.25098422193060094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Medium9">
    <tableStyle name="Стиль временной шкалы 1" pivot="0" table="0" count="9" xr9:uid="{582A3AB8-A51D-4D69-852A-5CD949A33E02}">
      <tableStyleElement type="wholeTable" dxfId="20"/>
      <tableStyleElement type="headerRow" dxfId="19"/>
    </tableStyle>
    <tableStyle name="Стиль среза 1" pivot="0" table="0" count="1" xr9:uid="{037E6A51-AAB1-48FD-924A-BDF55E819200}">
      <tableStyleElement type="wholeTable" dxfId="18"/>
    </tableStyle>
    <tableStyle name="Стиль среза 2" pivot="0" table="0" count="9" xr9:uid="{A2566BAF-8F21-427F-AD2D-E91FA2E9C434}">
      <tableStyleElement type="headerRow" dxfId="17"/>
    </tableStyle>
    <tableStyle name="Стиль среза 3" pivot="0" table="0" count="5" xr9:uid="{A2CD319C-774C-4CC8-9B6E-992CD50648E8}">
      <tableStyleElement type="wholeTable" dxfId="16"/>
    </tableStyle>
  </tableStyles>
  <extLst>
    <ext xmlns:x14="http://schemas.microsoft.com/office/spreadsheetml/2009/9/main" uri="{46F421CA-312F-682f-3DD2-61675219B42D}">
      <x14:dxfs count="12">
        <dxf>
          <border>
            <left style="medium">
              <color theme="3" tint="0.39991454817346722"/>
            </left>
            <right style="medium">
              <color theme="3" tint="0.39991454817346722"/>
            </right>
            <top style="medium">
              <color theme="3" tint="0.39991454817346722"/>
            </top>
            <bottom style="medium">
              <color theme="3" tint="0.39991454817346722"/>
            </bottom>
          </border>
        </dxf>
        <dxf>
          <font>
            <b/>
            <i val="0"/>
            <sz val="12"/>
          </font>
          <border>
            <left style="medium">
              <color theme="3" tint="0.39994506668294322"/>
            </left>
            <right style="medium">
              <color theme="3" tint="0.39994506668294322"/>
            </right>
            <top style="medium">
              <color theme="3" tint="0.39994506668294322"/>
            </top>
            <bottom style="medium">
              <color theme="3" tint="0.39994506668294322"/>
            </bottom>
          </border>
        </dxf>
        <dxf>
          <font>
            <b/>
            <i val="0"/>
            <sz val="12"/>
          </font>
          <border>
            <left style="thin">
              <color theme="3" tint="0.39994506668294322"/>
            </left>
            <right style="thin">
              <color theme="3" tint="0.39994506668294322"/>
            </right>
            <top style="thin">
              <color theme="3" tint="0.39994506668294322"/>
            </top>
            <bottom style="thin">
              <color theme="3" tint="0.39994506668294322"/>
            </bottom>
          </border>
        </dxf>
        <dxf>
          <border>
            <left style="medium">
              <color theme="3" tint="0.59996337778862885"/>
            </left>
            <right style="medium">
              <color theme="3" tint="0.59996337778862885"/>
            </right>
            <top style="medium">
              <color theme="3" tint="0.59996337778862885"/>
            </top>
            <bottom style="medium">
              <color theme="3" tint="0.59996337778862885"/>
            </bottom>
          </border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/>
        <x14:slicerStyle name="Стиль среза 2">
          <x14:slicerStyleElements>
            <x14:slicerStyleElement type="unselectedItemWithData" dxfId="11"/>
            <x14:slicerStyleElement type="unselectedItemWithNoData" dxfId="10"/>
            <x14:slicerStyleElement type="selectedItemWithData" dxfId="9"/>
            <x14:slicerStyleElement type="selectedItemWithNoData" dxfId="8"/>
            <x14:slicerStyleElement type="hoveredUnselectedItemWithData" dxfId="7"/>
            <x14:slicerStyleElement type="hoveredSelectedItemWithData" dxfId="6"/>
            <x14:slicerStyleElement type="hoveredUnselectedItemWithNoData" dxfId="5"/>
            <x14:slicerStyleElement type="hoveredSelectedItemWithNoData" dxfId="4"/>
          </x14:slicerStyleElements>
        </x14:slicerStyle>
        <x14:slicerStyle name="Стиль среза 3">
          <x14:slicerStyleElements>
            <x14:slicerStyleElement type="selectedItemWith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theme="2"/>
            </patternFill>
          </fill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4" tint="0.39994506668294322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9"/>
            <color theme="0"/>
            <name val="Calibri"/>
            <family val="2"/>
            <charset val="204"/>
            <scheme val="minor"/>
          </font>
        </dxf>
        <dxf>
          <font>
            <sz val="10"/>
            <color theme="0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Стиль временной шкалы 1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1/relationships/timelineCache" Target="timelineCaches/timeline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[coffeeproj.xlsx]Общие данные!Сводная таблица1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59886624550842"/>
          <c:y val="3.7037037037037035E-2"/>
          <c:w val="0.79488885141416632"/>
          <c:h val="0.76436789151356077"/>
        </c:manualLayout>
      </c:layout>
      <c:lineChart>
        <c:grouping val="standard"/>
        <c:varyColors val="0"/>
        <c:ser>
          <c:idx val="0"/>
          <c:order val="0"/>
          <c:tx>
            <c:strRef>
              <c:f>'Общие данные'!$C$3:$C$4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данные'!$C$5:$C$48</c:f>
              <c:numCache>
                <c:formatCode>General</c:formatCode>
                <c:ptCount val="44"/>
                <c:pt idx="0">
                  <c:v>18685.5</c:v>
                </c:pt>
                <c:pt idx="1">
                  <c:v>25196.5</c:v>
                </c:pt>
                <c:pt idx="2">
                  <c:v>22494.5</c:v>
                </c:pt>
                <c:pt idx="3">
                  <c:v>30711.999999999996</c:v>
                </c:pt>
                <c:pt idx="4">
                  <c:v>5366.5</c:v>
                </c:pt>
                <c:pt idx="5">
                  <c:v>16301.999999999996</c:v>
                </c:pt>
                <c:pt idx="6">
                  <c:v>34502</c:v>
                </c:pt>
                <c:pt idx="7">
                  <c:v>33489</c:v>
                </c:pt>
                <c:pt idx="8">
                  <c:v>17870.999999999996</c:v>
                </c:pt>
                <c:pt idx="9">
                  <c:v>30198.5</c:v>
                </c:pt>
                <c:pt idx="10">
                  <c:v>31283.499999999996</c:v>
                </c:pt>
                <c:pt idx="11">
                  <c:v>26561.999999999996</c:v>
                </c:pt>
                <c:pt idx="12">
                  <c:v>4725</c:v>
                </c:pt>
                <c:pt idx="13">
                  <c:v>74545</c:v>
                </c:pt>
                <c:pt idx="14">
                  <c:v>13047</c:v>
                </c:pt>
                <c:pt idx="15">
                  <c:v>2700</c:v>
                </c:pt>
                <c:pt idx="16">
                  <c:v>25511.5</c:v>
                </c:pt>
                <c:pt idx="17">
                  <c:v>58479</c:v>
                </c:pt>
                <c:pt idx="18">
                  <c:v>43062</c:v>
                </c:pt>
                <c:pt idx="19">
                  <c:v>2250</c:v>
                </c:pt>
                <c:pt idx="20">
                  <c:v>12615</c:v>
                </c:pt>
                <c:pt idx="21">
                  <c:v>37603</c:v>
                </c:pt>
                <c:pt idx="22">
                  <c:v>51517.999999999993</c:v>
                </c:pt>
                <c:pt idx="23">
                  <c:v>9586</c:v>
                </c:pt>
                <c:pt idx="24">
                  <c:v>25834.5</c:v>
                </c:pt>
                <c:pt idx="25">
                  <c:v>34220</c:v>
                </c:pt>
                <c:pt idx="26">
                  <c:v>41830.499999999993</c:v>
                </c:pt>
                <c:pt idx="27">
                  <c:v>10233</c:v>
                </c:pt>
                <c:pt idx="28">
                  <c:v>23472</c:v>
                </c:pt>
                <c:pt idx="29">
                  <c:v>43039</c:v>
                </c:pt>
                <c:pt idx="30">
                  <c:v>10900.5</c:v>
                </c:pt>
                <c:pt idx="31">
                  <c:v>28752.5</c:v>
                </c:pt>
                <c:pt idx="32">
                  <c:v>84092.999999999985</c:v>
                </c:pt>
                <c:pt idx="33">
                  <c:v>29907</c:v>
                </c:pt>
                <c:pt idx="34">
                  <c:v>32332.5</c:v>
                </c:pt>
                <c:pt idx="35">
                  <c:v>39948.5</c:v>
                </c:pt>
                <c:pt idx="36">
                  <c:v>11269.5</c:v>
                </c:pt>
                <c:pt idx="37">
                  <c:v>11488</c:v>
                </c:pt>
                <c:pt idx="38">
                  <c:v>27776</c:v>
                </c:pt>
                <c:pt idx="39">
                  <c:v>19789.5</c:v>
                </c:pt>
                <c:pt idx="40">
                  <c:v>19311.5</c:v>
                </c:pt>
                <c:pt idx="41">
                  <c:v>17979</c:v>
                </c:pt>
                <c:pt idx="42">
                  <c:v>24729</c:v>
                </c:pt>
                <c:pt idx="43">
                  <c:v>11639.5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A-457B-9138-086F2783C02F}"/>
            </c:ext>
          </c:extLst>
        </c:ser>
        <c:ser>
          <c:idx val="1"/>
          <c:order val="1"/>
          <c:tx>
            <c:strRef>
              <c:f>'Общие данные'!$D$3:$D$4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данные'!$D$5:$D$48</c:f>
              <c:numCache>
                <c:formatCode>General</c:formatCode>
                <c:ptCount val="44"/>
                <c:pt idx="0">
                  <c:v>21316</c:v>
                </c:pt>
                <c:pt idx="1">
                  <c:v>43404</c:v>
                </c:pt>
                <c:pt idx="2">
                  <c:v>32104</c:v>
                </c:pt>
                <c:pt idx="3">
                  <c:v>53370.5</c:v>
                </c:pt>
                <c:pt idx="4">
                  <c:v>19383.5</c:v>
                </c:pt>
                <c:pt idx="5">
                  <c:v>17104.5</c:v>
                </c:pt>
                <c:pt idx="6">
                  <c:v>18413</c:v>
                </c:pt>
                <c:pt idx="7">
                  <c:v>13423</c:v>
                </c:pt>
                <c:pt idx="8">
                  <c:v>43931</c:v>
                </c:pt>
                <c:pt idx="9">
                  <c:v>21555.5</c:v>
                </c:pt>
                <c:pt idx="10">
                  <c:v>35089.5</c:v>
                </c:pt>
                <c:pt idx="11">
                  <c:v>18706</c:v>
                </c:pt>
                <c:pt idx="12">
                  <c:v>27467.5</c:v>
                </c:pt>
                <c:pt idx="13">
                  <c:v>19417.5</c:v>
                </c:pt>
                <c:pt idx="14">
                  <c:v>28120.5</c:v>
                </c:pt>
                <c:pt idx="15">
                  <c:v>14751</c:v>
                </c:pt>
                <c:pt idx="16">
                  <c:v>8343</c:v>
                </c:pt>
                <c:pt idx="17">
                  <c:v>35534</c:v>
                </c:pt>
                <c:pt idx="18">
                  <c:v>23631.5</c:v>
                </c:pt>
                <c:pt idx="19">
                  <c:v>6050</c:v>
                </c:pt>
                <c:pt idx="20">
                  <c:v>8913</c:v>
                </c:pt>
                <c:pt idx="21">
                  <c:v>44096.5</c:v>
                </c:pt>
                <c:pt idx="22">
                  <c:v>34704</c:v>
                </c:pt>
                <c:pt idx="23">
                  <c:v>9417</c:v>
                </c:pt>
                <c:pt idx="24">
                  <c:v>27952</c:v>
                </c:pt>
                <c:pt idx="25">
                  <c:v>25183</c:v>
                </c:pt>
                <c:pt idx="26">
                  <c:v>40505.5</c:v>
                </c:pt>
                <c:pt idx="27">
                  <c:v>55487.5</c:v>
                </c:pt>
                <c:pt idx="28">
                  <c:v>26719.999999999996</c:v>
                </c:pt>
                <c:pt idx="29">
                  <c:v>20960</c:v>
                </c:pt>
                <c:pt idx="30">
                  <c:v>6103.5</c:v>
                </c:pt>
                <c:pt idx="31">
                  <c:v>12558</c:v>
                </c:pt>
                <c:pt idx="32">
                  <c:v>17133</c:v>
                </c:pt>
                <c:pt idx="33">
                  <c:v>58464</c:v>
                </c:pt>
                <c:pt idx="34">
                  <c:v>53781</c:v>
                </c:pt>
                <c:pt idx="35">
                  <c:v>38822</c:v>
                </c:pt>
                <c:pt idx="36">
                  <c:v>84371.499999999985</c:v>
                </c:pt>
                <c:pt idx="37">
                  <c:v>9117.5</c:v>
                </c:pt>
                <c:pt idx="38">
                  <c:v>46251</c:v>
                </c:pt>
                <c:pt idx="39">
                  <c:v>8854.5</c:v>
                </c:pt>
                <c:pt idx="40">
                  <c:v>29228.999999999996</c:v>
                </c:pt>
                <c:pt idx="41">
                  <c:v>17009</c:v>
                </c:pt>
                <c:pt idx="42">
                  <c:v>27105.499999999996</c:v>
                </c:pt>
                <c:pt idx="43">
                  <c:v>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A-457B-9138-086F2783C02F}"/>
            </c:ext>
          </c:extLst>
        </c:ser>
        <c:ser>
          <c:idx val="2"/>
          <c:order val="2"/>
          <c:tx>
            <c:strRef>
              <c:f>'Общие данные'!$E$3:$E$4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данные'!$E$5:$E$48</c:f>
              <c:numCache>
                <c:formatCode>General</c:formatCode>
                <c:ptCount val="44"/>
                <c:pt idx="0">
                  <c:v>12300</c:v>
                </c:pt>
                <c:pt idx="1">
                  <c:v>17194</c:v>
                </c:pt>
                <c:pt idx="2">
                  <c:v>12603.5</c:v>
                </c:pt>
                <c:pt idx="3">
                  <c:v>15884.999999999996</c:v>
                </c:pt>
                <c:pt idx="4">
                  <c:v>6804</c:v>
                </c:pt>
                <c:pt idx="5">
                  <c:v>37225.499999999993</c:v>
                </c:pt>
                <c:pt idx="6">
                  <c:v>20111.499999999996</c:v>
                </c:pt>
                <c:pt idx="7">
                  <c:v>16627.5</c:v>
                </c:pt>
                <c:pt idx="8">
                  <c:v>49290</c:v>
                </c:pt>
                <c:pt idx="9">
                  <c:v>21366.5</c:v>
                </c:pt>
                <c:pt idx="10">
                  <c:v>9640.4999999999982</c:v>
                </c:pt>
                <c:pt idx="11">
                  <c:v>21058.999999999996</c:v>
                </c:pt>
                <c:pt idx="12">
                  <c:v>17922</c:v>
                </c:pt>
                <c:pt idx="13">
                  <c:v>42982.999999999993</c:v>
                </c:pt>
                <c:pt idx="14">
                  <c:v>23163</c:v>
                </c:pt>
                <c:pt idx="15">
                  <c:v>24004</c:v>
                </c:pt>
                <c:pt idx="16">
                  <c:v>5907.9999999999991</c:v>
                </c:pt>
                <c:pt idx="17">
                  <c:v>14087.999999999998</c:v>
                </c:pt>
                <c:pt idx="18">
                  <c:v>41458.5</c:v>
                </c:pt>
                <c:pt idx="19">
                  <c:v>13967.999999999998</c:v>
                </c:pt>
                <c:pt idx="20">
                  <c:v>30266</c:v>
                </c:pt>
                <c:pt idx="21">
                  <c:v>17446.999999999996</c:v>
                </c:pt>
                <c:pt idx="22">
                  <c:v>10408.499999999998</c:v>
                </c:pt>
                <c:pt idx="23">
                  <c:v>7710.5</c:v>
                </c:pt>
                <c:pt idx="24">
                  <c:v>16019.5</c:v>
                </c:pt>
                <c:pt idx="25">
                  <c:v>8054.9999999999982</c:v>
                </c:pt>
                <c:pt idx="26">
                  <c:v>25315.5</c:v>
                </c:pt>
                <c:pt idx="27">
                  <c:v>10623.999999999998</c:v>
                </c:pt>
                <c:pt idx="28">
                  <c:v>27268.999999999996</c:v>
                </c:pt>
                <c:pt idx="29">
                  <c:v>8833.4999999999982</c:v>
                </c:pt>
                <c:pt idx="30">
                  <c:v>19948.999999999996</c:v>
                </c:pt>
                <c:pt idx="31">
                  <c:v>37413.5</c:v>
                </c:pt>
                <c:pt idx="32">
                  <c:v>22144</c:v>
                </c:pt>
                <c:pt idx="33">
                  <c:v>25636.5</c:v>
                </c:pt>
                <c:pt idx="34">
                  <c:v>18947.5</c:v>
                </c:pt>
                <c:pt idx="35">
                  <c:v>21207.499999999996</c:v>
                </c:pt>
                <c:pt idx="36">
                  <c:v>14668.5</c:v>
                </c:pt>
                <c:pt idx="37">
                  <c:v>5376</c:v>
                </c:pt>
                <c:pt idx="38">
                  <c:v>39952.499999999993</c:v>
                </c:pt>
                <c:pt idx="39">
                  <c:v>20025.499999999996</c:v>
                </c:pt>
                <c:pt idx="40">
                  <c:v>30446.999999999996</c:v>
                </c:pt>
                <c:pt idx="41">
                  <c:v>37931</c:v>
                </c:pt>
                <c:pt idx="42">
                  <c:v>14169.999999999998</c:v>
                </c:pt>
                <c:pt idx="43">
                  <c:v>7106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A-457B-9138-086F2783C02F}"/>
            </c:ext>
          </c:extLst>
        </c:ser>
        <c:ser>
          <c:idx val="3"/>
          <c:order val="3"/>
          <c:tx>
            <c:strRef>
              <c:f>'Общие данные'!$F$3:$F$4</c:f>
              <c:strCache>
                <c:ptCount val="1"/>
                <c:pt idx="0">
                  <c:v>Эксцельза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'Общие данные'!$A$5:$B$48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'Общие данные'!$F$5:$F$48</c:f>
              <c:numCache>
                <c:formatCode>General</c:formatCode>
                <c:ptCount val="44"/>
                <c:pt idx="0">
                  <c:v>30597</c:v>
                </c:pt>
                <c:pt idx="1">
                  <c:v>12946</c:v>
                </c:pt>
                <c:pt idx="2">
                  <c:v>34912</c:v>
                </c:pt>
                <c:pt idx="3">
                  <c:v>68107.5</c:v>
                </c:pt>
                <c:pt idx="4">
                  <c:v>8302.5</c:v>
                </c:pt>
                <c:pt idx="5">
                  <c:v>67835.999999999985</c:v>
                </c:pt>
                <c:pt idx="6">
                  <c:v>27386.999999999996</c:v>
                </c:pt>
                <c:pt idx="7">
                  <c:v>7095</c:v>
                </c:pt>
                <c:pt idx="8">
                  <c:v>16610</c:v>
                </c:pt>
                <c:pt idx="9">
                  <c:v>15376.5</c:v>
                </c:pt>
                <c:pt idx="10">
                  <c:v>6324.9999999999991</c:v>
                </c:pt>
                <c:pt idx="11">
                  <c:v>52651.499999999993</c:v>
                </c:pt>
                <c:pt idx="12">
                  <c:v>6580.5</c:v>
                </c:pt>
                <c:pt idx="13">
                  <c:v>42888.5</c:v>
                </c:pt>
                <c:pt idx="14">
                  <c:v>27148.5</c:v>
                </c:pt>
                <c:pt idx="15">
                  <c:v>34726</c:v>
                </c:pt>
                <c:pt idx="16">
                  <c:v>54173</c:v>
                </c:pt>
                <c:pt idx="17">
                  <c:v>35743</c:v>
                </c:pt>
                <c:pt idx="18">
                  <c:v>22742.5</c:v>
                </c:pt>
                <c:pt idx="19">
                  <c:v>7772</c:v>
                </c:pt>
                <c:pt idx="20">
                  <c:v>19511</c:v>
                </c:pt>
                <c:pt idx="21">
                  <c:v>52324</c:v>
                </c:pt>
                <c:pt idx="22">
                  <c:v>14256</c:v>
                </c:pt>
                <c:pt idx="23">
                  <c:v>48476</c:v>
                </c:pt>
                <c:pt idx="24">
                  <c:v>13962.5</c:v>
                </c:pt>
                <c:pt idx="25">
                  <c:v>28425</c:v>
                </c:pt>
                <c:pt idx="26">
                  <c:v>46812.5</c:v>
                </c:pt>
                <c:pt idx="27">
                  <c:v>24214</c:v>
                </c:pt>
                <c:pt idx="28">
                  <c:v>13308</c:v>
                </c:pt>
                <c:pt idx="29">
                  <c:v>13620.5</c:v>
                </c:pt>
                <c:pt idx="30">
                  <c:v>39357.5</c:v>
                </c:pt>
                <c:pt idx="31">
                  <c:v>28867</c:v>
                </c:pt>
                <c:pt idx="32">
                  <c:v>40987.5</c:v>
                </c:pt>
                <c:pt idx="33">
                  <c:v>26032.5</c:v>
                </c:pt>
                <c:pt idx="34">
                  <c:v>56557</c:v>
                </c:pt>
                <c:pt idx="35">
                  <c:v>14820</c:v>
                </c:pt>
                <c:pt idx="36">
                  <c:v>16632</c:v>
                </c:pt>
                <c:pt idx="37">
                  <c:v>13381.5</c:v>
                </c:pt>
                <c:pt idx="38">
                  <c:v>17541</c:v>
                </c:pt>
                <c:pt idx="39">
                  <c:v>28975.5</c:v>
                </c:pt>
                <c:pt idx="40">
                  <c:v>21249.5</c:v>
                </c:pt>
                <c:pt idx="41">
                  <c:v>42619.999999999993</c:v>
                </c:pt>
                <c:pt idx="42">
                  <c:v>24668.5</c:v>
                </c:pt>
                <c:pt idx="43">
                  <c:v>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A-457B-9138-086F2783C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962960"/>
        <c:axId val="606917376"/>
      </c:lineChart>
      <c:catAx>
        <c:axId val="6099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917376"/>
        <c:crosses val="autoZero"/>
        <c:auto val="1"/>
        <c:lblAlgn val="ctr"/>
        <c:lblOffset val="100"/>
        <c:noMultiLvlLbl val="0"/>
      </c:catAx>
      <c:valAx>
        <c:axId val="6069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96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6225589539277"/>
          <c:y val="0.12832750914316704"/>
          <c:w val="0.12733668777111967"/>
          <c:h val="0.28590314746395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4472C4">
            <a:lumMod val="5000"/>
            <a:lumOff val="95000"/>
          </a:srgbClr>
        </a:gs>
        <a:gs pos="74000">
          <a:srgbClr val="4472C4">
            <a:lumMod val="45000"/>
            <a:lumOff val="55000"/>
          </a:srgbClr>
        </a:gs>
        <a:gs pos="83000">
          <a:srgbClr val="4472C4">
            <a:lumMod val="45000"/>
            <a:lumOff val="55000"/>
          </a:srgbClr>
        </a:gs>
        <a:gs pos="100000">
          <a:srgbClr val="4472C4">
            <a:lumMod val="30000"/>
            <a:lumOff val="70000"/>
          </a:srgb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[coffeeproj.xlsx]Продажи по странам!Сводная таблица1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странам'!$A$4:$A$6</c:f>
              <c:strCache>
                <c:ptCount val="3"/>
                <c:pt idx="0">
                  <c:v>Беларусь</c:v>
                </c:pt>
                <c:pt idx="1">
                  <c:v>Казахстан</c:v>
                </c:pt>
                <c:pt idx="2">
                  <c:v>Россия</c:v>
                </c:pt>
              </c:strCache>
            </c:strRef>
          </c:cat>
          <c:val>
            <c:numRef>
              <c:f>'Продажи по странам'!$B$4:$B$6</c:f>
              <c:numCache>
                <c:formatCode>General</c:formatCode>
                <c:ptCount val="3"/>
                <c:pt idx="0">
                  <c:v>279850.5</c:v>
                </c:pt>
                <c:pt idx="1">
                  <c:v>669686.5</c:v>
                </c:pt>
                <c:pt idx="2">
                  <c:v>3563888.5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1-4724-B152-E2F08D7536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07216656"/>
        <c:axId val="1007217016"/>
      </c:barChart>
      <c:catAx>
        <c:axId val="100721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7016"/>
        <c:crosses val="autoZero"/>
        <c:auto val="1"/>
        <c:lblAlgn val="ctr"/>
        <c:lblOffset val="100"/>
        <c:noMultiLvlLbl val="0"/>
      </c:catAx>
      <c:valAx>
        <c:axId val="100721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2">
              <a:lumMod val="75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[coffeeproj.xlsx]Топ-5 клиентов!Сводная таблица1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ТОП-5</a:t>
            </a:r>
            <a:r>
              <a:rPr lang="ru-RU" baseline="0"/>
              <a:t> клиентов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'Топ-5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'Топ-5 клиентов'!$A$4:$A$8</c:f>
              <c:strCache>
                <c:ptCount val="5"/>
                <c:pt idx="0">
                  <c:v>Екатерина Воронова</c:v>
                </c:pt>
                <c:pt idx="1">
                  <c:v>Марк Третьяков</c:v>
                </c:pt>
                <c:pt idx="2">
                  <c:v>Тимофей Волков</c:v>
                </c:pt>
                <c:pt idx="3">
                  <c:v>Виктория Худякова</c:v>
                </c:pt>
                <c:pt idx="4">
                  <c:v>Иван Громов</c:v>
                </c:pt>
              </c:strCache>
            </c:strRef>
          </c:cat>
          <c:val>
            <c:numRef>
              <c:f>'Топ-5 клиентов'!$B$4:$B$8</c:f>
              <c:numCache>
                <c:formatCode>General</c:formatCode>
                <c:ptCount val="5"/>
                <c:pt idx="0">
                  <c:v>27801</c:v>
                </c:pt>
                <c:pt idx="1">
                  <c:v>28167.5</c:v>
                </c:pt>
                <c:pt idx="2">
                  <c:v>28911</c:v>
                </c:pt>
                <c:pt idx="3">
                  <c:v>30704.499999999996</c:v>
                </c:pt>
                <c:pt idx="4">
                  <c:v>31707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F-4266-BF2C-4EC7751D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7216656"/>
        <c:axId val="1007217016"/>
      </c:barChart>
      <c:catAx>
        <c:axId val="100721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7016"/>
        <c:crosses val="autoZero"/>
        <c:auto val="1"/>
        <c:lblAlgn val="ctr"/>
        <c:lblOffset val="100"/>
        <c:noMultiLvlLbl val="0"/>
      </c:catAx>
      <c:valAx>
        <c:axId val="100721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44546A">
                  <a:lumMod val="60000"/>
                  <a:lumOff val="40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>
      <a:gsLst>
        <a:gs pos="35000">
          <a:srgbClr val="4472C4">
            <a:lumMod val="11000"/>
            <a:lumOff val="89000"/>
          </a:srgbClr>
        </a:gs>
        <a:gs pos="74000">
          <a:srgbClr val="4472C4">
            <a:lumMod val="45000"/>
            <a:lumOff val="55000"/>
          </a:srgbClr>
        </a:gs>
        <a:gs pos="83000">
          <a:srgbClr val="4472C4">
            <a:lumMod val="45000"/>
            <a:lumOff val="55000"/>
          </a:srgbClr>
        </a:gs>
        <a:gs pos="100000">
          <a:srgbClr val="4472C4">
            <a:lumMod val="30000"/>
            <a:lumOff val="70000"/>
          </a:srgbClr>
        </a:gs>
      </a:gsLst>
      <a:lin ang="5400000" scaled="1"/>
    </a:gra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2">
              <a:lumMod val="75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EC10FF-61B5-993B-FDA0-2C0F8233DC42}"/>
            </a:ext>
          </a:extLst>
        </xdr:cNvPr>
        <xdr:cNvSpPr txBox="1"/>
      </xdr:nvSpPr>
      <xdr:spPr>
        <a:xfrm>
          <a:off x="66675" y="85725"/>
          <a:ext cx="10972800" cy="95250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tx2">
                <a:lumMod val="75000"/>
              </a:schemeClr>
            </a:gs>
          </a:gsLst>
          <a:lin ang="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4000" b="1" i="1" kern="1200">
              <a:solidFill>
                <a:schemeClr val="bg1"/>
              </a:solidFill>
            </a:rPr>
            <a:t>ПРОДАЖИ КОФЕ</a:t>
          </a:r>
        </a:p>
      </xdr:txBody>
    </xdr:sp>
    <xdr:clientData/>
  </xdr:twoCellAnchor>
  <xdr:twoCellAnchor>
    <xdr:from>
      <xdr:col>7</xdr:col>
      <xdr:colOff>348502</xdr:colOff>
      <xdr:row>11</xdr:row>
      <xdr:rowOff>179294</xdr:rowOff>
    </xdr:from>
    <xdr:to>
      <xdr:col>18</xdr:col>
      <xdr:colOff>593911</xdr:colOff>
      <xdr:row>27</xdr:row>
      <xdr:rowOff>129708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A433F9A-97DB-4E31-A0AE-775D21188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185457</xdr:colOff>
      <xdr:row>12</xdr:row>
      <xdr:rowOff>3924</xdr:rowOff>
    </xdr:from>
    <xdr:to>
      <xdr:col>7</xdr:col>
      <xdr:colOff>350104</xdr:colOff>
      <xdr:row>16</xdr:row>
      <xdr:rowOff>177924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Карта клиента">
              <a:extLst>
                <a:ext uri="{FF2B5EF4-FFF2-40B4-BE49-F238E27FC236}">
                  <a16:creationId xmlns:a16="http://schemas.microsoft.com/office/drawing/2014/main" id="{024E7C0C-6A63-42F0-B8BD-1D0C79EC7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рт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045" y="2189071"/>
              <a:ext cx="19800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5</xdr:row>
      <xdr:rowOff>190499</xdr:rowOff>
    </xdr:from>
    <xdr:to>
      <xdr:col>18</xdr:col>
      <xdr:colOff>590550</xdr:colOff>
      <xdr:row>11</xdr:row>
      <xdr:rowOff>161924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Дата заказа">
              <a:extLst>
                <a:ext uri="{FF2B5EF4-FFF2-40B4-BE49-F238E27FC236}">
                  <a16:creationId xmlns:a16="http://schemas.microsoft.com/office/drawing/2014/main" id="{8F043A74-ACCF-48F0-810E-6F4972520C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заказ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35" y="1042146"/>
              <a:ext cx="10877550" cy="111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7842</xdr:colOff>
      <xdr:row>11</xdr:row>
      <xdr:rowOff>188820</xdr:rowOff>
    </xdr:from>
    <xdr:to>
      <xdr:col>4</xdr:col>
      <xdr:colOff>172489</xdr:colOff>
      <xdr:row>16</xdr:row>
      <xdr:rowOff>172320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Объем">
              <a:extLst>
                <a:ext uri="{FF2B5EF4-FFF2-40B4-BE49-F238E27FC236}">
                  <a16:creationId xmlns:a16="http://schemas.microsoft.com/office/drawing/2014/main" id="{60F199BD-F6A8-4D5A-8DC1-5FCBDFC6BD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Объе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77" y="2183467"/>
              <a:ext cx="19800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9</xdr:col>
      <xdr:colOff>598954</xdr:colOff>
      <xdr:row>27</xdr:row>
      <xdr:rowOff>150719</xdr:rowOff>
    </xdr:from>
    <xdr:to>
      <xdr:col>18</xdr:col>
      <xdr:colOff>599695</xdr:colOff>
      <xdr:row>42</xdr:row>
      <xdr:rowOff>36419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CF47C18-2B07-4AB2-A8B3-97F1CD9B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56030</xdr:colOff>
      <xdr:row>27</xdr:row>
      <xdr:rowOff>149598</xdr:rowOff>
    </xdr:from>
    <xdr:to>
      <xdr:col>9</xdr:col>
      <xdr:colOff>594654</xdr:colOff>
      <xdr:row>42</xdr:row>
      <xdr:rowOff>35298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719E039-3B69-4C13-AB15-BCA89E305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10643</xdr:colOff>
      <xdr:row>20</xdr:row>
      <xdr:rowOff>40902</xdr:rowOff>
    </xdr:from>
    <xdr:to>
      <xdr:col>7</xdr:col>
      <xdr:colOff>347382</xdr:colOff>
      <xdr:row>27</xdr:row>
      <xdr:rowOff>134471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Тип кофе полный 1">
              <a:extLst>
                <a:ext uri="{FF2B5EF4-FFF2-40B4-BE49-F238E27FC236}">
                  <a16:creationId xmlns:a16="http://schemas.microsoft.com/office/drawing/2014/main" id="{EC700B2B-72B5-4173-9CAF-E6B131670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кофе полный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8" y="3750049"/>
              <a:ext cx="3967445" cy="14270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10643</xdr:colOff>
      <xdr:row>16</xdr:row>
      <xdr:rowOff>175373</xdr:rowOff>
    </xdr:from>
    <xdr:to>
      <xdr:col>7</xdr:col>
      <xdr:colOff>347383</xdr:colOff>
      <xdr:row>20</xdr:row>
      <xdr:rowOff>22413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Метод прожарки полный">
              <a:extLst>
                <a:ext uri="{FF2B5EF4-FFF2-40B4-BE49-F238E27FC236}">
                  <a16:creationId xmlns:a16="http://schemas.microsoft.com/office/drawing/2014/main" id="{7B254250-DD2C-454A-ACD7-D7B72AC77A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тод прожарки полный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8" y="3122520"/>
              <a:ext cx="3967446" cy="609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емён Андрианов" refreshedDate="45643.62352789352" missingItemsLimit="0" createdVersion="8" refreshedVersion="8" minRefreshableVersion="3" recordCount="1000" xr:uid="{17B847C1-7B7A-4DFC-A4C7-C366C7896FDA}">
  <cacheSource type="worksheet">
    <worksheetSource name="FullCoffeeTable"/>
  </cacheSource>
  <cacheFields count="18">
    <cacheField name="ID заказа" numFmtId="0">
      <sharedItems/>
    </cacheField>
    <cacheField name="Дата заказа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ID клиента" numFmtId="0">
      <sharedItems/>
    </cacheField>
    <cacheField name="ID продукта" numFmtId="0">
      <sharedItems/>
    </cacheField>
    <cacheField name="Количество" numFmtId="0">
      <sharedItems containsSemiMixedTypes="0" containsString="0" containsNumber="1" containsInteger="1" minValue="1" maxValue="6"/>
    </cacheField>
    <cacheField name="Имя клиента" numFmtId="0">
      <sharedItems count="893">
        <s v="Мария Покровская"/>
        <s v="Юлия Иванова"/>
        <s v="Юлия Давыдова"/>
        <s v="Дмитрий Ананьев"/>
        <s v="Ксения Зотова"/>
        <s v="Давид Парамонов"/>
        <s v="Милана Митрофанова"/>
        <s v="Артемий Зыков"/>
        <s v="Родион Зайцев"/>
        <s v="Иван Тихонов"/>
        <s v="Анна Коновалова"/>
        <s v="Дамир Воробьев"/>
        <s v="Макар Макаров"/>
        <s v="Ярослав Скворцов"/>
        <s v="Марк Алексеев"/>
        <s v="Владислав Марков"/>
        <s v="Давид Голованов"/>
        <s v="Амина Хомякова"/>
        <s v="Роман Ермолаев"/>
        <s v="Елизавета Кузнецова"/>
        <s v="Анна Овсянникова"/>
        <s v="Дарья Васильева"/>
        <s v="Злата Никифорова"/>
        <s v="Артём Мартынов"/>
        <s v="Григорий Зайцев"/>
        <s v="Фёдор Николаев"/>
        <s v="Вера Захарова"/>
        <s v="Милана Емельянова"/>
        <s v="Варвара Богданова"/>
        <s v="Милана Кондратьева"/>
        <s v="Евгений Козлов"/>
        <s v="Алиса Гаврилова"/>
        <s v="Алексей Климов"/>
        <s v="Фёдор Масленников"/>
        <s v="Алексей Васильев"/>
        <s v="Станислав Николаев"/>
        <s v="Вероника Никулина"/>
        <s v="Софья Игнатова"/>
        <s v="Анна Шилова"/>
        <s v="Константин Кузьмин"/>
        <s v="Малика Майорова"/>
        <s v="Софья Казакова"/>
        <s v="Кирилл Андреев"/>
        <s v="Николай Евдокимов"/>
        <s v="Даниил Мальцев"/>
        <s v="Арина Горбунова"/>
        <s v="Елизавета Соловьева"/>
        <s v="Вера Наумова"/>
        <s v="Екатерина Назарова"/>
        <s v="Никита Васильев"/>
        <s v="Денис Галкин"/>
        <s v="Василиса Сидорова"/>
        <s v="Адам Зуев"/>
        <s v="Александр Широков"/>
        <s v="Агата Акимова"/>
        <s v="Александра Денисова"/>
        <s v="Василиса Ермакова"/>
        <s v="Полина Коновалова"/>
        <s v="Андрей Злобин"/>
        <s v="Александра Королева"/>
        <s v="Юрий Воронин"/>
        <s v="Богдан Егоров"/>
        <s v="Павел Селиванов"/>
        <s v="Марк Зеленин"/>
        <s v="Варвара Комиссарова"/>
        <s v="Арина Парамонова"/>
        <s v="Вера Савельева"/>
        <s v="Злата Вдовина"/>
        <s v="Алексей Прокофьев"/>
        <s v="Милана Соловьева"/>
        <s v="Анна Константинова"/>
        <s v="Арина Белоусова"/>
        <s v="Алёна Прохорова"/>
        <s v="Александра Морозова"/>
        <s v="Александр Еремин"/>
        <s v="Фёдор Коротков"/>
        <s v="Валерия Титова"/>
        <s v="Екатерина Иванова"/>
        <s v="Александра Хомякова"/>
        <s v="Софья Зотова"/>
        <s v="Арсений Туманов"/>
        <s v="Антонина Борисова"/>
        <s v="Максим Корнилов"/>
        <s v="Мария Иванова"/>
        <s v="Амина Гаврилова"/>
        <s v="Денис Акимов"/>
        <s v="Валерия Никитина"/>
        <s v="Арина Орлова"/>
        <s v="Евгения Семенова"/>
        <s v="Сергей Муравьев"/>
        <s v="Тимофей Поляков"/>
        <s v="Елизавета Софронова"/>
        <s v="Ника Мухина"/>
        <s v="Георгий Смирнов"/>
        <s v="Елизавета Михайлова"/>
        <s v="Александр Мартынов"/>
        <s v="Сергей Волков"/>
        <s v="Алёна Майорова"/>
        <s v="Милана Королева"/>
        <s v="Александр Андреев"/>
        <s v="Степан Малинин"/>
        <s v="Михаил Королев"/>
        <s v="Артемий Егоров"/>
        <s v="Ева Дроздова"/>
        <s v="Александр Бородин"/>
        <s v="Иван Дмитриев"/>
        <s v="Даниил Лебедев"/>
        <s v="Роман Николаев"/>
        <s v="Вероника Беляева"/>
        <s v="Ева Воронова"/>
        <s v="Ярослава Маслова"/>
        <s v="Илья Черных"/>
        <s v="Константин Васильев"/>
        <s v="Марк Максимов"/>
        <s v="Мария Гаврилова"/>
        <s v="Роман Иванов"/>
        <s v="Виктория Серова"/>
        <s v="Александра Золотова"/>
        <s v="Демид Смирнов"/>
        <s v="Татьяна Никифорова"/>
        <s v="Иван Константинов"/>
        <s v="Виктория Малышева"/>
        <s v="Кирилл Воробьев"/>
        <s v="София Кочетова"/>
        <s v="Маргарита Зайцева"/>
        <s v="Кристина Борисова"/>
        <s v="Николь Устинова"/>
        <s v="Иван Сотников"/>
        <s v="Вероника Соболева"/>
        <s v="Валерия Фомина"/>
        <s v="Анастасия Филатова"/>
        <s v="Артём Сорокин"/>
        <s v="Агния Мартынова"/>
        <s v="Никита Большаков"/>
        <s v="Анна Полякова"/>
        <s v="Мирон Никитин"/>
        <s v="Ева Комарова"/>
        <s v="Денис Молчанов"/>
        <s v="Варвара Родина"/>
        <s v="Ксения Алексеева"/>
        <s v="Анна Исаева"/>
        <s v="Арина Козлова"/>
        <s v="Оливия Овсянникова"/>
        <s v="Георгий Петров"/>
        <s v="Мария Рожкова"/>
        <s v="Ульяна Тихонова"/>
        <s v="Богдан Попов"/>
        <s v="Макар Герасимов"/>
        <s v="Амелия Полякова"/>
        <s v="Ксения Коновалова"/>
        <s v="Фёдор Зайцев"/>
        <s v="Павел Петров"/>
        <s v="Михаил Иванов"/>
        <s v="София Кузина"/>
        <s v="Виктор Прокофьев"/>
        <s v="Асия Селиванова"/>
        <s v="Матвей Ефремов"/>
        <s v="Николай Березин"/>
        <s v="Ирина Алексеева"/>
        <s v="Виктория Ларина"/>
        <s v="Татьяна Худякова"/>
        <s v="Полина Сычева"/>
        <s v="Артём Николаев"/>
        <s v="Михаил Крылов"/>
        <s v="Яна Павлова"/>
        <s v="Дарья Коновалова"/>
        <s v="Ева Павлова"/>
        <s v="Виктория Медведева"/>
        <s v="Злата Чернова"/>
        <s v="Виктория Смирнова"/>
        <s v="Александра Большакова"/>
        <s v="Артём Смирнов"/>
        <s v="Елизавета Горлова"/>
        <s v="Ника Быкова"/>
        <s v="Даниил Соколов"/>
        <s v="Есения Большакова"/>
        <s v="Матвей Михайлов"/>
        <s v="Аделина Осипова"/>
        <s v="Максим Беляев"/>
        <s v="Тихон Борисов"/>
        <s v="Полина Пахомова"/>
        <s v="Илья Аникин"/>
        <s v="Арина Кузьмина"/>
        <s v="Мария Николаева"/>
        <s v="Марк Третьяков"/>
        <s v="Василиса Соколова"/>
        <s v="Леон Пастухов"/>
        <s v="Любовь Гаврилова"/>
        <s v="Василий Ананьев"/>
        <s v="Владислав Волков"/>
        <s v="Мария Соколова"/>
        <s v="Александра Козырева"/>
        <s v="Денис Измайлов"/>
        <s v="Ангелина Петрова"/>
        <s v="Айлин Масленникова"/>
        <s v="Ева Рябова"/>
        <s v="Даниэль Калинин"/>
        <s v="Ярослав Мартынов"/>
        <s v="Андрей Лазарев"/>
        <s v="Мирослава Захарова"/>
        <s v="Дмитрий Кузьмин"/>
        <s v="Юрий Щербаков"/>
        <s v="Виктория Гусева"/>
        <s v="Давид Гладков"/>
        <s v="Амелия Орехова"/>
        <s v="Матвей Богданов"/>
        <s v="Евгений Павлов"/>
        <s v="Мария Маркова"/>
        <s v="Алина Казакова"/>
        <s v="Диана Зайцева"/>
        <s v="Александр Казаков"/>
        <s v="Кирилл Авдеев"/>
        <s v="Мария Голованова"/>
        <s v="Агата Волкова"/>
        <s v="Александра Кузьмина"/>
        <s v="София Архипова"/>
        <s v="Мария Комиссарова"/>
        <s v="Илья Быков"/>
        <s v="Андрей Марков"/>
        <s v="Евангелина Алексеева"/>
        <s v="Егор Фролов"/>
        <s v="София Шарова"/>
        <s v="Элина Серова"/>
        <s v="Георгий Киселев"/>
        <s v="Ксения Ершова"/>
        <s v="Александра Лебедева"/>
        <s v="Екатерина Вешнякова"/>
        <s v="Вячеслав Демидов"/>
        <s v="Екатерина Андреева"/>
        <s v="Полина Алексеева"/>
        <s v="Артемий Игнатьев"/>
        <s v="Ангелина Тарасова"/>
        <s v="Михаил Попов"/>
        <s v="Яна Щербакова"/>
        <s v="Артём Беляев"/>
        <s v="Ульяна Комарова"/>
        <s v="Максим Ерофеев"/>
        <s v="Анна Петрова"/>
        <s v="Анастасия Ильинская"/>
        <s v="Николай Фролов"/>
        <s v="Михаил Филимонов"/>
        <s v="Дарья Вдовина"/>
        <s v="Тимофей Родин"/>
        <s v="Михаил Федоров"/>
        <s v="Диана Жданова"/>
        <s v="Екатерина Кузнецова"/>
        <s v="Яна Семенова"/>
        <s v="Максим Тихонов"/>
        <s v="Ангелина Борисова"/>
        <s v="Мирослава Голубева"/>
        <s v="Виктория Зорина"/>
        <s v="Платон Александров"/>
        <s v="София Панина"/>
        <s v="Виктория Сорокина"/>
        <s v="Михаил Алехин"/>
        <s v="Ульяна Смирнова"/>
        <s v="Никита Смирнов"/>
        <s v="Максим Филиппов"/>
        <s v="Дарья Прохорова"/>
        <s v="Арсений Максимов"/>
        <s v="Эмин Окулов"/>
        <s v="София Маркова"/>
        <s v="Артём Кондрашов"/>
        <s v="Елизавета Плотникова"/>
        <s v="Давид Кошелев"/>
        <s v="Анна Артемова"/>
        <s v="Елизавета Коровина"/>
        <s v="Георгий Николаев"/>
        <s v="Василиса Емельянова"/>
        <s v="Иван Авдеев"/>
        <s v="Ярослав Беляев"/>
        <s v="Тимофей Сергеев"/>
        <s v="Максим Фролов"/>
        <s v="Александр Сазонов"/>
        <s v="Марк Косарев"/>
        <s v="Кирилл Герасимов"/>
        <s v="Агата Карташова"/>
        <s v="Анисия Румянцева"/>
        <s v="Анна Гаврилова"/>
        <s v="Екатерина Лебедева"/>
        <s v="Егор Лебедев"/>
        <s v="Фёдор Ковалев"/>
        <s v="Софья Маркова"/>
        <s v="Амина Абрамова"/>
        <s v="Вера Рыбакова"/>
        <s v="Анастасия Соколова"/>
        <s v="Ксения Смирнова"/>
        <s v="Илья Горлов"/>
        <s v="Надежда Пугачева"/>
        <s v="Дарина Уварова"/>
        <s v="Дмитрий Марков"/>
        <s v="Маргарита Фомичева"/>
        <s v="Фёдор Абрамов"/>
        <s v="Мария Харитонова"/>
        <s v="Максим Моисеев"/>
        <s v="Алиса Пастухова"/>
        <s v="Николь Комарова"/>
        <s v="Александр Барсуков"/>
        <s v="Иван Завьялов"/>
        <s v="Алиса Пугачева"/>
        <s v="Георгий Латышев"/>
        <s v="Кристина Кудрявцева"/>
        <s v="Ева Федорова"/>
        <s v="Богдан Карпов"/>
        <s v="Алексей Степанов"/>
        <s v="Александр Шульгин"/>
        <s v="Ольга Романова"/>
        <s v="Анна Фокина"/>
        <s v="Алексей Миронов"/>
        <s v="Тимур Поляков"/>
        <s v="Давид Хохлов"/>
        <s v="Мирослава Дубова"/>
        <s v="Дарья Черкасова"/>
        <s v="Максим Марков"/>
        <s v="Алия Петрова"/>
        <s v="Ярослав Самойлов"/>
        <s v="София Фокина"/>
        <s v="Анна Мельникова"/>
        <s v="Виктория Масленникова"/>
        <s v="Иван Белов"/>
        <s v="Дмитрий Новиков"/>
        <s v="Даниил Туманов"/>
        <s v="Таисия Высоцкая"/>
        <s v="Ксения Балашова"/>
        <s v="Ульяна Максимова"/>
        <s v="Андрей Крюков"/>
        <s v="Екатерина Бабушкина"/>
        <s v="Арина Макарова"/>
        <s v="Марк Кузнецов"/>
        <s v="Фёдор Синицын"/>
        <s v="Давид Смирнов"/>
        <s v="Сергей Орлов"/>
        <s v="Марьям Трифонова"/>
        <s v="Матвей Зайцев"/>
        <s v="Михаил Петров"/>
        <s v="Михаил Кравцов"/>
        <s v="Роман Жданов"/>
        <s v="Матвей Гущин"/>
        <s v="Софья Ушакова"/>
        <s v="Дмитрий Харитонов"/>
        <s v="Борис Бирюков"/>
        <s v="Анастасия Попова"/>
        <s v="София Соловьева"/>
        <s v="Тимофей Волков"/>
        <s v="Кирилл Павлов"/>
        <s v="Артём Егоров"/>
        <s v="Ксения Савельева"/>
        <s v="Ульяна Ермакова"/>
        <s v="Демид Соколов"/>
        <s v="Алиса Васильева"/>
        <s v="Мадина Попова"/>
        <s v="Мария Ершова"/>
        <s v="Иван Селезнев"/>
        <s v="Артемий Ефремов"/>
        <s v="Ярослава Васильева"/>
        <s v="Валерия Верещагина"/>
        <s v="Роман Петров"/>
        <s v="Ярослав Тихонов"/>
        <s v="Алексей Захаров"/>
        <s v="Евгения Иванова"/>
        <s v="Андрей Зайцев"/>
        <s v="Даниил Иванов"/>
        <s v="Даниил Фадеев"/>
        <s v="Ника Васильева"/>
        <s v="Владимир Артамонов"/>
        <s v="Кристина Тарасова"/>
        <s v="Алиса Чернова"/>
        <s v="Анастасия Платонова"/>
        <s v="Александра Васильева"/>
        <s v="Анастасия Пименова"/>
        <s v="Анна Демидова"/>
        <s v="Роман Дружинин"/>
        <s v="Артём Соколов"/>
        <s v="Михаил Терехов"/>
        <s v="Александр Софронов"/>
        <s v="Варвара Зубова"/>
        <s v="Владислав Никифоров"/>
        <s v="Савелий Самойлов"/>
        <s v="Александр Галкин"/>
        <s v="Анна Дмитриева"/>
        <s v="Тимофей Старостин"/>
        <s v="Владимир Чернышев"/>
        <s v="Ева Климова"/>
        <s v="Татьяна Логинова"/>
        <s v="Назар Соколов"/>
        <s v="Марина Козлова"/>
        <s v="Филипп Никифоров"/>
        <s v="Игорь Кузин"/>
        <s v="Вероника Журавлева"/>
        <s v="Тихон Матвеев"/>
        <s v="Дарина Маркина"/>
        <s v="Виктория Ракова"/>
        <s v="Ева Беликова"/>
        <s v="Дмитрий Егоров"/>
        <s v="Георгий Алексеев"/>
        <s v="Андрей Куликов"/>
        <s v="София Сергеева"/>
        <s v="Тимур Сальников"/>
        <s v="Кира Алексеева"/>
        <s v="Полина Лебедева"/>
        <s v="Стефания Воронова"/>
        <s v="Сергей Коновалов"/>
        <s v="Диана Белова"/>
        <s v="Фёдор Малышев"/>
        <s v="Елизавета Орлова"/>
        <s v="Роман Степанов"/>
        <s v="Иван Хомяков"/>
        <s v="Надежда Максимова"/>
        <s v="Анна Зверева"/>
        <s v="София Косарева"/>
        <s v="Анастасия Комарова"/>
        <s v="Константин Фадеев"/>
        <s v="София Полякова"/>
        <s v="Арина Митрофанова"/>
        <s v="Мирон Лазарев"/>
        <s v="Милана Ермакова"/>
        <s v="Вера Колпакова"/>
        <s v="Николай Новиков"/>
        <s v="Алина Миронова"/>
        <s v="Артём Панфилов"/>
        <s v="Александр Свиридов"/>
        <s v="Артём Демидов"/>
        <s v="Матвей Климов"/>
        <s v="Михаил Нечаев"/>
        <s v="Всеволод Бочаров"/>
        <s v="София Агеева"/>
        <s v="Илья Никольский"/>
        <s v="Александр Карпов"/>
        <s v="Елизавета Муравьева"/>
        <s v="Анна Бессонова"/>
        <s v="Злата Кузнецова"/>
        <s v="Михаил Гончаров"/>
        <s v="Алиса Митрофанова"/>
        <s v="Кира Кузнецова"/>
        <s v="Роман Пугачев"/>
        <s v="Тимофей Лебедев"/>
        <s v="Артём Воронов"/>
        <s v="Ульяна Сальникова"/>
        <s v="Татьяна Медведева"/>
        <s v="Камиль Чернышев"/>
        <s v="Яна Мельникова"/>
        <s v="Серафима Михайлова"/>
        <s v="Милана Грачева"/>
        <s v="Матвей Мартынов"/>
        <s v="Владимир Суслов"/>
        <s v="Владислав Зверев"/>
        <s v="Кристина Пименова"/>
        <s v="Виктория Фролова"/>
        <s v="Василиса Терентьева"/>
        <s v="Владимир Исаев"/>
        <s v="Злата Волкова"/>
        <s v="Малика Попова"/>
        <s v="Милана Гордеева"/>
        <s v="Никита Беляев"/>
        <s v="Руслан Евдокимов"/>
        <s v="Николай Трофимов"/>
        <s v="Мария Митрофанова"/>
        <s v="Тимур Иванов"/>
        <s v="Мария Усова"/>
        <s v="Антон Фетисов"/>
        <s v="Мирослава Зиновьева"/>
        <s v="Виктория Короткова"/>
        <s v="Матвей Николаев"/>
        <s v="Виктория Розанова"/>
        <s v="Дарья Колпакова"/>
        <s v="Вероника Егорова"/>
        <s v="Артём Королев"/>
        <s v="Мирослава Григорьева"/>
        <s v="Даниэль Белов"/>
        <s v="Алисия Еремина"/>
        <s v="Фёдор Федоров"/>
        <s v="Степан Романов"/>
        <s v="Василиса Петрова"/>
        <s v="Александра Григорьева"/>
        <s v="Алексей Леонов"/>
        <s v="Егор Дмитриев"/>
        <s v="Александр Козлов"/>
        <s v="Иван Денисов"/>
        <s v="Алиса Назарова"/>
        <s v="Михаил Давыдов"/>
        <s v="Антон Быков"/>
        <s v="Михаил Мартынов"/>
        <s v="Дарья Егорова"/>
        <s v="Матвей Мальцев"/>
        <s v="Дарья Клюева"/>
        <s v="Сергей Ермаков"/>
        <s v="Савелий Соколов"/>
        <s v="Максим Потапов"/>
        <s v="Лев Леонтьев"/>
        <s v="Виктория Суркова"/>
        <s v="Лев Пономарев"/>
        <s v="Алиса Королева"/>
        <s v="Тимофей Соколов"/>
        <s v="Андрей Потапов"/>
        <s v="Иван Миронов"/>
        <s v="Анастасия Громова"/>
        <s v="Дмитрий Терентьев"/>
        <s v="Константин Миронов"/>
        <s v="Иван Зайцев"/>
        <s v="Елена Лаврентьева"/>
        <s v="Иван Черных"/>
        <s v="Марк Еремеев"/>
        <s v="Дмитрий Петров"/>
        <s v="Илья Мельников"/>
        <s v="София Романова"/>
        <s v="Алиса Фомина"/>
        <s v="Алиса Александрова"/>
        <s v="Артём Черняев"/>
        <s v="Михаил Миронов"/>
        <s v="Лидия Овсянникова"/>
        <s v="Алла Власова"/>
        <s v="Алиса Андреева"/>
        <s v="Кира Логинова"/>
        <s v="Мария Тарасова"/>
        <s v="Маргарита Романова"/>
        <s v="Екатерина Воронова"/>
        <s v="Анастасия Галкина"/>
        <s v="София Жукова"/>
        <s v="Михаил Зубов"/>
        <s v="Дарина Белова"/>
        <s v="Наталья Троицкая"/>
        <s v="Александра Балашова"/>
        <s v="Иван Ковалев"/>
        <s v="Антон Петров"/>
        <s v="Мария Антонова"/>
        <s v="Юлия Ефремова"/>
        <s v="Мирон Кравцов"/>
        <s v="Илья Сотников"/>
        <s v="Леон Соловьев"/>
        <s v="Софья Петухова"/>
        <s v="Виктория Горлова"/>
        <s v="Василий Кузьмин"/>
        <s v="Маргарита Наумова"/>
        <s v="Майя Ларионова"/>
        <s v="Ярослав Кузнецов"/>
        <s v="Екатерина Александрова"/>
        <s v="Михаил Денисов"/>
        <s v="Амина Семенова"/>
        <s v="Виктория Максимова"/>
        <s v="Дмитрий Комаров"/>
        <s v="Лука Волков"/>
        <s v="Егор Беляев"/>
        <s v="Любовь Егорова"/>
        <s v="Илья Щербаков"/>
        <s v="София Калинина"/>
        <s v="Савва Прокофьев"/>
        <s v="Тихон Агеев"/>
        <s v="Анастасия Петрова"/>
        <s v="Милана Афанасьева"/>
        <s v="Вадим Попов"/>
        <s v="Василиса Кузнецова"/>
        <s v="Павел Шульгин"/>
        <s v="Владимир Мухин"/>
        <s v="Борис Ефремов"/>
        <s v="Макар Серебряков"/>
        <s v="Амира Волкова"/>
        <s v="Дмитрий Ермилов"/>
        <s v="Даниил Демин"/>
        <s v="Богдан Николаев"/>
        <s v="Максим Родин"/>
        <s v="Богдан Ананьев"/>
        <s v="Дарина Борисова"/>
        <s v="Полина Козлова"/>
        <s v="Василиса Титова"/>
        <s v="Антон Львов"/>
        <s v="Александр Киселев"/>
        <s v="Александр Тихонов"/>
        <s v="Роман Егоров"/>
        <s v="Роман Ковалев"/>
        <s v="Амина Трошина"/>
        <s v="Николай Зайцев"/>
        <s v="Таисия Овсянникова"/>
        <s v="Максим Вавилов"/>
        <s v="Тимофей Золотарев"/>
        <s v="Милана Богомолова"/>
        <s v="Вероника Кондратьева"/>
        <s v="Александр Виноградов"/>
        <s v="Мила Березина"/>
        <s v="Владимир Захаров"/>
        <s v="Дамир Фролов"/>
        <s v="Кирилл Королев"/>
        <s v="Регина Родионова"/>
        <s v="Ольга Медведева"/>
        <s v="Фёдор Куликов"/>
        <s v="Ульяна Алешина"/>
        <s v="Матвей Васильев"/>
        <s v="Пётр Терентьев"/>
        <s v="Милана Анисимова"/>
        <s v="Максим Колесников"/>
        <s v="Екатерина Наумова"/>
        <s v="Варвара Борисова"/>
        <s v="Давид Петров"/>
        <s v="София Дмитриева"/>
        <s v="Арина Виноградова"/>
        <s v="Максим Петров"/>
        <s v="Валерия Беляева"/>
        <s v="Арина Маркова"/>
        <s v="Роман Данилов"/>
        <s v="Варвара Кириллова"/>
        <s v="Карина Минина"/>
        <s v="Марк Григорьев"/>
        <s v="Арина Гаврилова"/>
        <s v="Лейла Рожкова"/>
        <s v="Алексей Руднев"/>
        <s v="Аделина Киселева"/>
        <s v="Анастасия Федорова"/>
        <s v="Алексей Попов"/>
        <s v="Игорь Архипов"/>
        <s v="Ева Жилина"/>
        <s v="Диана Бочарова"/>
        <s v="Артём Ковалев"/>
        <s v="Арина Власова"/>
        <s v="Стефания Рубцова"/>
        <s v="Павел Кузнецов"/>
        <s v="Роман Еремин"/>
        <s v="Арина Глебова"/>
        <s v="Анастасия Кудрявцева"/>
        <s v="Анна Андреева"/>
        <s v="Иван Иванов"/>
        <s v="Александра Смирнова"/>
        <s v="Варвара Белоусова"/>
        <s v="Виктория Нечаева"/>
        <s v="Платон Петров"/>
        <s v="Варвара Петрова"/>
        <s v="Захар Сергеев"/>
        <s v="Иван Андреев"/>
        <s v="Ева Пантелеева"/>
        <s v="Андрей Алешин"/>
        <s v="Кира Карпова"/>
        <s v="Степан Комаров"/>
        <s v="Софья Калинина"/>
        <s v="Александр Тихомиров"/>
        <s v="Ева Данилова"/>
        <s v="Василиса Захарова"/>
        <s v="Станислав Терентьев"/>
        <s v="Игорь Медведев"/>
        <s v="Даниил Артамонов"/>
        <s v="Кристина Васильева"/>
        <s v="Арсений Горбунов"/>
        <s v="Мария Кириллова"/>
        <s v="Мирон Филиппов"/>
        <s v="Виктория Грачева"/>
        <s v="Яна Емельянова"/>
        <s v="Кристина Матвеева"/>
        <s v="Олеся Попова"/>
        <s v="Филипп Васильев"/>
        <s v="Алиса Иванова"/>
        <s v="Сергей Касаткин"/>
        <s v="Владимир Никитин"/>
        <s v="Ольга Черкасова"/>
        <s v="Александра Филатова"/>
        <s v="Максим Коновалов"/>
        <s v="Анна Басова"/>
        <s v="Матвей Кузнецов"/>
        <s v="Дмитрий Горячев"/>
        <s v="Виктория Бирюкова"/>
        <s v="Михаил Медведев"/>
        <s v="Александра Бирюкова"/>
        <s v="Тимофей Хохлов"/>
        <s v="Владимир Плотников"/>
        <s v="Роман Быков"/>
        <s v="Александр Сергеев"/>
        <s v="Мирослава Павлова"/>
        <s v="Руслан Капустин"/>
        <s v="Софья Воронова"/>
        <s v="Елизавета Егорова"/>
        <s v="Роман Беляев"/>
        <s v="Полина Суханова"/>
        <s v="Ксения Краснова"/>
        <s v="Михаил Селиванов"/>
        <s v="Артём Михайлов"/>
        <s v="Марк Горячев"/>
        <s v="Тимур Павлов"/>
        <s v="Михаил Ермолаев"/>
        <s v="Вера Хохлова"/>
        <s v="София Родина"/>
        <s v="Артём Назаров"/>
        <s v="Александр Жаров"/>
        <s v="Павел Макаров"/>
        <s v="Елизавета Николаева"/>
        <s v="Вероника Чернышева"/>
        <s v="Арина Александрова"/>
        <s v="Елизавета Калашникова"/>
        <s v="Матвей Галкин"/>
        <s v="Анна Исакова"/>
        <s v="Матвей Герасимов"/>
        <s v="Анастасия Тихомирова"/>
        <s v="Пётр Иванов"/>
        <s v="Марк Иванов"/>
        <s v="Милана Горячева"/>
        <s v="Даниил Антонов"/>
        <s v="Ксения Сорокина"/>
        <s v="Иван Харитонов"/>
        <s v="Глеб Дмитриев"/>
        <s v="Матвей Демин"/>
        <s v="Дарья Малышева"/>
        <s v="Александр Кириллов"/>
        <s v="Алиса Николаева"/>
        <s v="Леонид Беляков"/>
        <s v="Ангелина Иванова"/>
        <s v="Дарина Соколова"/>
        <s v="Дарья Дубинина"/>
        <s v="Руслан Сазонов"/>
        <s v="Анастасия Голованова"/>
        <s v="Анна Королева"/>
        <s v="Софья Соколова"/>
        <s v="Артемий Аникин"/>
        <s v="Мелания Лебедева"/>
        <s v="Андрей Гончаров"/>
        <s v="Артём Снегирев"/>
        <s v="Али Суворов"/>
        <s v="Олег Сахаров"/>
        <s v="Марк Трифонов"/>
        <s v="Михаил Лебедев"/>
        <s v="Михаил Сергеев"/>
        <s v="Александр Фирсов"/>
        <s v="Марина Игнатова"/>
        <s v="Дарья Крылова"/>
        <s v="Григорий Жуков"/>
        <s v="Тимофей Афанасьев"/>
        <s v="Илья Цветков"/>
        <s v="Михаил Цветков"/>
        <s v="Андрей Круглов"/>
        <s v="Злата Шульгина"/>
        <s v="Алина Комарова"/>
        <s v="Ибрагим Беляков"/>
        <s v="Амелия Харитонова"/>
        <s v="Мария Кузнецова"/>
        <s v="Глеб Егоров"/>
        <s v="Диана Медведева"/>
        <s v="Полина Иванова"/>
        <s v="Константин Горшков"/>
        <s v="Иван Громов"/>
        <s v="Маргарита Семенова"/>
        <s v="Семён Чернов"/>
        <s v="Александра Николаева"/>
        <s v="Александр Васильев"/>
        <s v="Марк Князев"/>
        <s v="Наталья Третьякова"/>
        <s v="Игорь Муравьев"/>
        <s v="Анна Воронина"/>
        <s v="Александр Пахомов"/>
        <s v="Даниил Исаев"/>
        <s v="Давид Поляков"/>
        <s v="Виктория Чернышева"/>
        <s v="Арина Демьянова"/>
        <s v="Степан Макаров"/>
        <s v="Мирослава Васильева"/>
        <s v="Иван Лыков"/>
        <s v="Ксения Старостина"/>
        <s v="Вероника Карпова"/>
        <s v="Виктория Никулина"/>
        <s v="Милана Исаева"/>
        <s v="Дмитрий Яковлев"/>
        <s v="Роберт Иванов"/>
        <s v="Александр Александров"/>
        <s v="Полина Любимова"/>
        <s v="Виктория Васильева"/>
        <s v="Иван Орлов"/>
        <s v="Макар Кочетков"/>
        <s v="Вероника Евдокимова"/>
        <s v="Фатима Макарова"/>
        <s v="Артур Сергеев"/>
        <s v="Софья Дорофеева"/>
        <s v="Виктория Павлова"/>
        <s v="Святослав Кузнецов"/>
        <s v="Константин Фетисов"/>
        <s v="Олег Федоров"/>
        <s v="Алиса Колосова"/>
        <s v="Павел Михайлов"/>
        <s v="Владимир Анисимов"/>
        <s v="Владимир Морозов"/>
        <s v="Артём Комаров"/>
        <s v="Валерия Бочарова"/>
        <s v="Софья Александрова"/>
        <s v="Майя Ковалева"/>
        <s v="Максим Терентьев"/>
        <s v="Фёдор Фомин"/>
        <s v="Максим Беликов"/>
        <s v="Елена Крылова"/>
        <s v="Виктория Новикова"/>
        <s v="Савва Тихонов"/>
        <s v="Александр Усов"/>
        <s v="Елизавета Чернова"/>
        <s v="Алия Константинова"/>
        <s v="Иван Матвеев"/>
        <s v="Яна Козлова"/>
        <s v="Захар Панов"/>
        <s v="Владимир Фролов"/>
        <s v="Евгения Петрова"/>
        <s v="Анастасия Захарова"/>
        <s v="Демид Савельев"/>
        <s v="Надежда Широкова"/>
        <s v="Стефания Тихонова"/>
        <s v="Милана Смирнова"/>
        <s v="Алиса Бирюкова"/>
        <s v="Иван Колесов"/>
        <s v="Иван Лебедев"/>
        <s v="Анна Рябова"/>
        <s v="Максим Назаров"/>
        <s v="Варвара Грекова"/>
        <s v="Виктория Воронцова"/>
        <s v="Таисия Терентьева"/>
        <s v="Лев Емельянов"/>
        <s v="Анна Смирнова"/>
        <s v="Мария Захарова"/>
        <s v="Маргарита Иванова"/>
        <s v="Полина Григорьева"/>
        <s v="Дарина Кузьмина"/>
        <s v="Михаил Грачев"/>
        <s v="Полина Васильева"/>
        <s v="Мария Белоусова"/>
        <s v="Герман Бородин"/>
        <s v="Валерия Андреева"/>
        <s v="Александра Парфенова"/>
        <s v="Михаил Григорьев"/>
        <s v="Кристина Скворцова"/>
        <s v="Мирон Чернов"/>
        <s v="Марьяна Филимонова"/>
        <s v="Кирилл Парфенов"/>
        <s v="Александра Старикова"/>
        <s v="Василиса Алексеева"/>
        <s v="Сергей Поликарпов"/>
        <s v="Алексей Афанасьев"/>
        <s v="Павел Соколов"/>
        <s v="Кира Сорокина"/>
        <s v="Савелий Измайлов"/>
        <s v="Ольга Власова"/>
        <s v="Василиса Кочетова"/>
        <s v="Марк Ковалев"/>
        <s v="Арина Пономарева"/>
        <s v="Александр Иванов"/>
        <s v="Полина Сидорова"/>
        <s v="Сафия Козловская"/>
        <s v="Алина Шапошникова"/>
        <s v="Василиса Харитонова"/>
        <s v="Анна Лазарева"/>
        <s v="Платон Лаптев"/>
        <s v="Владимир Куприянов"/>
        <s v="Григорий Серов"/>
        <s v="Ярослав Суслов"/>
        <s v="Алёна Тихонова"/>
        <s v="Виктория Худякова"/>
        <s v="Дмитрий Озеров"/>
        <s v="Теона Калашникова"/>
        <s v="Ярослав Куприянов"/>
        <s v="София Акимова"/>
        <s v="Анна Попова"/>
        <s v="Серафим Тарасов"/>
        <s v="Игорь Смирнов"/>
        <s v="Оливия Кузнецова"/>
        <s v="Данила Злобин"/>
        <s v="Никита Иванов"/>
        <s v="Софья Климова"/>
        <s v="Александр Смирнов"/>
        <s v="Николь Смирнова"/>
        <s v="Мария Власова"/>
        <s v="Варвара Александрова"/>
        <s v="Милана Ильина"/>
        <s v="Дмитрий Бородин"/>
        <s v="Даниил Ильин"/>
        <s v="Амалия Лобанова"/>
        <s v="Георгий Ежов"/>
        <s v="Глеб Волков"/>
        <s v="Юлия Косарева"/>
        <s v="Николай Марков"/>
        <s v="Марк Наумов"/>
        <s v="Александра Иванова"/>
        <s v="Полина Колосова"/>
        <s v="Дмитрий Козлов"/>
        <s v="Михаил Лапин"/>
        <s v="Ксения Константинова"/>
        <s v="Даниил Логинов"/>
        <s v="Илья Комаров"/>
        <s v="Амина Воробьева"/>
        <s v="Николай Иванов"/>
        <s v="Елизавета Зубова"/>
        <s v="Мария Терехова"/>
        <s v="Лев Данилов"/>
        <s v="Артём Трофимов"/>
        <s v="Давид Данилов"/>
        <s v="Елена Вишневская"/>
        <s v="Виктория Львова"/>
        <s v="Яна Исакова"/>
        <s v="Артём Ильин"/>
        <s v="Али Назаров"/>
        <s v="Арина Жукова"/>
        <s v="Марк Антонов"/>
        <s v="Кирилл Шапошников"/>
        <s v="Даниил Усов"/>
        <s v="Михаил Марков"/>
        <s v="Всеволод Чеботарев"/>
        <s v="Стефания Кузнецова"/>
      </sharedItems>
    </cacheField>
    <cacheField name="Страна" numFmtId="0">
      <sharedItems count="3">
        <s v="Россия"/>
        <s v="Казахстан"/>
        <s v="Беларусь"/>
      </sharedItems>
    </cacheField>
    <cacheField name="Тип кофе" numFmtId="0">
      <sharedItems count="4">
        <s v="Rob"/>
        <s v="Exc"/>
        <s v="Ara"/>
        <s v="Lib"/>
      </sharedItems>
    </cacheField>
    <cacheField name="Метод прожарки" numFmtId="0">
      <sharedItems count="3">
        <s v="M"/>
        <s v="L"/>
        <s v="D"/>
      </sharedItems>
    </cacheField>
    <cacheField name="Объем" numFmtId="0">
      <sharedItems containsSemiMixedTypes="0" containsString="0" containsNumber="1" minValue="0.2" maxValue="2.5" count="4">
        <n v="1"/>
        <n v="0.5"/>
        <n v="2.5"/>
        <n v="0.2"/>
      </sharedItems>
    </cacheField>
    <cacheField name="Цена" numFmtId="0">
      <sharedItems containsSemiMixedTypes="0" containsString="0" containsNumber="1" minValue="268.49999999999994" maxValue="3645.5"/>
    </cacheField>
    <cacheField name="Продажи" numFmtId="0">
      <sharedItems containsSemiMixedTypes="0" containsString="0" containsNumber="1" minValue="268.49999999999994" maxValue="21873"/>
    </cacheField>
    <cacheField name="Тип кофе полный" numFmtId="0">
      <sharedItems count="4">
        <s v="Робуста"/>
        <s v="Эксцельза"/>
        <s v="Арабика"/>
        <s v="Либерика"/>
      </sharedItems>
    </cacheField>
    <cacheField name="Метод прожарки полный" numFmtId="0">
      <sharedItems count="3">
        <s v="Medium"/>
        <s v="Light"/>
        <s v="Dark"/>
      </sharedItems>
    </cacheField>
    <cacheField name="Карта клиента" numFmtId="0">
      <sharedItems count="2">
        <s v="Да"/>
        <s v="Нет"/>
      </sharedItems>
    </cacheField>
    <cacheField name="Месяцы (Дата заказа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Кварталы (Дата заказа)" numFmtId="0" databaseField="0">
      <fieldGroup base="1">
        <rangePr groupBy="quarters" startDate="2019-01-02T00:00:00" endDate="2022-08-20T00:00:00"/>
        <groupItems count="6">
          <s v="&lt;02.01.2019"/>
          <s v="Кв-л1"/>
          <s v="Кв-л2"/>
          <s v="Кв-л3"/>
          <s v="Кв-л4"/>
          <s v="&gt;20.08.2022"/>
        </groupItems>
      </fieldGroup>
    </cacheField>
    <cacheField name="Годы (Дата заказа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9523741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x v="0"/>
    <x v="0"/>
    <x v="0"/>
    <x v="0"/>
    <n v="994.99999999999989"/>
    <n v="1989.9999999999998"/>
    <x v="0"/>
    <x v="0"/>
    <x v="0"/>
  </r>
  <r>
    <s v="QEV-37451-860"/>
    <x v="0"/>
    <s v="17670-51384-MA"/>
    <s v="E-M-0.5"/>
    <n v="5"/>
    <x v="0"/>
    <x v="0"/>
    <x v="1"/>
    <x v="0"/>
    <x v="1"/>
    <n v="825"/>
    <n v="4125"/>
    <x v="1"/>
    <x v="0"/>
    <x v="0"/>
  </r>
  <r>
    <s v="FAA-43335-268"/>
    <x v="1"/>
    <s v="21125-22134-PX"/>
    <s v="A-L-1"/>
    <n v="1"/>
    <x v="1"/>
    <x v="0"/>
    <x v="2"/>
    <x v="1"/>
    <x v="0"/>
    <n v="1295"/>
    <n v="1295"/>
    <x v="2"/>
    <x v="1"/>
    <x v="0"/>
  </r>
  <r>
    <s v="KAC-83089-793"/>
    <x v="2"/>
    <s v="23806-46781-OU"/>
    <s v="E-M-1"/>
    <n v="2"/>
    <x v="2"/>
    <x v="1"/>
    <x v="1"/>
    <x v="0"/>
    <x v="0"/>
    <n v="1375"/>
    <n v="2750"/>
    <x v="1"/>
    <x v="0"/>
    <x v="1"/>
  </r>
  <r>
    <s v="KAC-83089-793"/>
    <x v="2"/>
    <s v="23806-46781-OU"/>
    <s v="R-L-2.5"/>
    <n v="2"/>
    <x v="2"/>
    <x v="1"/>
    <x v="0"/>
    <x v="1"/>
    <x v="2"/>
    <n v="2748.4999999999995"/>
    <n v="5496.9999999999991"/>
    <x v="0"/>
    <x v="1"/>
    <x v="1"/>
  </r>
  <r>
    <s v="CVP-18956-553"/>
    <x v="3"/>
    <s v="86561-91660-RB"/>
    <s v="L-D-1"/>
    <n v="3"/>
    <x v="3"/>
    <x v="0"/>
    <x v="3"/>
    <x v="2"/>
    <x v="0"/>
    <n v="1295"/>
    <n v="3885"/>
    <x v="3"/>
    <x v="2"/>
    <x v="1"/>
  </r>
  <r>
    <s v="IPP-31994-879"/>
    <x v="4"/>
    <s v="65223-29612-CB"/>
    <s v="E-D-0.5"/>
    <n v="3"/>
    <x v="4"/>
    <x v="0"/>
    <x v="1"/>
    <x v="2"/>
    <x v="1"/>
    <n v="729"/>
    <n v="2187"/>
    <x v="1"/>
    <x v="2"/>
    <x v="0"/>
  </r>
  <r>
    <s v="SNZ-65340-705"/>
    <x v="5"/>
    <s v="21134-81676-FR"/>
    <s v="L-L-0.2"/>
    <n v="1"/>
    <x v="5"/>
    <x v="1"/>
    <x v="3"/>
    <x v="1"/>
    <x v="3"/>
    <n v="475.5"/>
    <n v="475.5"/>
    <x v="3"/>
    <x v="1"/>
    <x v="0"/>
  </r>
  <r>
    <s v="EZT-46571-659"/>
    <x v="6"/>
    <s v="03396-68805-ZC"/>
    <s v="R-M-0.5"/>
    <n v="3"/>
    <x v="6"/>
    <x v="0"/>
    <x v="0"/>
    <x v="0"/>
    <x v="1"/>
    <n v="597"/>
    <n v="1791"/>
    <x v="0"/>
    <x v="0"/>
    <x v="1"/>
  </r>
  <r>
    <s v="NWQ-70061-912"/>
    <x v="0"/>
    <s v="61021-27840-ZN"/>
    <s v="R-M-0.5"/>
    <n v="1"/>
    <x v="7"/>
    <x v="0"/>
    <x v="0"/>
    <x v="0"/>
    <x v="1"/>
    <n v="597"/>
    <n v="597"/>
    <x v="0"/>
    <x v="0"/>
    <x v="1"/>
  </r>
  <r>
    <s v="BKK-47233-845"/>
    <x v="7"/>
    <s v="76239-90137-UQ"/>
    <s v="A-D-1"/>
    <n v="4"/>
    <x v="8"/>
    <x v="0"/>
    <x v="2"/>
    <x v="2"/>
    <x v="0"/>
    <n v="994.99999999999989"/>
    <n v="3979.9999999999995"/>
    <x v="2"/>
    <x v="2"/>
    <x v="1"/>
  </r>
  <r>
    <s v="VQR-01002-970"/>
    <x v="8"/>
    <s v="49315-21985-BB"/>
    <s v="E-L-2.5"/>
    <n v="5"/>
    <x v="9"/>
    <x v="0"/>
    <x v="1"/>
    <x v="1"/>
    <x v="2"/>
    <n v="3415.4999999999995"/>
    <n v="17077.499999999996"/>
    <x v="1"/>
    <x v="1"/>
    <x v="0"/>
  </r>
  <r>
    <s v="SZW-48378-399"/>
    <x v="9"/>
    <s v="34136-36674-OM"/>
    <s v="R-M-1"/>
    <n v="5"/>
    <x v="10"/>
    <x v="0"/>
    <x v="0"/>
    <x v="0"/>
    <x v="0"/>
    <n v="994.99999999999989"/>
    <n v="4974.9999999999991"/>
    <x v="0"/>
    <x v="0"/>
    <x v="1"/>
  </r>
  <r>
    <s v="ITA-87418-783"/>
    <x v="10"/>
    <s v="39396-12890-PE"/>
    <s v="R-D-2.5"/>
    <n v="2"/>
    <x v="11"/>
    <x v="0"/>
    <x v="0"/>
    <x v="2"/>
    <x v="2"/>
    <n v="2058.4999999999995"/>
    <n v="4116.9999999999991"/>
    <x v="0"/>
    <x v="2"/>
    <x v="1"/>
  </r>
  <r>
    <s v="GNZ-46006-527"/>
    <x v="11"/>
    <s v="95875-73336-RG"/>
    <s v="L-D-0.2"/>
    <n v="3"/>
    <x v="12"/>
    <x v="0"/>
    <x v="3"/>
    <x v="2"/>
    <x v="3"/>
    <n v="388.5"/>
    <n v="1165.5"/>
    <x v="3"/>
    <x v="2"/>
    <x v="0"/>
  </r>
  <r>
    <s v="FYQ-78248-319"/>
    <x v="12"/>
    <s v="25473-43727-BY"/>
    <s v="R-M-2.5"/>
    <n v="5"/>
    <x v="13"/>
    <x v="0"/>
    <x v="0"/>
    <x v="0"/>
    <x v="2"/>
    <n v="2288.5"/>
    <n v="11442.5"/>
    <x v="0"/>
    <x v="0"/>
    <x v="1"/>
  </r>
  <r>
    <s v="VAU-44387-624"/>
    <x v="13"/>
    <s v="99643-51048-IQ"/>
    <s v="A-M-0.2"/>
    <n v="6"/>
    <x v="14"/>
    <x v="0"/>
    <x v="2"/>
    <x v="0"/>
    <x v="3"/>
    <n v="337.5"/>
    <n v="2025"/>
    <x v="2"/>
    <x v="0"/>
    <x v="1"/>
  </r>
  <r>
    <s v="RDW-33155-159"/>
    <x v="14"/>
    <s v="62173-15287-CU"/>
    <s v="A-L-1"/>
    <n v="6"/>
    <x v="15"/>
    <x v="0"/>
    <x v="2"/>
    <x v="1"/>
    <x v="0"/>
    <n v="1295"/>
    <n v="7770"/>
    <x v="2"/>
    <x v="1"/>
    <x v="1"/>
  </r>
  <r>
    <s v="TDZ-59011-211"/>
    <x v="15"/>
    <s v="57611-05522-ST"/>
    <s v="R-D-2.5"/>
    <n v="4"/>
    <x v="16"/>
    <x v="1"/>
    <x v="0"/>
    <x v="2"/>
    <x v="2"/>
    <n v="2058.4999999999995"/>
    <n v="8233.9999999999982"/>
    <x v="0"/>
    <x v="2"/>
    <x v="0"/>
  </r>
  <r>
    <s v="IDU-25793-399"/>
    <x v="16"/>
    <s v="76664-37050-DT"/>
    <s v="A-M-0.2"/>
    <n v="5"/>
    <x v="17"/>
    <x v="0"/>
    <x v="2"/>
    <x v="0"/>
    <x v="3"/>
    <n v="337.5"/>
    <n v="1687.5"/>
    <x v="2"/>
    <x v="0"/>
    <x v="0"/>
  </r>
  <r>
    <s v="IDU-25793-399"/>
    <x v="16"/>
    <s v="76664-37050-DT"/>
    <s v="E-D-0.2"/>
    <n v="4"/>
    <x v="17"/>
    <x v="0"/>
    <x v="1"/>
    <x v="2"/>
    <x v="3"/>
    <n v="364.5"/>
    <n v="1458"/>
    <x v="1"/>
    <x v="2"/>
    <x v="0"/>
  </r>
  <r>
    <s v="NUO-20013-488"/>
    <x v="16"/>
    <s v="03090-88267-BQ"/>
    <s v="A-D-0.2"/>
    <n v="6"/>
    <x v="18"/>
    <x v="0"/>
    <x v="2"/>
    <x v="2"/>
    <x v="3"/>
    <n v="298.5"/>
    <n v="1791"/>
    <x v="2"/>
    <x v="2"/>
    <x v="1"/>
  </r>
  <r>
    <s v="UQU-65630-479"/>
    <x v="17"/>
    <s v="37651-47492-NC"/>
    <s v="R-M-2.5"/>
    <n v="4"/>
    <x v="19"/>
    <x v="0"/>
    <x v="0"/>
    <x v="0"/>
    <x v="2"/>
    <n v="2288.5"/>
    <n v="9154"/>
    <x v="0"/>
    <x v="0"/>
    <x v="0"/>
  </r>
  <r>
    <s v="FEO-11834-332"/>
    <x v="18"/>
    <s v="95399-57205-HI"/>
    <s v="A-D-0.2"/>
    <n v="4"/>
    <x v="20"/>
    <x v="0"/>
    <x v="2"/>
    <x v="2"/>
    <x v="3"/>
    <n v="298.5"/>
    <n v="1194"/>
    <x v="2"/>
    <x v="2"/>
    <x v="0"/>
  </r>
  <r>
    <s v="TKY-71558-096"/>
    <x v="19"/>
    <s v="24010-66714-HW"/>
    <s v="A-M-1"/>
    <n v="1"/>
    <x v="21"/>
    <x v="0"/>
    <x v="2"/>
    <x v="0"/>
    <x v="0"/>
    <n v="1125"/>
    <n v="1125"/>
    <x v="2"/>
    <x v="0"/>
    <x v="1"/>
  </r>
  <r>
    <s v="OXY-65322-253"/>
    <x v="20"/>
    <s v="07591-92789-UA"/>
    <s v="E-M-0.2"/>
    <n v="3"/>
    <x v="22"/>
    <x v="0"/>
    <x v="1"/>
    <x v="0"/>
    <x v="3"/>
    <n v="412.5"/>
    <n v="1237.5"/>
    <x v="1"/>
    <x v="0"/>
    <x v="0"/>
  </r>
  <r>
    <s v="EVP-43500-491"/>
    <x v="21"/>
    <s v="49231-44455-IC"/>
    <s v="A-M-0.5"/>
    <n v="4"/>
    <x v="23"/>
    <x v="0"/>
    <x v="2"/>
    <x v="0"/>
    <x v="1"/>
    <n v="675"/>
    <n v="2700"/>
    <x v="2"/>
    <x v="0"/>
    <x v="0"/>
  </r>
  <r>
    <s v="WAG-26945-689"/>
    <x v="22"/>
    <s v="50124-88608-EO"/>
    <s v="A-M-0.2"/>
    <n v="5"/>
    <x v="24"/>
    <x v="1"/>
    <x v="2"/>
    <x v="0"/>
    <x v="3"/>
    <n v="337.5"/>
    <n v="1687.5"/>
    <x v="2"/>
    <x v="0"/>
    <x v="1"/>
  </r>
  <r>
    <s v="CHE-78995-767"/>
    <x v="23"/>
    <s v="00888-74814-UZ"/>
    <s v="A-D-0.5"/>
    <n v="3"/>
    <x v="25"/>
    <x v="1"/>
    <x v="2"/>
    <x v="2"/>
    <x v="1"/>
    <n v="597"/>
    <n v="1791"/>
    <x v="2"/>
    <x v="2"/>
    <x v="1"/>
  </r>
  <r>
    <s v="RYZ-14633-602"/>
    <x v="21"/>
    <s v="14158-30713-OB"/>
    <s v="A-D-1"/>
    <n v="4"/>
    <x v="26"/>
    <x v="1"/>
    <x v="2"/>
    <x v="2"/>
    <x v="0"/>
    <n v="994.99999999999989"/>
    <n v="3979.9999999999995"/>
    <x v="2"/>
    <x v="2"/>
    <x v="0"/>
  </r>
  <r>
    <s v="WOQ-36015-429"/>
    <x v="24"/>
    <s v="51427-89175-QJ"/>
    <s v="L-M-0.2"/>
    <n v="5"/>
    <x v="27"/>
    <x v="0"/>
    <x v="3"/>
    <x v="0"/>
    <x v="3"/>
    <n v="436.5"/>
    <n v="2182.5"/>
    <x v="3"/>
    <x v="0"/>
    <x v="1"/>
  </r>
  <r>
    <s v="WOQ-36015-429"/>
    <x v="24"/>
    <s v="51427-89175-QJ"/>
    <s v="A-D-0.5"/>
    <n v="6"/>
    <x v="27"/>
    <x v="0"/>
    <x v="2"/>
    <x v="2"/>
    <x v="1"/>
    <n v="597"/>
    <n v="3582"/>
    <x v="2"/>
    <x v="2"/>
    <x v="1"/>
  </r>
  <r>
    <s v="WOQ-36015-429"/>
    <x v="24"/>
    <s v="51427-89175-QJ"/>
    <s v="L-M-0.5"/>
    <n v="6"/>
    <x v="27"/>
    <x v="0"/>
    <x v="3"/>
    <x v="0"/>
    <x v="1"/>
    <n v="873"/>
    <n v="5238"/>
    <x v="3"/>
    <x v="0"/>
    <x v="1"/>
  </r>
  <r>
    <s v="SCT-60553-454"/>
    <x v="25"/>
    <s v="39123-12846-YJ"/>
    <s v="L-L-0.2"/>
    <n v="5"/>
    <x v="28"/>
    <x v="0"/>
    <x v="3"/>
    <x v="1"/>
    <x v="3"/>
    <n v="475.5"/>
    <n v="2377.5"/>
    <x v="3"/>
    <x v="1"/>
    <x v="1"/>
  </r>
  <r>
    <s v="GFK-52063-244"/>
    <x v="26"/>
    <s v="44981-99666-XB"/>
    <s v="L-L-0.5"/>
    <n v="6"/>
    <x v="29"/>
    <x v="2"/>
    <x v="3"/>
    <x v="1"/>
    <x v="1"/>
    <n v="951"/>
    <n v="5706"/>
    <x v="3"/>
    <x v="1"/>
    <x v="0"/>
  </r>
  <r>
    <s v="AMM-79521-378"/>
    <x v="27"/>
    <s v="24825-51803-CQ"/>
    <s v="A-D-0.5"/>
    <n v="6"/>
    <x v="30"/>
    <x v="0"/>
    <x v="2"/>
    <x v="2"/>
    <x v="1"/>
    <n v="597"/>
    <n v="3582"/>
    <x v="2"/>
    <x v="2"/>
    <x v="1"/>
  </r>
  <r>
    <s v="QUQ-90580-772"/>
    <x v="28"/>
    <s v="77634-13918-GJ"/>
    <s v="L-M-0.2"/>
    <n v="2"/>
    <x v="31"/>
    <x v="0"/>
    <x v="3"/>
    <x v="0"/>
    <x v="3"/>
    <n v="436.5"/>
    <n v="873"/>
    <x v="3"/>
    <x v="0"/>
    <x v="1"/>
  </r>
  <r>
    <s v="LGD-24408-274"/>
    <x v="29"/>
    <s v="13694-25001-LX"/>
    <s v="L-L-0.5"/>
    <n v="3"/>
    <x v="32"/>
    <x v="0"/>
    <x v="3"/>
    <x v="1"/>
    <x v="1"/>
    <n v="951"/>
    <n v="2853"/>
    <x v="3"/>
    <x v="1"/>
    <x v="1"/>
  </r>
  <r>
    <s v="HCT-95608-959"/>
    <x v="30"/>
    <s v="08523-01791-TI"/>
    <s v="R-M-2.5"/>
    <n v="5"/>
    <x v="33"/>
    <x v="0"/>
    <x v="0"/>
    <x v="0"/>
    <x v="2"/>
    <n v="2288.5"/>
    <n v="11442.5"/>
    <x v="0"/>
    <x v="0"/>
    <x v="1"/>
  </r>
  <r>
    <s v="OFX-99147-470"/>
    <x v="31"/>
    <s v="49860-68865-AB"/>
    <s v="R-M-1"/>
    <n v="6"/>
    <x v="34"/>
    <x v="0"/>
    <x v="0"/>
    <x v="0"/>
    <x v="0"/>
    <n v="994.99999999999989"/>
    <n v="5969.9999999999991"/>
    <x v="0"/>
    <x v="0"/>
    <x v="0"/>
  </r>
  <r>
    <s v="LUO-37559-016"/>
    <x v="32"/>
    <s v="21240-83132-SP"/>
    <s v="L-M-1"/>
    <n v="3"/>
    <x v="35"/>
    <x v="0"/>
    <x v="3"/>
    <x v="0"/>
    <x v="0"/>
    <n v="1455"/>
    <n v="4365"/>
    <x v="3"/>
    <x v="0"/>
    <x v="1"/>
  </r>
  <r>
    <s v="XWC-20610-167"/>
    <x v="33"/>
    <s v="08350-81623-TF"/>
    <s v="E-D-0.2"/>
    <n v="2"/>
    <x v="36"/>
    <x v="0"/>
    <x v="1"/>
    <x v="2"/>
    <x v="3"/>
    <n v="364.5"/>
    <n v="729"/>
    <x v="1"/>
    <x v="2"/>
    <x v="0"/>
  </r>
  <r>
    <s v="GPU-79113-136"/>
    <x v="34"/>
    <s v="73284-01385-SJ"/>
    <s v="R-D-0.2"/>
    <n v="3"/>
    <x v="37"/>
    <x v="0"/>
    <x v="0"/>
    <x v="2"/>
    <x v="3"/>
    <n v="268.49999999999994"/>
    <n v="805.49999999999977"/>
    <x v="0"/>
    <x v="2"/>
    <x v="0"/>
  </r>
  <r>
    <s v="ULR-52653-960"/>
    <x v="35"/>
    <s v="04152-34436-IE"/>
    <s v="L-L-2.5"/>
    <n v="2"/>
    <x v="38"/>
    <x v="0"/>
    <x v="3"/>
    <x v="1"/>
    <x v="2"/>
    <n v="3645.5"/>
    <n v="7291"/>
    <x v="3"/>
    <x v="1"/>
    <x v="1"/>
  </r>
  <r>
    <s v="HPI-42308-142"/>
    <x v="36"/>
    <s v="06631-86965-XP"/>
    <s v="E-M-0.5"/>
    <n v="2"/>
    <x v="39"/>
    <x v="0"/>
    <x v="1"/>
    <x v="0"/>
    <x v="1"/>
    <n v="825"/>
    <n v="1650"/>
    <x v="1"/>
    <x v="0"/>
    <x v="0"/>
  </r>
  <r>
    <s v="XHI-30227-581"/>
    <x v="37"/>
    <s v="54619-08558-ZU"/>
    <s v="L-D-2.5"/>
    <n v="6"/>
    <x v="40"/>
    <x v="0"/>
    <x v="3"/>
    <x v="2"/>
    <x v="2"/>
    <n v="2978.4999999999995"/>
    <n v="17870.999999999996"/>
    <x v="3"/>
    <x v="2"/>
    <x v="1"/>
  </r>
  <r>
    <s v="DJH-05202-380"/>
    <x v="38"/>
    <s v="85589-17020-CX"/>
    <s v="E-M-2.5"/>
    <n v="2"/>
    <x v="41"/>
    <x v="0"/>
    <x v="1"/>
    <x v="0"/>
    <x v="2"/>
    <n v="3162.4999999999995"/>
    <n v="6324.9999999999991"/>
    <x v="1"/>
    <x v="0"/>
    <x v="0"/>
  </r>
  <r>
    <s v="VMW-26889-781"/>
    <x v="39"/>
    <s v="36078-91009-WU"/>
    <s v="A-L-0.2"/>
    <n v="2"/>
    <x v="42"/>
    <x v="0"/>
    <x v="2"/>
    <x v="1"/>
    <x v="3"/>
    <n v="388.5"/>
    <n v="777"/>
    <x v="2"/>
    <x v="1"/>
    <x v="0"/>
  </r>
  <r>
    <s v="DBU-81099-586"/>
    <x v="40"/>
    <s v="15770-27099-GX"/>
    <s v="A-D-2.5"/>
    <n v="4"/>
    <x v="43"/>
    <x v="0"/>
    <x v="2"/>
    <x v="2"/>
    <x v="2"/>
    <n v="2288.5"/>
    <n v="9154"/>
    <x v="2"/>
    <x v="2"/>
    <x v="1"/>
  </r>
  <r>
    <s v="PQA-54820-810"/>
    <x v="41"/>
    <s v="91460-04823-BX"/>
    <s v="A-L-1"/>
    <n v="3"/>
    <x v="44"/>
    <x v="0"/>
    <x v="2"/>
    <x v="1"/>
    <x v="0"/>
    <n v="1295"/>
    <n v="3885"/>
    <x v="2"/>
    <x v="1"/>
    <x v="1"/>
  </r>
  <r>
    <s v="XKB-41924-202"/>
    <x v="42"/>
    <s v="45089-52817-WN"/>
    <s v="L-D-0.5"/>
    <n v="2"/>
    <x v="45"/>
    <x v="0"/>
    <x v="3"/>
    <x v="2"/>
    <x v="1"/>
    <n v="777"/>
    <n v="1554"/>
    <x v="3"/>
    <x v="2"/>
    <x v="1"/>
  </r>
  <r>
    <s v="DWZ-69106-473"/>
    <x v="43"/>
    <s v="76447-50326-IC"/>
    <s v="L-L-2.5"/>
    <n v="4"/>
    <x v="46"/>
    <x v="1"/>
    <x v="3"/>
    <x v="1"/>
    <x v="2"/>
    <n v="3645.5"/>
    <n v="14582"/>
    <x v="3"/>
    <x v="1"/>
    <x v="0"/>
  </r>
  <r>
    <s v="YHV-68700-050"/>
    <x v="44"/>
    <s v="26333-67911-OL"/>
    <s v="R-M-0.5"/>
    <n v="5"/>
    <x v="47"/>
    <x v="2"/>
    <x v="0"/>
    <x v="0"/>
    <x v="1"/>
    <n v="597"/>
    <n v="2985"/>
    <x v="0"/>
    <x v="0"/>
    <x v="1"/>
  </r>
  <r>
    <s v="YHV-68700-050"/>
    <x v="44"/>
    <s v="26333-67911-OL"/>
    <s v="L-L-2.5"/>
    <n v="2"/>
    <x v="47"/>
    <x v="2"/>
    <x v="3"/>
    <x v="1"/>
    <x v="2"/>
    <n v="3645.5"/>
    <n v="7291"/>
    <x v="3"/>
    <x v="1"/>
    <x v="1"/>
  </r>
  <r>
    <s v="KRB-88066-642"/>
    <x v="45"/>
    <s v="22107-86640-SB"/>
    <s v="L-M-1"/>
    <n v="5"/>
    <x v="48"/>
    <x v="0"/>
    <x v="3"/>
    <x v="0"/>
    <x v="0"/>
    <n v="1455"/>
    <n v="7275"/>
    <x v="3"/>
    <x v="0"/>
    <x v="1"/>
  </r>
  <r>
    <s v="LQU-08404-173"/>
    <x v="46"/>
    <s v="09960-34242-LZ"/>
    <s v="L-L-1"/>
    <n v="3"/>
    <x v="49"/>
    <x v="0"/>
    <x v="3"/>
    <x v="1"/>
    <x v="0"/>
    <n v="1585"/>
    <n v="4755"/>
    <x v="3"/>
    <x v="1"/>
    <x v="1"/>
  </r>
  <r>
    <s v="CWK-60159-881"/>
    <x v="47"/>
    <s v="04671-85591-RT"/>
    <s v="E-D-0.2"/>
    <n v="3"/>
    <x v="50"/>
    <x v="0"/>
    <x v="1"/>
    <x v="2"/>
    <x v="3"/>
    <n v="364.5"/>
    <n v="1093.5"/>
    <x v="1"/>
    <x v="2"/>
    <x v="0"/>
  </r>
  <r>
    <s v="EEG-74197-843"/>
    <x v="48"/>
    <s v="25729-68859-UA"/>
    <s v="E-L-1"/>
    <n v="4"/>
    <x v="51"/>
    <x v="0"/>
    <x v="1"/>
    <x v="1"/>
    <x v="0"/>
    <n v="1485"/>
    <n v="5940"/>
    <x v="1"/>
    <x v="1"/>
    <x v="1"/>
  </r>
  <r>
    <s v="UCZ-59708-525"/>
    <x v="49"/>
    <s v="05501-86351-NX"/>
    <s v="L-D-2.5"/>
    <n v="3"/>
    <x v="52"/>
    <x v="0"/>
    <x v="3"/>
    <x v="2"/>
    <x v="2"/>
    <n v="2978.4999999999995"/>
    <n v="8935.4999999999982"/>
    <x v="3"/>
    <x v="2"/>
    <x v="0"/>
  </r>
  <r>
    <s v="HUB-47311-849"/>
    <x v="50"/>
    <s v="04521-04300-OK"/>
    <s v="L-M-0.5"/>
    <n v="3"/>
    <x v="53"/>
    <x v="0"/>
    <x v="3"/>
    <x v="0"/>
    <x v="1"/>
    <n v="873"/>
    <n v="2619"/>
    <x v="3"/>
    <x v="0"/>
    <x v="0"/>
  </r>
  <r>
    <s v="WYM-17686-694"/>
    <x v="51"/>
    <s v="58689-55264-VK"/>
    <s v="A-D-2.5"/>
    <n v="5"/>
    <x v="54"/>
    <x v="0"/>
    <x v="2"/>
    <x v="2"/>
    <x v="2"/>
    <n v="2288.5"/>
    <n v="11442.5"/>
    <x v="2"/>
    <x v="2"/>
    <x v="1"/>
  </r>
  <r>
    <s v="ZYQ-15797-695"/>
    <x v="52"/>
    <s v="79436-73011-MM"/>
    <s v="R-D-0.5"/>
    <n v="5"/>
    <x v="55"/>
    <x v="2"/>
    <x v="0"/>
    <x v="2"/>
    <x v="1"/>
    <n v="536.99999999999989"/>
    <n v="2684.9999999999995"/>
    <x v="0"/>
    <x v="2"/>
    <x v="0"/>
  </r>
  <r>
    <s v="EEJ-16185-108"/>
    <x v="53"/>
    <s v="65552-60476-KY"/>
    <s v="L-L-0.2"/>
    <n v="5"/>
    <x v="56"/>
    <x v="0"/>
    <x v="3"/>
    <x v="1"/>
    <x v="3"/>
    <n v="475.5"/>
    <n v="2377.5"/>
    <x v="3"/>
    <x v="1"/>
    <x v="0"/>
  </r>
  <r>
    <s v="RWR-77888-800"/>
    <x v="54"/>
    <s v="69904-02729-YS"/>
    <s v="A-M-0.5"/>
    <n v="1"/>
    <x v="57"/>
    <x v="0"/>
    <x v="2"/>
    <x v="0"/>
    <x v="1"/>
    <n v="675"/>
    <n v="675"/>
    <x v="2"/>
    <x v="0"/>
    <x v="1"/>
  </r>
  <r>
    <s v="LHN-75209-742"/>
    <x v="55"/>
    <s v="01433-04270-AX"/>
    <s v="R-M-0.5"/>
    <n v="6"/>
    <x v="58"/>
    <x v="0"/>
    <x v="0"/>
    <x v="0"/>
    <x v="1"/>
    <n v="597"/>
    <n v="3582"/>
    <x v="0"/>
    <x v="0"/>
    <x v="0"/>
  </r>
  <r>
    <s v="TIR-71396-998"/>
    <x v="56"/>
    <s v="14204-14186-LA"/>
    <s v="R-D-2.5"/>
    <n v="4"/>
    <x v="59"/>
    <x v="0"/>
    <x v="0"/>
    <x v="2"/>
    <x v="2"/>
    <n v="2058.4999999999995"/>
    <n v="8233.9999999999982"/>
    <x v="0"/>
    <x v="2"/>
    <x v="0"/>
  </r>
  <r>
    <s v="RXF-37618-213"/>
    <x v="57"/>
    <s v="32948-34398-HC"/>
    <s v="R-L-0.5"/>
    <n v="1"/>
    <x v="60"/>
    <x v="0"/>
    <x v="0"/>
    <x v="1"/>
    <x v="1"/>
    <n v="716.99999999999989"/>
    <n v="716.99999999999989"/>
    <x v="0"/>
    <x v="1"/>
    <x v="0"/>
  </r>
  <r>
    <s v="ANM-16388-634"/>
    <x v="58"/>
    <s v="77343-52608-FF"/>
    <s v="L-L-0.2"/>
    <n v="2"/>
    <x v="61"/>
    <x v="0"/>
    <x v="3"/>
    <x v="1"/>
    <x v="3"/>
    <n v="475.5"/>
    <n v="951"/>
    <x v="3"/>
    <x v="1"/>
    <x v="1"/>
  </r>
  <r>
    <s v="WYL-29300-070"/>
    <x v="59"/>
    <s v="42770-36274-QA"/>
    <s v="R-M-0.2"/>
    <n v="1"/>
    <x v="62"/>
    <x v="0"/>
    <x v="0"/>
    <x v="0"/>
    <x v="3"/>
    <n v="298.5"/>
    <n v="298.5"/>
    <x v="0"/>
    <x v="0"/>
    <x v="1"/>
  </r>
  <r>
    <s v="JHW-74554-805"/>
    <x v="60"/>
    <s v="14103-58987-ZU"/>
    <s v="R-M-1"/>
    <n v="6"/>
    <x v="63"/>
    <x v="2"/>
    <x v="0"/>
    <x v="0"/>
    <x v="0"/>
    <n v="994.99999999999989"/>
    <n v="5969.9999999999991"/>
    <x v="0"/>
    <x v="0"/>
    <x v="0"/>
  </r>
  <r>
    <s v="KYS-27063-603"/>
    <x v="61"/>
    <s v="69958-32065-SW"/>
    <s v="E-L-2.5"/>
    <n v="4"/>
    <x v="64"/>
    <x v="0"/>
    <x v="1"/>
    <x v="1"/>
    <x v="2"/>
    <n v="3415.4999999999995"/>
    <n v="13661.999999999998"/>
    <x v="1"/>
    <x v="1"/>
    <x v="1"/>
  </r>
  <r>
    <s v="GAZ-58626-277"/>
    <x v="62"/>
    <s v="69533-84907-FA"/>
    <s v="L-L-0.2"/>
    <n v="2"/>
    <x v="65"/>
    <x v="1"/>
    <x v="3"/>
    <x v="1"/>
    <x v="3"/>
    <n v="475.5"/>
    <n v="951"/>
    <x v="3"/>
    <x v="1"/>
    <x v="1"/>
  </r>
  <r>
    <s v="RPJ-37787-335"/>
    <x v="63"/>
    <s v="76005-95461-CI"/>
    <s v="A-M-2.5"/>
    <n v="3"/>
    <x v="66"/>
    <x v="0"/>
    <x v="2"/>
    <x v="0"/>
    <x v="2"/>
    <n v="2587.4999999999995"/>
    <n v="7762.4999999999982"/>
    <x v="2"/>
    <x v="0"/>
    <x v="1"/>
  </r>
  <r>
    <s v="LEF-83057-763"/>
    <x v="64"/>
    <s v="15395-90855-VB"/>
    <s v="L-M-0.2"/>
    <n v="5"/>
    <x v="67"/>
    <x v="0"/>
    <x v="3"/>
    <x v="0"/>
    <x v="3"/>
    <n v="436.5"/>
    <n v="2182.5"/>
    <x v="3"/>
    <x v="0"/>
    <x v="0"/>
  </r>
  <r>
    <s v="RPW-36123-215"/>
    <x v="65"/>
    <s v="80640-45811-LB"/>
    <s v="E-L-0.5"/>
    <n v="2"/>
    <x v="68"/>
    <x v="0"/>
    <x v="1"/>
    <x v="1"/>
    <x v="1"/>
    <n v="891"/>
    <n v="1782"/>
    <x v="1"/>
    <x v="1"/>
    <x v="0"/>
  </r>
  <r>
    <s v="WLL-59044-117"/>
    <x v="66"/>
    <s v="28476-04082-GR"/>
    <s v="R-D-1"/>
    <n v="6"/>
    <x v="69"/>
    <x v="1"/>
    <x v="0"/>
    <x v="2"/>
    <x v="0"/>
    <n v="894.99999999999989"/>
    <n v="5369.9999999999991"/>
    <x v="0"/>
    <x v="2"/>
    <x v="0"/>
  </r>
  <r>
    <s v="AWT-22827-563"/>
    <x v="67"/>
    <s v="12018-75670-EU"/>
    <s v="R-L-0.2"/>
    <n v="1"/>
    <x v="70"/>
    <x v="1"/>
    <x v="0"/>
    <x v="1"/>
    <x v="3"/>
    <n v="358.49999999999994"/>
    <n v="358.49999999999994"/>
    <x v="0"/>
    <x v="1"/>
    <x v="0"/>
  </r>
  <r>
    <s v="QLM-07145-668"/>
    <x v="68"/>
    <s v="86437-17399-FK"/>
    <s v="E-D-0.2"/>
    <n v="2"/>
    <x v="71"/>
    <x v="0"/>
    <x v="1"/>
    <x v="2"/>
    <x v="3"/>
    <n v="364.5"/>
    <n v="729"/>
    <x v="1"/>
    <x v="2"/>
    <x v="1"/>
  </r>
  <r>
    <s v="HVQ-64398-930"/>
    <x v="69"/>
    <s v="62979-53167-ML"/>
    <s v="A-M-0.5"/>
    <n v="6"/>
    <x v="72"/>
    <x v="0"/>
    <x v="2"/>
    <x v="0"/>
    <x v="1"/>
    <n v="675"/>
    <n v="4050"/>
    <x v="2"/>
    <x v="0"/>
    <x v="0"/>
  </r>
  <r>
    <s v="WRT-40778-247"/>
    <x v="70"/>
    <s v="54810-81899-HL"/>
    <s v="R-L-1"/>
    <n v="4"/>
    <x v="73"/>
    <x v="0"/>
    <x v="0"/>
    <x v="1"/>
    <x v="0"/>
    <n v="1195"/>
    <n v="4780"/>
    <x v="0"/>
    <x v="1"/>
    <x v="1"/>
  </r>
  <r>
    <s v="SUB-13006-125"/>
    <x v="71"/>
    <s v="26103-41504-IB"/>
    <s v="A-L-0.5"/>
    <n v="5"/>
    <x v="74"/>
    <x v="0"/>
    <x v="2"/>
    <x v="1"/>
    <x v="1"/>
    <n v="777"/>
    <n v="3885"/>
    <x v="2"/>
    <x v="1"/>
    <x v="0"/>
  </r>
  <r>
    <s v="CQM-49696-263"/>
    <x v="72"/>
    <s v="76534-45229-SG"/>
    <s v="L-L-2.5"/>
    <n v="3"/>
    <x v="75"/>
    <x v="0"/>
    <x v="3"/>
    <x v="1"/>
    <x v="2"/>
    <n v="3645.5"/>
    <n v="10936.5"/>
    <x v="3"/>
    <x v="1"/>
    <x v="0"/>
  </r>
  <r>
    <s v="KXN-85094-246"/>
    <x v="73"/>
    <s v="81744-27332-RR"/>
    <s v="L-M-2.5"/>
    <n v="3"/>
    <x v="76"/>
    <x v="1"/>
    <x v="3"/>
    <x v="0"/>
    <x v="2"/>
    <n v="3346.4999999999995"/>
    <n v="10039.499999999998"/>
    <x v="3"/>
    <x v="0"/>
    <x v="0"/>
  </r>
  <r>
    <s v="XOQ-12405-419"/>
    <x v="74"/>
    <s v="91513-75657-PH"/>
    <s v="R-D-2.5"/>
    <n v="4"/>
    <x v="77"/>
    <x v="0"/>
    <x v="0"/>
    <x v="2"/>
    <x v="2"/>
    <n v="2058.4999999999995"/>
    <n v="8233.9999999999982"/>
    <x v="0"/>
    <x v="2"/>
    <x v="0"/>
  </r>
  <r>
    <s v="HYF-10254-369"/>
    <x v="75"/>
    <s v="30373-66619-CB"/>
    <s v="L-L-0.5"/>
    <n v="1"/>
    <x v="78"/>
    <x v="0"/>
    <x v="3"/>
    <x v="1"/>
    <x v="1"/>
    <n v="951"/>
    <n v="951"/>
    <x v="3"/>
    <x v="1"/>
    <x v="1"/>
  </r>
  <r>
    <s v="XXJ-47000-307"/>
    <x v="76"/>
    <s v="31582-23562-FM"/>
    <s v="A-L-2.5"/>
    <n v="3"/>
    <x v="79"/>
    <x v="0"/>
    <x v="2"/>
    <x v="1"/>
    <x v="2"/>
    <n v="2978.4999999999995"/>
    <n v="8935.4999999999982"/>
    <x v="2"/>
    <x v="1"/>
    <x v="1"/>
  </r>
  <r>
    <s v="XXJ-47000-307"/>
    <x v="76"/>
    <s v="31582-23562-FM"/>
    <s v="A-D-0.2"/>
    <n v="4"/>
    <x v="79"/>
    <x v="0"/>
    <x v="2"/>
    <x v="2"/>
    <x v="3"/>
    <n v="298.5"/>
    <n v="1194"/>
    <x v="2"/>
    <x v="2"/>
    <x v="1"/>
  </r>
  <r>
    <s v="ZDK-82166-357"/>
    <x v="77"/>
    <s v="81431-12577-VD"/>
    <s v="A-M-1"/>
    <n v="3"/>
    <x v="80"/>
    <x v="0"/>
    <x v="2"/>
    <x v="0"/>
    <x v="0"/>
    <n v="1125"/>
    <n v="3375"/>
    <x v="2"/>
    <x v="0"/>
    <x v="1"/>
  </r>
  <r>
    <s v="IHN-19982-362"/>
    <x v="78"/>
    <s v="68894-91205-MP"/>
    <s v="R-L-1"/>
    <n v="3"/>
    <x v="81"/>
    <x v="0"/>
    <x v="0"/>
    <x v="1"/>
    <x v="0"/>
    <n v="1195"/>
    <n v="3585"/>
    <x v="0"/>
    <x v="1"/>
    <x v="1"/>
  </r>
  <r>
    <s v="VMT-10030-889"/>
    <x v="79"/>
    <s v="87602-55754-VN"/>
    <s v="A-L-1"/>
    <n v="6"/>
    <x v="82"/>
    <x v="0"/>
    <x v="2"/>
    <x v="1"/>
    <x v="0"/>
    <n v="1295"/>
    <n v="7770"/>
    <x v="2"/>
    <x v="1"/>
    <x v="1"/>
  </r>
  <r>
    <s v="NHL-11063-100"/>
    <x v="80"/>
    <s v="39181-35745-WH"/>
    <s v="A-L-1"/>
    <n v="4"/>
    <x v="83"/>
    <x v="1"/>
    <x v="2"/>
    <x v="1"/>
    <x v="0"/>
    <n v="1295"/>
    <n v="5180"/>
    <x v="2"/>
    <x v="1"/>
    <x v="0"/>
  </r>
  <r>
    <s v="ROV-87448-086"/>
    <x v="81"/>
    <s v="30381-64762-NG"/>
    <s v="A-M-2.5"/>
    <n v="4"/>
    <x v="84"/>
    <x v="0"/>
    <x v="2"/>
    <x v="0"/>
    <x v="2"/>
    <n v="2587.4999999999995"/>
    <n v="10349.999999999998"/>
    <x v="2"/>
    <x v="0"/>
    <x v="1"/>
  </r>
  <r>
    <s v="DGY-35773-612"/>
    <x v="82"/>
    <s v="17503-27693-ZH"/>
    <s v="E-L-1"/>
    <n v="3"/>
    <x v="85"/>
    <x v="0"/>
    <x v="1"/>
    <x v="1"/>
    <x v="0"/>
    <n v="1485"/>
    <n v="4455"/>
    <x v="1"/>
    <x v="1"/>
    <x v="0"/>
  </r>
  <r>
    <s v="YWH-50638-556"/>
    <x v="83"/>
    <s v="89442-35633-HJ"/>
    <s v="E-L-0.5"/>
    <n v="4"/>
    <x v="86"/>
    <x v="2"/>
    <x v="1"/>
    <x v="1"/>
    <x v="1"/>
    <n v="891"/>
    <n v="3564"/>
    <x v="1"/>
    <x v="1"/>
    <x v="0"/>
  </r>
  <r>
    <s v="ISL-11200-600"/>
    <x v="84"/>
    <s v="13654-85265-IL"/>
    <s v="A-D-0.2"/>
    <n v="6"/>
    <x v="87"/>
    <x v="1"/>
    <x v="2"/>
    <x v="2"/>
    <x v="3"/>
    <n v="298.5"/>
    <n v="1791"/>
    <x v="2"/>
    <x v="2"/>
    <x v="0"/>
  </r>
  <r>
    <s v="LBZ-75997-047"/>
    <x v="85"/>
    <s v="40946-22090-FP"/>
    <s v="A-M-2.5"/>
    <n v="6"/>
    <x v="88"/>
    <x v="0"/>
    <x v="2"/>
    <x v="0"/>
    <x v="2"/>
    <n v="2587.4999999999995"/>
    <n v="15524.999999999996"/>
    <x v="2"/>
    <x v="0"/>
    <x v="1"/>
  </r>
  <r>
    <s v="EUH-08089-954"/>
    <x v="86"/>
    <s v="29050-93691-TS"/>
    <s v="A-D-0.2"/>
    <n v="2"/>
    <x v="89"/>
    <x v="0"/>
    <x v="2"/>
    <x v="2"/>
    <x v="3"/>
    <n v="298.5"/>
    <n v="597"/>
    <x v="2"/>
    <x v="2"/>
    <x v="1"/>
  </r>
  <r>
    <s v="BLD-12227-251"/>
    <x v="87"/>
    <s v="64395-74865-WF"/>
    <s v="A-M-0.5"/>
    <n v="2"/>
    <x v="90"/>
    <x v="0"/>
    <x v="2"/>
    <x v="0"/>
    <x v="1"/>
    <n v="675"/>
    <n v="1350"/>
    <x v="2"/>
    <x v="0"/>
    <x v="1"/>
  </r>
  <r>
    <s v="OPY-30711-853"/>
    <x v="25"/>
    <s v="81861-66046-SU"/>
    <s v="A-D-0.2"/>
    <n v="1"/>
    <x v="91"/>
    <x v="1"/>
    <x v="2"/>
    <x v="2"/>
    <x v="3"/>
    <n v="298.5"/>
    <n v="298.5"/>
    <x v="2"/>
    <x v="2"/>
    <x v="1"/>
  </r>
  <r>
    <s v="DBC-44122-300"/>
    <x v="88"/>
    <s v="13366-78506-KP"/>
    <s v="L-M-0.2"/>
    <n v="3"/>
    <x v="92"/>
    <x v="0"/>
    <x v="3"/>
    <x v="0"/>
    <x v="3"/>
    <n v="436.5"/>
    <n v="1309.5"/>
    <x v="3"/>
    <x v="0"/>
    <x v="0"/>
  </r>
  <r>
    <s v="FJQ-60035-234"/>
    <x v="89"/>
    <s v="08847-29858-HN"/>
    <s v="A-L-0.2"/>
    <n v="2"/>
    <x v="93"/>
    <x v="0"/>
    <x v="2"/>
    <x v="1"/>
    <x v="3"/>
    <n v="388.5"/>
    <n v="777"/>
    <x v="2"/>
    <x v="1"/>
    <x v="0"/>
  </r>
  <r>
    <s v="HSF-66926-425"/>
    <x v="90"/>
    <s v="00539-42510-RY"/>
    <s v="L-D-2.5"/>
    <n v="5"/>
    <x v="94"/>
    <x v="1"/>
    <x v="3"/>
    <x v="2"/>
    <x v="2"/>
    <n v="2978.4999999999995"/>
    <n v="14892.499999999998"/>
    <x v="3"/>
    <x v="2"/>
    <x v="0"/>
  </r>
  <r>
    <s v="LQG-41416-375"/>
    <x v="91"/>
    <s v="45190-08727-NV"/>
    <s v="L-D-1"/>
    <n v="3"/>
    <x v="95"/>
    <x v="1"/>
    <x v="3"/>
    <x v="2"/>
    <x v="0"/>
    <n v="1295"/>
    <n v="3885"/>
    <x v="3"/>
    <x v="2"/>
    <x v="0"/>
  </r>
  <r>
    <s v="VZO-97265-841"/>
    <x v="92"/>
    <s v="87049-37901-FU"/>
    <s v="R-M-0.2"/>
    <n v="4"/>
    <x v="19"/>
    <x v="0"/>
    <x v="0"/>
    <x v="0"/>
    <x v="3"/>
    <n v="298.5"/>
    <n v="1194"/>
    <x v="0"/>
    <x v="0"/>
    <x v="1"/>
  </r>
  <r>
    <s v="MOR-12987-399"/>
    <x v="93"/>
    <s v="34015-31593-JC"/>
    <s v="L-M-1"/>
    <n v="6"/>
    <x v="96"/>
    <x v="0"/>
    <x v="3"/>
    <x v="0"/>
    <x v="0"/>
    <n v="1455"/>
    <n v="8730"/>
    <x v="3"/>
    <x v="0"/>
    <x v="1"/>
  </r>
  <r>
    <s v="UOA-23786-489"/>
    <x v="94"/>
    <s v="90305-50099-SV"/>
    <s v="A-M-0.5"/>
    <n v="6"/>
    <x v="97"/>
    <x v="0"/>
    <x v="2"/>
    <x v="0"/>
    <x v="1"/>
    <n v="675"/>
    <n v="4050"/>
    <x v="2"/>
    <x v="0"/>
    <x v="0"/>
  </r>
  <r>
    <s v="AJL-52941-018"/>
    <x v="95"/>
    <s v="55871-61935-MF"/>
    <s v="E-D-1"/>
    <n v="2"/>
    <x v="98"/>
    <x v="0"/>
    <x v="1"/>
    <x v="2"/>
    <x v="0"/>
    <n v="1215"/>
    <n v="2430"/>
    <x v="1"/>
    <x v="2"/>
    <x v="1"/>
  </r>
  <r>
    <s v="XSZ-84273-421"/>
    <x v="96"/>
    <s v="15405-60469-TM"/>
    <s v="R-M-0.5"/>
    <n v="3"/>
    <x v="99"/>
    <x v="0"/>
    <x v="0"/>
    <x v="0"/>
    <x v="1"/>
    <n v="597"/>
    <n v="1791"/>
    <x v="0"/>
    <x v="0"/>
    <x v="0"/>
  </r>
  <r>
    <s v="NUN-48214-216"/>
    <x v="97"/>
    <s v="06953-94794-FB"/>
    <s v="A-M-0.5"/>
    <n v="4"/>
    <x v="100"/>
    <x v="0"/>
    <x v="2"/>
    <x v="0"/>
    <x v="1"/>
    <n v="675"/>
    <n v="2700"/>
    <x v="2"/>
    <x v="0"/>
    <x v="1"/>
  </r>
  <r>
    <s v="AKV-93064-769"/>
    <x v="98"/>
    <s v="22305-40299-CY"/>
    <s v="L-D-0.5"/>
    <n v="1"/>
    <x v="101"/>
    <x v="0"/>
    <x v="3"/>
    <x v="2"/>
    <x v="1"/>
    <n v="777"/>
    <n v="777"/>
    <x v="3"/>
    <x v="2"/>
    <x v="0"/>
  </r>
  <r>
    <s v="BRB-40903-533"/>
    <x v="99"/>
    <s v="09020-56774-GU"/>
    <s v="E-L-0.2"/>
    <n v="3"/>
    <x v="102"/>
    <x v="0"/>
    <x v="1"/>
    <x v="1"/>
    <x v="3"/>
    <n v="445.5"/>
    <n v="1336.5"/>
    <x v="1"/>
    <x v="1"/>
    <x v="0"/>
  </r>
  <r>
    <s v="GPR-19973-483"/>
    <x v="100"/>
    <s v="92926-08470-YS"/>
    <s v="R-D-0.5"/>
    <n v="5"/>
    <x v="103"/>
    <x v="0"/>
    <x v="0"/>
    <x v="2"/>
    <x v="1"/>
    <n v="536.99999999999989"/>
    <n v="2684.9999999999995"/>
    <x v="0"/>
    <x v="2"/>
    <x v="1"/>
  </r>
  <r>
    <s v="XIY-43041-882"/>
    <x v="101"/>
    <s v="07250-63194-JO"/>
    <s v="A-M-1"/>
    <n v="1"/>
    <x v="104"/>
    <x v="0"/>
    <x v="2"/>
    <x v="0"/>
    <x v="0"/>
    <n v="1125"/>
    <n v="1125"/>
    <x v="2"/>
    <x v="0"/>
    <x v="1"/>
  </r>
  <r>
    <s v="YGY-98425-969"/>
    <x v="102"/>
    <s v="63787-96257-TQ"/>
    <s v="L-M-1"/>
    <n v="1"/>
    <x v="105"/>
    <x v="1"/>
    <x v="3"/>
    <x v="0"/>
    <x v="0"/>
    <n v="1455"/>
    <n v="1455"/>
    <x v="3"/>
    <x v="0"/>
    <x v="1"/>
  </r>
  <r>
    <s v="MSB-08397-648"/>
    <x v="103"/>
    <s v="49530-25460-RW"/>
    <s v="R-L-0.2"/>
    <n v="4"/>
    <x v="106"/>
    <x v="0"/>
    <x v="0"/>
    <x v="1"/>
    <x v="3"/>
    <n v="358.49999999999994"/>
    <n v="1433.9999999999998"/>
    <x v="0"/>
    <x v="1"/>
    <x v="1"/>
  </r>
  <r>
    <s v="WDR-06028-345"/>
    <x v="104"/>
    <s v="66508-21373-OQ"/>
    <s v="L-L-1"/>
    <n v="1"/>
    <x v="107"/>
    <x v="2"/>
    <x v="3"/>
    <x v="1"/>
    <x v="0"/>
    <n v="1585"/>
    <n v="1585"/>
    <x v="3"/>
    <x v="1"/>
    <x v="1"/>
  </r>
  <r>
    <s v="MXM-42948-061"/>
    <x v="105"/>
    <s v="20203-03950-FY"/>
    <s v="L-L-0.2"/>
    <n v="4"/>
    <x v="108"/>
    <x v="1"/>
    <x v="3"/>
    <x v="1"/>
    <x v="3"/>
    <n v="475.5"/>
    <n v="1902"/>
    <x v="3"/>
    <x v="1"/>
    <x v="0"/>
  </r>
  <r>
    <s v="MGQ-98961-173"/>
    <x v="11"/>
    <s v="83895-90735-XH"/>
    <s v="L-L-0.5"/>
    <n v="4"/>
    <x v="109"/>
    <x v="0"/>
    <x v="3"/>
    <x v="1"/>
    <x v="1"/>
    <n v="951"/>
    <n v="3804"/>
    <x v="3"/>
    <x v="1"/>
    <x v="1"/>
  </r>
  <r>
    <s v="RFH-64349-897"/>
    <x v="106"/>
    <s v="61954-61462-RJ"/>
    <s v="E-D-0.5"/>
    <n v="3"/>
    <x v="110"/>
    <x v="0"/>
    <x v="1"/>
    <x v="2"/>
    <x v="1"/>
    <n v="729"/>
    <n v="2187"/>
    <x v="1"/>
    <x v="2"/>
    <x v="0"/>
  </r>
  <r>
    <s v="TKL-20738-660"/>
    <x v="107"/>
    <s v="47939-53158-LS"/>
    <s v="E-M-0.2"/>
    <n v="1"/>
    <x v="111"/>
    <x v="0"/>
    <x v="1"/>
    <x v="0"/>
    <x v="3"/>
    <n v="412.5"/>
    <n v="412.5"/>
    <x v="1"/>
    <x v="0"/>
    <x v="1"/>
  </r>
  <r>
    <s v="TKL-20738-660"/>
    <x v="107"/>
    <s v="47939-53158-LS"/>
    <s v="A-L-0.2"/>
    <n v="1"/>
    <x v="111"/>
    <x v="0"/>
    <x v="2"/>
    <x v="1"/>
    <x v="3"/>
    <n v="388.5"/>
    <n v="388.5"/>
    <x v="2"/>
    <x v="1"/>
    <x v="1"/>
  </r>
  <r>
    <s v="TKL-20738-660"/>
    <x v="107"/>
    <s v="47939-53158-LS"/>
    <s v="E-M-1"/>
    <n v="5"/>
    <x v="111"/>
    <x v="0"/>
    <x v="1"/>
    <x v="0"/>
    <x v="0"/>
    <n v="1375"/>
    <n v="6875"/>
    <x v="1"/>
    <x v="0"/>
    <x v="1"/>
  </r>
  <r>
    <s v="GOW-03198-575"/>
    <x v="108"/>
    <s v="61513-27752-FA"/>
    <s v="A-D-0.5"/>
    <n v="4"/>
    <x v="112"/>
    <x v="0"/>
    <x v="2"/>
    <x v="2"/>
    <x v="1"/>
    <n v="597"/>
    <n v="2388"/>
    <x v="2"/>
    <x v="2"/>
    <x v="0"/>
  </r>
  <r>
    <s v="QJB-90477-635"/>
    <x v="109"/>
    <s v="89714-19856-WX"/>
    <s v="L-L-2.5"/>
    <n v="4"/>
    <x v="113"/>
    <x v="0"/>
    <x v="3"/>
    <x v="1"/>
    <x v="2"/>
    <n v="3645.5"/>
    <n v="14582"/>
    <x v="3"/>
    <x v="1"/>
    <x v="1"/>
  </r>
  <r>
    <s v="MWP-46239-785"/>
    <x v="110"/>
    <s v="87979-56781-YV"/>
    <s v="L-M-0.2"/>
    <n v="5"/>
    <x v="114"/>
    <x v="0"/>
    <x v="3"/>
    <x v="0"/>
    <x v="3"/>
    <n v="436.5"/>
    <n v="2182.5"/>
    <x v="3"/>
    <x v="0"/>
    <x v="0"/>
  </r>
  <r>
    <s v="QDV-03406-248"/>
    <x v="111"/>
    <s v="74126-88836-KA"/>
    <s v="L-M-0.5"/>
    <n v="3"/>
    <x v="115"/>
    <x v="1"/>
    <x v="3"/>
    <x v="0"/>
    <x v="1"/>
    <n v="873"/>
    <n v="2619"/>
    <x v="3"/>
    <x v="0"/>
    <x v="0"/>
  </r>
  <r>
    <s v="GPH-40635-105"/>
    <x v="112"/>
    <s v="37397-05992-VO"/>
    <s v="A-M-1"/>
    <n v="1"/>
    <x v="116"/>
    <x v="0"/>
    <x v="2"/>
    <x v="0"/>
    <x v="0"/>
    <n v="1125"/>
    <n v="1125"/>
    <x v="2"/>
    <x v="0"/>
    <x v="1"/>
  </r>
  <r>
    <s v="JOM-80930-071"/>
    <x v="113"/>
    <s v="54904-18397-UD"/>
    <s v="L-D-1"/>
    <n v="6"/>
    <x v="117"/>
    <x v="1"/>
    <x v="3"/>
    <x v="2"/>
    <x v="0"/>
    <n v="1295"/>
    <n v="7770"/>
    <x v="3"/>
    <x v="2"/>
    <x v="1"/>
  </r>
  <r>
    <s v="OIL-26493-755"/>
    <x v="114"/>
    <s v="19017-95853-EK"/>
    <s v="A-M-0.5"/>
    <n v="1"/>
    <x v="118"/>
    <x v="0"/>
    <x v="2"/>
    <x v="0"/>
    <x v="1"/>
    <n v="675"/>
    <n v="675"/>
    <x v="2"/>
    <x v="0"/>
    <x v="1"/>
  </r>
  <r>
    <s v="CYV-13426-645"/>
    <x v="115"/>
    <s v="88593-59934-VU"/>
    <s v="E-D-1"/>
    <n v="1"/>
    <x v="119"/>
    <x v="0"/>
    <x v="1"/>
    <x v="2"/>
    <x v="0"/>
    <n v="1215"/>
    <n v="1215"/>
    <x v="1"/>
    <x v="2"/>
    <x v="0"/>
  </r>
  <r>
    <s v="WRP-39846-614"/>
    <x v="49"/>
    <s v="47493-68564-YM"/>
    <s v="A-L-2.5"/>
    <n v="5"/>
    <x v="120"/>
    <x v="1"/>
    <x v="2"/>
    <x v="1"/>
    <x v="2"/>
    <n v="2978.4999999999995"/>
    <n v="14892.499999999998"/>
    <x v="2"/>
    <x v="1"/>
    <x v="0"/>
  </r>
  <r>
    <s v="VDZ-76673-968"/>
    <x v="116"/>
    <s v="82246-82543-DW"/>
    <s v="E-D-0.5"/>
    <n v="2"/>
    <x v="121"/>
    <x v="0"/>
    <x v="1"/>
    <x v="2"/>
    <x v="1"/>
    <n v="729"/>
    <n v="1458"/>
    <x v="1"/>
    <x v="2"/>
    <x v="0"/>
  </r>
  <r>
    <s v="VTV-03546-175"/>
    <x v="117"/>
    <s v="03384-62101-IY"/>
    <s v="A-L-2.5"/>
    <n v="5"/>
    <x v="122"/>
    <x v="0"/>
    <x v="2"/>
    <x v="1"/>
    <x v="2"/>
    <n v="2978.4999999999995"/>
    <n v="14892.499999999998"/>
    <x v="2"/>
    <x v="1"/>
    <x v="0"/>
  </r>
  <r>
    <s v="GHR-72274-715"/>
    <x v="118"/>
    <s v="86881-41559-OR"/>
    <s v="L-D-1"/>
    <n v="1"/>
    <x v="123"/>
    <x v="0"/>
    <x v="3"/>
    <x v="2"/>
    <x v="0"/>
    <n v="1295"/>
    <n v="1295"/>
    <x v="3"/>
    <x v="2"/>
    <x v="1"/>
  </r>
  <r>
    <s v="ZGK-97262-313"/>
    <x v="119"/>
    <s v="02536-18494-AQ"/>
    <s v="E-M-2.5"/>
    <n v="3"/>
    <x v="124"/>
    <x v="0"/>
    <x v="1"/>
    <x v="0"/>
    <x v="2"/>
    <n v="3162.4999999999995"/>
    <n v="9487.4999999999982"/>
    <x v="1"/>
    <x v="0"/>
    <x v="0"/>
  </r>
  <r>
    <s v="ZFS-30776-804"/>
    <x v="120"/>
    <s v="58638-01029-CB"/>
    <s v="A-L-0.5"/>
    <n v="5"/>
    <x v="125"/>
    <x v="0"/>
    <x v="2"/>
    <x v="1"/>
    <x v="1"/>
    <n v="777"/>
    <n v="3885"/>
    <x v="2"/>
    <x v="1"/>
    <x v="0"/>
  </r>
  <r>
    <s v="QUU-91729-492"/>
    <x v="121"/>
    <s v="90312-11148-LA"/>
    <s v="A-D-0.2"/>
    <n v="4"/>
    <x v="126"/>
    <x v="0"/>
    <x v="2"/>
    <x v="2"/>
    <x v="3"/>
    <n v="298.5"/>
    <n v="1194"/>
    <x v="2"/>
    <x v="2"/>
    <x v="1"/>
  </r>
  <r>
    <s v="PVI-72795-960"/>
    <x v="122"/>
    <s v="68239-74809-TF"/>
    <s v="E-L-2.5"/>
    <n v="3"/>
    <x v="127"/>
    <x v="1"/>
    <x v="1"/>
    <x v="1"/>
    <x v="2"/>
    <n v="3415.4999999999995"/>
    <n v="10246.499999999998"/>
    <x v="1"/>
    <x v="1"/>
    <x v="1"/>
  </r>
  <r>
    <s v="PPP-78935-365"/>
    <x v="123"/>
    <s v="91074-60023-IP"/>
    <s v="E-D-1"/>
    <n v="4"/>
    <x v="128"/>
    <x v="0"/>
    <x v="1"/>
    <x v="2"/>
    <x v="0"/>
    <n v="1215"/>
    <n v="4860"/>
    <x v="1"/>
    <x v="2"/>
    <x v="1"/>
  </r>
  <r>
    <s v="JUO-34131-517"/>
    <x v="124"/>
    <s v="07972-83748-JI"/>
    <s v="L-D-1"/>
    <n v="6"/>
    <x v="129"/>
    <x v="0"/>
    <x v="3"/>
    <x v="2"/>
    <x v="0"/>
    <n v="1295"/>
    <n v="7770"/>
    <x v="3"/>
    <x v="2"/>
    <x v="0"/>
  </r>
  <r>
    <s v="ZJE-89333-489"/>
    <x v="125"/>
    <s v="08694-57330-XR"/>
    <s v="L-D-2.5"/>
    <n v="1"/>
    <x v="130"/>
    <x v="1"/>
    <x v="3"/>
    <x v="2"/>
    <x v="2"/>
    <n v="2978.4999999999995"/>
    <n v="2978.4999999999995"/>
    <x v="3"/>
    <x v="2"/>
    <x v="0"/>
  </r>
  <r>
    <s v="LOO-35324-159"/>
    <x v="126"/>
    <s v="68412-11126-YJ"/>
    <s v="A-L-0.2"/>
    <n v="4"/>
    <x v="131"/>
    <x v="0"/>
    <x v="2"/>
    <x v="1"/>
    <x v="3"/>
    <n v="388.5"/>
    <n v="1554"/>
    <x v="2"/>
    <x v="1"/>
    <x v="0"/>
  </r>
  <r>
    <s v="JBQ-93412-846"/>
    <x v="127"/>
    <s v="69037-66822-DW"/>
    <s v="E-L-2.5"/>
    <n v="4"/>
    <x v="132"/>
    <x v="1"/>
    <x v="1"/>
    <x v="1"/>
    <x v="2"/>
    <n v="3415.4999999999995"/>
    <n v="13661.999999999998"/>
    <x v="1"/>
    <x v="1"/>
    <x v="0"/>
  </r>
  <r>
    <s v="EHX-66333-637"/>
    <x v="128"/>
    <s v="01297-94364-XH"/>
    <s v="L-M-0.5"/>
    <n v="2"/>
    <x v="133"/>
    <x v="0"/>
    <x v="3"/>
    <x v="0"/>
    <x v="1"/>
    <n v="873"/>
    <n v="1746"/>
    <x v="3"/>
    <x v="0"/>
    <x v="1"/>
  </r>
  <r>
    <s v="WXG-25759-236"/>
    <x v="103"/>
    <s v="39919-06540-ZI"/>
    <s v="E-L-2.5"/>
    <n v="2"/>
    <x v="134"/>
    <x v="0"/>
    <x v="1"/>
    <x v="1"/>
    <x v="2"/>
    <n v="3415.4999999999995"/>
    <n v="6830.9999999999991"/>
    <x v="1"/>
    <x v="1"/>
    <x v="0"/>
  </r>
  <r>
    <s v="QNA-31113-984"/>
    <x v="129"/>
    <s v="60512-78550-WS"/>
    <s v="L-M-0.2"/>
    <n v="4"/>
    <x v="135"/>
    <x v="0"/>
    <x v="3"/>
    <x v="0"/>
    <x v="3"/>
    <n v="436.5"/>
    <n v="1746"/>
    <x v="3"/>
    <x v="0"/>
    <x v="1"/>
  </r>
  <r>
    <s v="ZWI-52029-159"/>
    <x v="130"/>
    <s v="40172-12000-AU"/>
    <s v="L-M-1"/>
    <n v="3"/>
    <x v="136"/>
    <x v="0"/>
    <x v="3"/>
    <x v="0"/>
    <x v="0"/>
    <n v="1455"/>
    <n v="4365"/>
    <x v="3"/>
    <x v="0"/>
    <x v="1"/>
  </r>
  <r>
    <s v="ZWI-52029-159"/>
    <x v="130"/>
    <s v="40172-12000-AU"/>
    <s v="E-M-1"/>
    <n v="2"/>
    <x v="136"/>
    <x v="0"/>
    <x v="1"/>
    <x v="0"/>
    <x v="0"/>
    <n v="1375"/>
    <n v="2750"/>
    <x v="1"/>
    <x v="0"/>
    <x v="1"/>
  </r>
  <r>
    <s v="DFS-49954-707"/>
    <x v="131"/>
    <s v="39019-13649-CL"/>
    <s v="E-D-0.2"/>
    <n v="5"/>
    <x v="137"/>
    <x v="0"/>
    <x v="1"/>
    <x v="2"/>
    <x v="3"/>
    <n v="364.5"/>
    <n v="1822.5"/>
    <x v="1"/>
    <x v="2"/>
    <x v="0"/>
  </r>
  <r>
    <s v="VYP-89830-878"/>
    <x v="132"/>
    <s v="12715-05198-QU"/>
    <s v="A-M-2.5"/>
    <n v="2"/>
    <x v="138"/>
    <x v="0"/>
    <x v="2"/>
    <x v="0"/>
    <x v="2"/>
    <n v="2587.4999999999995"/>
    <n v="5174.9999999999991"/>
    <x v="2"/>
    <x v="0"/>
    <x v="0"/>
  </r>
  <r>
    <s v="AMT-40418-362"/>
    <x v="133"/>
    <s v="04513-76520-QO"/>
    <s v="L-D-1"/>
    <n v="1"/>
    <x v="139"/>
    <x v="0"/>
    <x v="3"/>
    <x v="2"/>
    <x v="0"/>
    <n v="1295"/>
    <n v="1295"/>
    <x v="3"/>
    <x v="2"/>
    <x v="0"/>
  </r>
  <r>
    <s v="NFQ-23241-793"/>
    <x v="134"/>
    <s v="88446-59251-SQ"/>
    <s v="A-M-1"/>
    <n v="3"/>
    <x v="140"/>
    <x v="0"/>
    <x v="2"/>
    <x v="0"/>
    <x v="0"/>
    <n v="1125"/>
    <n v="3375"/>
    <x v="2"/>
    <x v="0"/>
    <x v="0"/>
  </r>
  <r>
    <s v="JQK-64922-985"/>
    <x v="113"/>
    <s v="23779-10274-KN"/>
    <s v="R-M-2.5"/>
    <n v="3"/>
    <x v="141"/>
    <x v="0"/>
    <x v="0"/>
    <x v="0"/>
    <x v="2"/>
    <n v="2288.5"/>
    <n v="6865.5"/>
    <x v="0"/>
    <x v="0"/>
    <x v="0"/>
  </r>
  <r>
    <s v="YET-17732-678"/>
    <x v="135"/>
    <s v="57235-92842-DK"/>
    <s v="R-D-0.2"/>
    <n v="1"/>
    <x v="142"/>
    <x v="0"/>
    <x v="0"/>
    <x v="2"/>
    <x v="3"/>
    <n v="268.49999999999994"/>
    <n v="268.49999999999994"/>
    <x v="0"/>
    <x v="2"/>
    <x v="1"/>
  </r>
  <r>
    <s v="NKW-24945-846"/>
    <x v="35"/>
    <s v="75977-30364-AY"/>
    <s v="A-D-2.5"/>
    <n v="5"/>
    <x v="143"/>
    <x v="0"/>
    <x v="2"/>
    <x v="2"/>
    <x v="2"/>
    <n v="2288.5"/>
    <n v="11442.5"/>
    <x v="2"/>
    <x v="2"/>
    <x v="1"/>
  </r>
  <r>
    <s v="VKA-82720-513"/>
    <x v="136"/>
    <s v="12299-30914-NG"/>
    <s v="A-M-2.5"/>
    <n v="6"/>
    <x v="144"/>
    <x v="0"/>
    <x v="2"/>
    <x v="0"/>
    <x v="2"/>
    <n v="2587.4999999999995"/>
    <n v="15524.999999999996"/>
    <x v="2"/>
    <x v="0"/>
    <x v="0"/>
  </r>
  <r>
    <s v="THA-60599-417"/>
    <x v="137"/>
    <s v="59971-35626-YJ"/>
    <s v="A-M-2.5"/>
    <n v="3"/>
    <x v="145"/>
    <x v="0"/>
    <x v="2"/>
    <x v="0"/>
    <x v="2"/>
    <n v="2587.4999999999995"/>
    <n v="7762.4999999999982"/>
    <x v="2"/>
    <x v="0"/>
    <x v="0"/>
  </r>
  <r>
    <s v="MEK-39769-035"/>
    <x v="138"/>
    <s v="15380-76513-PS"/>
    <s v="R-D-2.5"/>
    <n v="3"/>
    <x v="146"/>
    <x v="1"/>
    <x v="0"/>
    <x v="2"/>
    <x v="2"/>
    <n v="2058.4999999999995"/>
    <n v="6175.4999999999982"/>
    <x v="0"/>
    <x v="2"/>
    <x v="1"/>
  </r>
  <r>
    <s v="JAF-18294-750"/>
    <x v="139"/>
    <s v="73564-98204-EY"/>
    <s v="R-D-2.5"/>
    <n v="6"/>
    <x v="147"/>
    <x v="0"/>
    <x v="0"/>
    <x v="2"/>
    <x v="2"/>
    <n v="2058.4999999999995"/>
    <n v="12350.999999999996"/>
    <x v="0"/>
    <x v="2"/>
    <x v="0"/>
  </r>
  <r>
    <s v="TME-59627-221"/>
    <x v="140"/>
    <s v="72282-40594-RX"/>
    <s v="L-L-2.5"/>
    <n v="6"/>
    <x v="148"/>
    <x v="0"/>
    <x v="3"/>
    <x v="1"/>
    <x v="2"/>
    <n v="3645.5"/>
    <n v="21873"/>
    <x v="3"/>
    <x v="1"/>
    <x v="1"/>
  </r>
  <r>
    <s v="UDG-65353-824"/>
    <x v="141"/>
    <s v="17514-94165-RJ"/>
    <s v="E-M-0.5"/>
    <n v="4"/>
    <x v="149"/>
    <x v="0"/>
    <x v="1"/>
    <x v="0"/>
    <x v="1"/>
    <n v="825"/>
    <n v="3300"/>
    <x v="1"/>
    <x v="0"/>
    <x v="1"/>
  </r>
  <r>
    <s v="ENQ-42923-176"/>
    <x v="142"/>
    <s v="56248-75861-JX"/>
    <s v="A-L-0.5"/>
    <n v="3"/>
    <x v="150"/>
    <x v="0"/>
    <x v="2"/>
    <x v="1"/>
    <x v="1"/>
    <n v="777"/>
    <n v="2331"/>
    <x v="2"/>
    <x v="1"/>
    <x v="1"/>
  </r>
  <r>
    <s v="CBT-55781-720"/>
    <x v="143"/>
    <s v="97855-54761-IS"/>
    <s v="E-D-0.5"/>
    <n v="3"/>
    <x v="151"/>
    <x v="0"/>
    <x v="1"/>
    <x v="2"/>
    <x v="1"/>
    <n v="729"/>
    <n v="2187"/>
    <x v="1"/>
    <x v="2"/>
    <x v="0"/>
  </r>
  <r>
    <s v="NEU-86533-016"/>
    <x v="144"/>
    <s v="96544-91644-IT"/>
    <s v="R-D-0.2"/>
    <n v="6"/>
    <x v="152"/>
    <x v="0"/>
    <x v="0"/>
    <x v="2"/>
    <x v="3"/>
    <n v="268.49999999999994"/>
    <n v="1610.9999999999995"/>
    <x v="0"/>
    <x v="2"/>
    <x v="1"/>
  </r>
  <r>
    <s v="BYU-58154-603"/>
    <x v="145"/>
    <s v="51971-70393-QM"/>
    <s v="E-D-0.5"/>
    <n v="4"/>
    <x v="153"/>
    <x v="1"/>
    <x v="1"/>
    <x v="2"/>
    <x v="1"/>
    <n v="729"/>
    <n v="2916"/>
    <x v="1"/>
    <x v="2"/>
    <x v="1"/>
  </r>
  <r>
    <s v="EHJ-05910-257"/>
    <x v="146"/>
    <s v="06812-11924-IK"/>
    <s v="R-D-1"/>
    <n v="6"/>
    <x v="154"/>
    <x v="0"/>
    <x v="0"/>
    <x v="2"/>
    <x v="0"/>
    <n v="894.99999999999989"/>
    <n v="5369.9999999999991"/>
    <x v="0"/>
    <x v="2"/>
    <x v="0"/>
  </r>
  <r>
    <s v="EIL-44855-309"/>
    <x v="147"/>
    <s v="59741-90220-OW"/>
    <s v="R-D-0.5"/>
    <n v="5"/>
    <x v="155"/>
    <x v="0"/>
    <x v="0"/>
    <x v="2"/>
    <x v="1"/>
    <n v="536.99999999999989"/>
    <n v="2684.9999999999995"/>
    <x v="0"/>
    <x v="2"/>
    <x v="0"/>
  </r>
  <r>
    <s v="HCA-87224-420"/>
    <x v="148"/>
    <s v="62682-27930-PD"/>
    <s v="E-M-0.5"/>
    <n v="5"/>
    <x v="156"/>
    <x v="0"/>
    <x v="1"/>
    <x v="0"/>
    <x v="1"/>
    <n v="825"/>
    <n v="4125"/>
    <x v="1"/>
    <x v="0"/>
    <x v="0"/>
  </r>
  <r>
    <s v="ABO-29054-365"/>
    <x v="149"/>
    <s v="00256-19905-YG"/>
    <s v="A-M-0.5"/>
    <n v="6"/>
    <x v="157"/>
    <x v="1"/>
    <x v="2"/>
    <x v="0"/>
    <x v="1"/>
    <n v="675"/>
    <n v="4050"/>
    <x v="2"/>
    <x v="0"/>
    <x v="1"/>
  </r>
  <r>
    <s v="TKN-58485-031"/>
    <x v="150"/>
    <s v="38890-22576-UI"/>
    <s v="R-D-1"/>
    <n v="2"/>
    <x v="158"/>
    <x v="1"/>
    <x v="0"/>
    <x v="2"/>
    <x v="0"/>
    <n v="894.99999999999989"/>
    <n v="1789.9999999999998"/>
    <x v="0"/>
    <x v="2"/>
    <x v="1"/>
  </r>
  <r>
    <s v="RCK-04069-371"/>
    <x v="151"/>
    <s v="94573-61802-PH"/>
    <s v="E-L-2.5"/>
    <n v="2"/>
    <x v="159"/>
    <x v="2"/>
    <x v="1"/>
    <x v="1"/>
    <x v="2"/>
    <n v="3415.4999999999995"/>
    <n v="6830.9999999999991"/>
    <x v="1"/>
    <x v="1"/>
    <x v="1"/>
  </r>
  <r>
    <s v="IRJ-67095-738"/>
    <x v="13"/>
    <s v="86447-02699-UT"/>
    <s v="E-M-2.5"/>
    <n v="2"/>
    <x v="160"/>
    <x v="0"/>
    <x v="1"/>
    <x v="0"/>
    <x v="2"/>
    <n v="3162.4999999999995"/>
    <n v="6324.9999999999991"/>
    <x v="1"/>
    <x v="0"/>
    <x v="0"/>
  </r>
  <r>
    <s v="VEA-31961-977"/>
    <x v="79"/>
    <s v="51432-27169-KN"/>
    <s v="E-D-0.5"/>
    <n v="3"/>
    <x v="161"/>
    <x v="1"/>
    <x v="1"/>
    <x v="2"/>
    <x v="1"/>
    <n v="729"/>
    <n v="2187"/>
    <x v="1"/>
    <x v="2"/>
    <x v="1"/>
  </r>
  <r>
    <s v="BAF-42286-205"/>
    <x v="152"/>
    <s v="43074-00987-PB"/>
    <s v="R-M-2.5"/>
    <n v="4"/>
    <x v="162"/>
    <x v="0"/>
    <x v="0"/>
    <x v="0"/>
    <x v="2"/>
    <n v="2288.5"/>
    <n v="9154"/>
    <x v="0"/>
    <x v="0"/>
    <x v="1"/>
  </r>
  <r>
    <s v="WOR-52762-511"/>
    <x v="153"/>
    <s v="04739-85772-QT"/>
    <s v="E-L-2.5"/>
    <n v="6"/>
    <x v="163"/>
    <x v="0"/>
    <x v="1"/>
    <x v="1"/>
    <x v="2"/>
    <n v="3415.4999999999995"/>
    <n v="20492.999999999996"/>
    <x v="1"/>
    <x v="1"/>
    <x v="0"/>
  </r>
  <r>
    <s v="ZWK-03995-815"/>
    <x v="154"/>
    <s v="28279-78469-YW"/>
    <s v="E-M-2.5"/>
    <n v="2"/>
    <x v="164"/>
    <x v="0"/>
    <x v="1"/>
    <x v="0"/>
    <x v="2"/>
    <n v="3162.4999999999995"/>
    <n v="6324.9999999999991"/>
    <x v="1"/>
    <x v="0"/>
    <x v="0"/>
  </r>
  <r>
    <s v="CKF-43291-846"/>
    <x v="155"/>
    <s v="91829-99544-DS"/>
    <s v="E-L-2.5"/>
    <n v="1"/>
    <x v="165"/>
    <x v="0"/>
    <x v="1"/>
    <x v="1"/>
    <x v="2"/>
    <n v="3415.4999999999995"/>
    <n v="3415.4999999999995"/>
    <x v="1"/>
    <x v="1"/>
    <x v="0"/>
  </r>
  <r>
    <s v="RMW-74160-339"/>
    <x v="156"/>
    <s v="38978-59582-JP"/>
    <s v="R-L-2.5"/>
    <n v="4"/>
    <x v="166"/>
    <x v="0"/>
    <x v="0"/>
    <x v="1"/>
    <x v="2"/>
    <n v="2748.4999999999995"/>
    <n v="10993.999999999998"/>
    <x v="0"/>
    <x v="1"/>
    <x v="0"/>
  </r>
  <r>
    <s v="FMT-94584-786"/>
    <x v="22"/>
    <s v="86504-96610-BH"/>
    <s v="A-L-1"/>
    <n v="2"/>
    <x v="167"/>
    <x v="0"/>
    <x v="2"/>
    <x v="1"/>
    <x v="0"/>
    <n v="1295"/>
    <n v="2590"/>
    <x v="2"/>
    <x v="1"/>
    <x v="1"/>
  </r>
  <r>
    <s v="NWT-78222-575"/>
    <x v="157"/>
    <s v="75986-98864-EZ"/>
    <s v="A-D-0.2"/>
    <n v="1"/>
    <x v="168"/>
    <x v="1"/>
    <x v="2"/>
    <x v="2"/>
    <x v="3"/>
    <n v="298.5"/>
    <n v="298.5"/>
    <x v="2"/>
    <x v="2"/>
    <x v="1"/>
  </r>
  <r>
    <s v="EOI-02511-919"/>
    <x v="158"/>
    <s v="66776-88682-RG"/>
    <s v="E-L-0.2"/>
    <n v="5"/>
    <x v="169"/>
    <x v="0"/>
    <x v="1"/>
    <x v="1"/>
    <x v="3"/>
    <n v="445.5"/>
    <n v="2227.5"/>
    <x v="1"/>
    <x v="1"/>
    <x v="1"/>
  </r>
  <r>
    <s v="EOI-02511-919"/>
    <x v="158"/>
    <s v="66776-88682-RG"/>
    <s v="A-D-0.5"/>
    <n v="5"/>
    <x v="169"/>
    <x v="0"/>
    <x v="2"/>
    <x v="2"/>
    <x v="1"/>
    <n v="597"/>
    <n v="2985"/>
    <x v="2"/>
    <x v="2"/>
    <x v="1"/>
  </r>
  <r>
    <s v="UCT-03935-589"/>
    <x v="78"/>
    <s v="85851-78384-DM"/>
    <s v="R-D-0.5"/>
    <n v="6"/>
    <x v="170"/>
    <x v="0"/>
    <x v="0"/>
    <x v="2"/>
    <x v="1"/>
    <n v="536.99999999999989"/>
    <n v="3221.9999999999991"/>
    <x v="0"/>
    <x v="2"/>
    <x v="1"/>
  </r>
  <r>
    <s v="SBI-60013-494"/>
    <x v="159"/>
    <s v="55232-81621-BX"/>
    <s v="E-M-0.2"/>
    <n v="2"/>
    <x v="171"/>
    <x v="0"/>
    <x v="1"/>
    <x v="0"/>
    <x v="3"/>
    <n v="412.5"/>
    <n v="825"/>
    <x v="1"/>
    <x v="0"/>
    <x v="1"/>
  </r>
  <r>
    <s v="QRA-73277-814"/>
    <x v="160"/>
    <s v="80310-92912-JA"/>
    <s v="A-L-0.5"/>
    <n v="4"/>
    <x v="172"/>
    <x v="0"/>
    <x v="2"/>
    <x v="1"/>
    <x v="1"/>
    <n v="777"/>
    <n v="3108"/>
    <x v="2"/>
    <x v="1"/>
    <x v="1"/>
  </r>
  <r>
    <s v="EQE-31648-909"/>
    <x v="161"/>
    <s v="19821-05175-WZ"/>
    <s v="E-D-0.5"/>
    <n v="5"/>
    <x v="173"/>
    <x v="0"/>
    <x v="1"/>
    <x v="2"/>
    <x v="1"/>
    <n v="729"/>
    <n v="3645"/>
    <x v="1"/>
    <x v="2"/>
    <x v="0"/>
  </r>
  <r>
    <s v="QOO-24615-950"/>
    <x v="162"/>
    <s v="01338-83217-GV"/>
    <s v="R-M-2.5"/>
    <n v="3"/>
    <x v="174"/>
    <x v="0"/>
    <x v="0"/>
    <x v="0"/>
    <x v="2"/>
    <n v="2288.5"/>
    <n v="6865.5"/>
    <x v="0"/>
    <x v="0"/>
    <x v="1"/>
  </r>
  <r>
    <s v="WDV-73864-037"/>
    <x v="70"/>
    <s v="66044-25298-TA"/>
    <s v="L-M-0.5"/>
    <n v="5"/>
    <x v="175"/>
    <x v="0"/>
    <x v="3"/>
    <x v="0"/>
    <x v="1"/>
    <n v="873"/>
    <n v="4365"/>
    <x v="3"/>
    <x v="0"/>
    <x v="0"/>
  </r>
  <r>
    <s v="PKR-88575-066"/>
    <x v="163"/>
    <s v="28728-47861-TZ"/>
    <s v="E-L-0.2"/>
    <n v="1"/>
    <x v="176"/>
    <x v="0"/>
    <x v="1"/>
    <x v="1"/>
    <x v="3"/>
    <n v="445.5"/>
    <n v="445.5"/>
    <x v="1"/>
    <x v="1"/>
    <x v="0"/>
  </r>
  <r>
    <s v="BWR-85735-955"/>
    <x v="153"/>
    <s v="32638-38620-AX"/>
    <s v="L-M-1"/>
    <n v="3"/>
    <x v="177"/>
    <x v="0"/>
    <x v="3"/>
    <x v="0"/>
    <x v="0"/>
    <n v="1455"/>
    <n v="4365"/>
    <x v="3"/>
    <x v="0"/>
    <x v="0"/>
  </r>
  <r>
    <s v="YFX-64795-136"/>
    <x v="164"/>
    <s v="83163-65741-IH"/>
    <s v="L-M-2.5"/>
    <n v="1"/>
    <x v="178"/>
    <x v="0"/>
    <x v="3"/>
    <x v="0"/>
    <x v="2"/>
    <n v="3346.4999999999995"/>
    <n v="3346.4999999999995"/>
    <x v="3"/>
    <x v="0"/>
    <x v="0"/>
  </r>
  <r>
    <s v="DDO-71442-967"/>
    <x v="165"/>
    <s v="89422-58281-FD"/>
    <s v="L-D-0.2"/>
    <n v="5"/>
    <x v="179"/>
    <x v="0"/>
    <x v="3"/>
    <x v="2"/>
    <x v="3"/>
    <n v="388.5"/>
    <n v="1942.5"/>
    <x v="3"/>
    <x v="2"/>
    <x v="0"/>
  </r>
  <r>
    <s v="ILQ-11027-588"/>
    <x v="166"/>
    <s v="76293-30918-DQ"/>
    <s v="E-D-1"/>
    <n v="6"/>
    <x v="180"/>
    <x v="1"/>
    <x v="1"/>
    <x v="2"/>
    <x v="0"/>
    <n v="1215"/>
    <n v="7290"/>
    <x v="1"/>
    <x v="2"/>
    <x v="0"/>
  </r>
  <r>
    <s v="KRZ-13868-122"/>
    <x v="167"/>
    <s v="86779-84838-EJ"/>
    <s v="E-L-1"/>
    <n v="3"/>
    <x v="181"/>
    <x v="0"/>
    <x v="1"/>
    <x v="1"/>
    <x v="0"/>
    <n v="1485"/>
    <n v="4455"/>
    <x v="1"/>
    <x v="1"/>
    <x v="1"/>
  </r>
  <r>
    <s v="VRM-93594-914"/>
    <x v="168"/>
    <s v="66806-41795-MX"/>
    <s v="E-D-0.5"/>
    <n v="5"/>
    <x v="182"/>
    <x v="0"/>
    <x v="1"/>
    <x v="2"/>
    <x v="1"/>
    <n v="729"/>
    <n v="3645"/>
    <x v="1"/>
    <x v="2"/>
    <x v="1"/>
  </r>
  <r>
    <s v="HXL-22497-359"/>
    <x v="169"/>
    <s v="64875-71224-UI"/>
    <s v="A-L-1"/>
    <n v="3"/>
    <x v="183"/>
    <x v="0"/>
    <x v="2"/>
    <x v="1"/>
    <x v="0"/>
    <n v="1295"/>
    <n v="3885"/>
    <x v="2"/>
    <x v="1"/>
    <x v="1"/>
  </r>
  <r>
    <s v="NOP-21394-646"/>
    <x v="170"/>
    <s v="16982-35708-BZ"/>
    <s v="E-L-0.5"/>
    <n v="6"/>
    <x v="184"/>
    <x v="0"/>
    <x v="1"/>
    <x v="1"/>
    <x v="1"/>
    <n v="891"/>
    <n v="5346"/>
    <x v="1"/>
    <x v="1"/>
    <x v="1"/>
  </r>
  <r>
    <s v="NOP-21394-646"/>
    <x v="170"/>
    <s v="16982-35708-BZ"/>
    <s v="L-D-2.5"/>
    <n v="2"/>
    <x v="184"/>
    <x v="0"/>
    <x v="3"/>
    <x v="2"/>
    <x v="2"/>
    <n v="2978.4999999999995"/>
    <n v="5956.9999999999991"/>
    <x v="3"/>
    <x v="2"/>
    <x v="1"/>
  </r>
  <r>
    <s v="NOP-21394-646"/>
    <x v="170"/>
    <s v="16982-35708-BZ"/>
    <s v="L-D-2.5"/>
    <n v="3"/>
    <x v="184"/>
    <x v="0"/>
    <x v="3"/>
    <x v="2"/>
    <x v="2"/>
    <n v="2978.4999999999995"/>
    <n v="8935.4999999999982"/>
    <x v="3"/>
    <x v="2"/>
    <x v="1"/>
  </r>
  <r>
    <s v="NOP-21394-646"/>
    <x v="170"/>
    <s v="16982-35708-BZ"/>
    <s v="L-L-0.5"/>
    <n v="4"/>
    <x v="184"/>
    <x v="0"/>
    <x v="3"/>
    <x v="1"/>
    <x v="1"/>
    <n v="951"/>
    <n v="3804"/>
    <x v="3"/>
    <x v="1"/>
    <x v="1"/>
  </r>
  <r>
    <s v="NOP-21394-646"/>
    <x v="170"/>
    <s v="16982-35708-BZ"/>
    <s v="E-M-1"/>
    <n v="3"/>
    <x v="184"/>
    <x v="0"/>
    <x v="1"/>
    <x v="0"/>
    <x v="0"/>
    <n v="1375"/>
    <n v="4125"/>
    <x v="1"/>
    <x v="0"/>
    <x v="1"/>
  </r>
  <r>
    <s v="FTV-77095-168"/>
    <x v="171"/>
    <s v="66708-26678-QK"/>
    <s v="L-L-0.5"/>
    <n v="6"/>
    <x v="185"/>
    <x v="0"/>
    <x v="3"/>
    <x v="1"/>
    <x v="1"/>
    <n v="951"/>
    <n v="5706"/>
    <x v="3"/>
    <x v="1"/>
    <x v="1"/>
  </r>
  <r>
    <s v="BOR-02906-411"/>
    <x v="172"/>
    <s v="08743-09057-OO"/>
    <s v="L-D-2.5"/>
    <n v="6"/>
    <x v="186"/>
    <x v="0"/>
    <x v="3"/>
    <x v="2"/>
    <x v="2"/>
    <n v="2978.4999999999995"/>
    <n v="17870.999999999996"/>
    <x v="3"/>
    <x v="2"/>
    <x v="0"/>
  </r>
  <r>
    <s v="WMP-68847-770"/>
    <x v="173"/>
    <s v="37490-01572-JW"/>
    <s v="L-L-0.2"/>
    <n v="1"/>
    <x v="187"/>
    <x v="0"/>
    <x v="3"/>
    <x v="1"/>
    <x v="3"/>
    <n v="475.5"/>
    <n v="475.5"/>
    <x v="3"/>
    <x v="1"/>
    <x v="1"/>
  </r>
  <r>
    <s v="TMO-22785-872"/>
    <x v="174"/>
    <s v="01811-60350-CU"/>
    <s v="E-M-1"/>
    <n v="6"/>
    <x v="188"/>
    <x v="0"/>
    <x v="1"/>
    <x v="0"/>
    <x v="0"/>
    <n v="1375"/>
    <n v="8250"/>
    <x v="1"/>
    <x v="0"/>
    <x v="1"/>
  </r>
  <r>
    <s v="TJG-73587-353"/>
    <x v="175"/>
    <s v="24766-58139-GT"/>
    <s v="R-D-0.2"/>
    <n v="3"/>
    <x v="189"/>
    <x v="0"/>
    <x v="0"/>
    <x v="2"/>
    <x v="3"/>
    <n v="268.49999999999994"/>
    <n v="805.49999999999977"/>
    <x v="0"/>
    <x v="2"/>
    <x v="0"/>
  </r>
  <r>
    <s v="OOU-61343-455"/>
    <x v="176"/>
    <s v="90123-70970-NY"/>
    <s v="A-M-1"/>
    <n v="2"/>
    <x v="190"/>
    <x v="0"/>
    <x v="2"/>
    <x v="0"/>
    <x v="0"/>
    <n v="1125"/>
    <n v="2250"/>
    <x v="2"/>
    <x v="0"/>
    <x v="1"/>
  </r>
  <r>
    <s v="RMA-08327-369"/>
    <x v="142"/>
    <s v="93809-05424-MG"/>
    <s v="A-M-0.5"/>
    <n v="6"/>
    <x v="191"/>
    <x v="0"/>
    <x v="2"/>
    <x v="0"/>
    <x v="1"/>
    <n v="675"/>
    <n v="4050"/>
    <x v="2"/>
    <x v="0"/>
    <x v="0"/>
  </r>
  <r>
    <s v="SFB-97929-779"/>
    <x v="177"/>
    <s v="85425-33494-HQ"/>
    <s v="E-D-0.5"/>
    <n v="4"/>
    <x v="192"/>
    <x v="1"/>
    <x v="1"/>
    <x v="2"/>
    <x v="1"/>
    <n v="729"/>
    <n v="2916"/>
    <x v="1"/>
    <x v="2"/>
    <x v="0"/>
  </r>
  <r>
    <s v="AUP-10128-606"/>
    <x v="178"/>
    <s v="54387-64897-XC"/>
    <s v="A-M-0.5"/>
    <n v="1"/>
    <x v="193"/>
    <x v="2"/>
    <x v="2"/>
    <x v="0"/>
    <x v="1"/>
    <n v="675"/>
    <n v="675"/>
    <x v="2"/>
    <x v="0"/>
    <x v="1"/>
  </r>
  <r>
    <s v="YTW-40242-005"/>
    <x v="179"/>
    <s v="01035-70465-UO"/>
    <s v="L-D-1"/>
    <n v="4"/>
    <x v="194"/>
    <x v="0"/>
    <x v="3"/>
    <x v="2"/>
    <x v="0"/>
    <n v="1295"/>
    <n v="5180"/>
    <x v="3"/>
    <x v="2"/>
    <x v="0"/>
  </r>
  <r>
    <s v="PRP-53390-819"/>
    <x v="180"/>
    <s v="84260-39432-ML"/>
    <s v="E-L-0.5"/>
    <n v="6"/>
    <x v="195"/>
    <x v="0"/>
    <x v="1"/>
    <x v="1"/>
    <x v="1"/>
    <n v="891"/>
    <n v="5346"/>
    <x v="1"/>
    <x v="1"/>
    <x v="1"/>
  </r>
  <r>
    <s v="GSJ-01065-125"/>
    <x v="181"/>
    <s v="69779-40609-RS"/>
    <s v="E-D-0.2"/>
    <n v="4"/>
    <x v="196"/>
    <x v="0"/>
    <x v="1"/>
    <x v="2"/>
    <x v="3"/>
    <n v="364.5"/>
    <n v="1458"/>
    <x v="1"/>
    <x v="2"/>
    <x v="0"/>
  </r>
  <r>
    <s v="YQU-65147-580"/>
    <x v="182"/>
    <s v="80247-70000-HT"/>
    <s v="R-D-2.5"/>
    <n v="1"/>
    <x v="197"/>
    <x v="0"/>
    <x v="0"/>
    <x v="2"/>
    <x v="2"/>
    <n v="2058.4999999999995"/>
    <n v="2058.4999999999995"/>
    <x v="0"/>
    <x v="2"/>
    <x v="1"/>
  </r>
  <r>
    <s v="QPM-95832-683"/>
    <x v="183"/>
    <s v="35058-04550-VC"/>
    <s v="L-L-1"/>
    <n v="2"/>
    <x v="198"/>
    <x v="1"/>
    <x v="3"/>
    <x v="1"/>
    <x v="0"/>
    <n v="1585"/>
    <n v="3170"/>
    <x v="3"/>
    <x v="1"/>
    <x v="1"/>
  </r>
  <r>
    <s v="BNQ-88920-567"/>
    <x v="184"/>
    <s v="27226-53717-SY"/>
    <s v="L-D-0.2"/>
    <n v="6"/>
    <x v="199"/>
    <x v="0"/>
    <x v="3"/>
    <x v="2"/>
    <x v="3"/>
    <n v="388.5"/>
    <n v="2331"/>
    <x v="3"/>
    <x v="2"/>
    <x v="1"/>
  </r>
  <r>
    <s v="PUX-47906-110"/>
    <x v="185"/>
    <s v="02002-98725-CH"/>
    <s v="L-M-1"/>
    <n v="4"/>
    <x v="200"/>
    <x v="0"/>
    <x v="3"/>
    <x v="0"/>
    <x v="0"/>
    <n v="1455"/>
    <n v="5820"/>
    <x v="3"/>
    <x v="0"/>
    <x v="0"/>
  </r>
  <r>
    <s v="COL-72079-610"/>
    <x v="186"/>
    <s v="38487-01549-MV"/>
    <s v="E-L-0.5"/>
    <n v="4"/>
    <x v="201"/>
    <x v="0"/>
    <x v="1"/>
    <x v="1"/>
    <x v="1"/>
    <n v="891"/>
    <n v="3564"/>
    <x v="1"/>
    <x v="1"/>
    <x v="1"/>
  </r>
  <r>
    <s v="LBC-45686-819"/>
    <x v="187"/>
    <s v="98573-41811-EQ"/>
    <s v="A-M-1"/>
    <n v="5"/>
    <x v="202"/>
    <x v="1"/>
    <x v="2"/>
    <x v="0"/>
    <x v="0"/>
    <n v="1125"/>
    <n v="5625"/>
    <x v="2"/>
    <x v="0"/>
    <x v="0"/>
  </r>
  <r>
    <s v="BLQ-03709-265"/>
    <x v="148"/>
    <s v="72463-75685-MV"/>
    <s v="R-L-0.2"/>
    <n v="3"/>
    <x v="203"/>
    <x v="0"/>
    <x v="0"/>
    <x v="1"/>
    <x v="3"/>
    <n v="358.49999999999994"/>
    <n v="1075.4999999999998"/>
    <x v="0"/>
    <x v="1"/>
    <x v="1"/>
  </r>
  <r>
    <s v="BLQ-03709-265"/>
    <x v="148"/>
    <s v="72463-75685-MV"/>
    <s v="R-M-0.2"/>
    <n v="5"/>
    <x v="203"/>
    <x v="0"/>
    <x v="0"/>
    <x v="0"/>
    <x v="3"/>
    <n v="298.5"/>
    <n v="1492.5"/>
    <x v="0"/>
    <x v="0"/>
    <x v="1"/>
  </r>
  <r>
    <s v="VFZ-91673-181"/>
    <x v="188"/>
    <s v="10225-91535-AI"/>
    <s v="A-L-1"/>
    <n v="6"/>
    <x v="204"/>
    <x v="0"/>
    <x v="2"/>
    <x v="1"/>
    <x v="0"/>
    <n v="1295"/>
    <n v="7770"/>
    <x v="2"/>
    <x v="1"/>
    <x v="0"/>
  </r>
  <r>
    <s v="WKD-81956-870"/>
    <x v="189"/>
    <s v="48090-06534-HI"/>
    <s v="L-D-0.5"/>
    <n v="3"/>
    <x v="205"/>
    <x v="0"/>
    <x v="3"/>
    <x v="2"/>
    <x v="1"/>
    <n v="777"/>
    <n v="2331"/>
    <x v="3"/>
    <x v="2"/>
    <x v="1"/>
  </r>
  <r>
    <s v="TNI-91067-006"/>
    <x v="190"/>
    <s v="80444-58185-FX"/>
    <s v="E-L-1"/>
    <n v="4"/>
    <x v="206"/>
    <x v="0"/>
    <x v="1"/>
    <x v="1"/>
    <x v="0"/>
    <n v="1485"/>
    <n v="5940"/>
    <x v="1"/>
    <x v="1"/>
    <x v="0"/>
  </r>
  <r>
    <s v="IZA-61469-812"/>
    <x v="191"/>
    <s v="13561-92774-WP"/>
    <s v="L-D-2.5"/>
    <n v="4"/>
    <x v="207"/>
    <x v="0"/>
    <x v="3"/>
    <x v="2"/>
    <x v="2"/>
    <n v="2978.4999999999995"/>
    <n v="11913.999999999998"/>
    <x v="3"/>
    <x v="2"/>
    <x v="0"/>
  </r>
  <r>
    <s v="PSS-22466-862"/>
    <x v="192"/>
    <s v="11550-78378-GE"/>
    <s v="R-L-0.2"/>
    <n v="4"/>
    <x v="208"/>
    <x v="1"/>
    <x v="0"/>
    <x v="1"/>
    <x v="3"/>
    <n v="358.49999999999994"/>
    <n v="1433.9999999999998"/>
    <x v="0"/>
    <x v="1"/>
    <x v="1"/>
  </r>
  <r>
    <s v="REH-56504-397"/>
    <x v="193"/>
    <s v="90961-35603-RP"/>
    <s v="A-M-2.5"/>
    <n v="5"/>
    <x v="209"/>
    <x v="0"/>
    <x v="2"/>
    <x v="0"/>
    <x v="2"/>
    <n v="2587.4999999999995"/>
    <n v="12937.499999999998"/>
    <x v="2"/>
    <x v="0"/>
    <x v="1"/>
  </r>
  <r>
    <s v="ALA-62598-016"/>
    <x v="194"/>
    <s v="57145-03803-ZL"/>
    <s v="R-D-0.2"/>
    <n v="6"/>
    <x v="210"/>
    <x v="2"/>
    <x v="0"/>
    <x v="2"/>
    <x v="3"/>
    <n v="268.49999999999994"/>
    <n v="1610.9999999999995"/>
    <x v="0"/>
    <x v="2"/>
    <x v="0"/>
  </r>
  <r>
    <s v="EYE-70374-835"/>
    <x v="195"/>
    <s v="89115-11966-VF"/>
    <s v="R-L-0.2"/>
    <n v="5"/>
    <x v="211"/>
    <x v="0"/>
    <x v="0"/>
    <x v="1"/>
    <x v="3"/>
    <n v="358.49999999999994"/>
    <n v="1792.4999999999998"/>
    <x v="0"/>
    <x v="1"/>
    <x v="1"/>
  </r>
  <r>
    <s v="CCZ-19589-212"/>
    <x v="196"/>
    <s v="05754-41702-FG"/>
    <s v="L-M-0.2"/>
    <n v="2"/>
    <x v="212"/>
    <x v="0"/>
    <x v="3"/>
    <x v="0"/>
    <x v="3"/>
    <n v="436.5"/>
    <n v="873"/>
    <x v="3"/>
    <x v="0"/>
    <x v="1"/>
  </r>
  <r>
    <s v="BPT-83989-157"/>
    <x v="197"/>
    <s v="84269-49816-ML"/>
    <s v="A-M-2.5"/>
    <n v="2"/>
    <x v="213"/>
    <x v="0"/>
    <x v="2"/>
    <x v="0"/>
    <x v="2"/>
    <n v="2587.4999999999995"/>
    <n v="5174.9999999999991"/>
    <x v="2"/>
    <x v="0"/>
    <x v="1"/>
  </r>
  <r>
    <s v="YFH-87456-208"/>
    <x v="198"/>
    <s v="23600-98432-ME"/>
    <s v="L-M-0.2"/>
    <n v="2"/>
    <x v="214"/>
    <x v="0"/>
    <x v="3"/>
    <x v="0"/>
    <x v="3"/>
    <n v="436.5"/>
    <n v="873"/>
    <x v="3"/>
    <x v="0"/>
    <x v="0"/>
  </r>
  <r>
    <s v="JLN-14700-924"/>
    <x v="199"/>
    <s v="79058-02767-CP"/>
    <s v="L-L-0.2"/>
    <n v="5"/>
    <x v="215"/>
    <x v="2"/>
    <x v="3"/>
    <x v="1"/>
    <x v="3"/>
    <n v="475.5"/>
    <n v="2377.5"/>
    <x v="3"/>
    <x v="1"/>
    <x v="1"/>
  </r>
  <r>
    <s v="JVW-22582-137"/>
    <x v="200"/>
    <s v="89208-74646-UK"/>
    <s v="E-M-0.2"/>
    <n v="5"/>
    <x v="216"/>
    <x v="0"/>
    <x v="1"/>
    <x v="0"/>
    <x v="3"/>
    <n v="412.5"/>
    <n v="2062.5"/>
    <x v="1"/>
    <x v="0"/>
    <x v="1"/>
  </r>
  <r>
    <s v="LAA-41879-001"/>
    <x v="201"/>
    <s v="11408-81032-UR"/>
    <s v="L-L-2.5"/>
    <n v="1"/>
    <x v="217"/>
    <x v="0"/>
    <x v="3"/>
    <x v="1"/>
    <x v="2"/>
    <n v="3645.5"/>
    <n v="3645.5"/>
    <x v="3"/>
    <x v="1"/>
    <x v="1"/>
  </r>
  <r>
    <s v="BRV-64870-915"/>
    <x v="202"/>
    <s v="32070-55528-UG"/>
    <s v="L-L-2.5"/>
    <n v="5"/>
    <x v="218"/>
    <x v="1"/>
    <x v="3"/>
    <x v="1"/>
    <x v="2"/>
    <n v="3645.5"/>
    <n v="18227.5"/>
    <x v="3"/>
    <x v="1"/>
    <x v="1"/>
  </r>
  <r>
    <s v="RGJ-12544-083"/>
    <x v="203"/>
    <s v="48873-84433-PN"/>
    <s v="L-D-2.5"/>
    <n v="3"/>
    <x v="219"/>
    <x v="1"/>
    <x v="3"/>
    <x v="2"/>
    <x v="2"/>
    <n v="2978.4999999999995"/>
    <n v="8935.4999999999982"/>
    <x v="3"/>
    <x v="2"/>
    <x v="1"/>
  </r>
  <r>
    <s v="JJX-83339-346"/>
    <x v="204"/>
    <s v="32928-18158-OW"/>
    <s v="R-L-0.2"/>
    <n v="1"/>
    <x v="220"/>
    <x v="0"/>
    <x v="0"/>
    <x v="1"/>
    <x v="3"/>
    <n v="358.49999999999994"/>
    <n v="358.49999999999994"/>
    <x v="0"/>
    <x v="1"/>
    <x v="0"/>
  </r>
  <r>
    <s v="BIU-21970-705"/>
    <x v="205"/>
    <s v="89711-56688-GG"/>
    <s v="R-M-2.5"/>
    <n v="2"/>
    <x v="221"/>
    <x v="0"/>
    <x v="0"/>
    <x v="0"/>
    <x v="2"/>
    <n v="2288.5"/>
    <n v="4577"/>
    <x v="0"/>
    <x v="0"/>
    <x v="0"/>
  </r>
  <r>
    <s v="ELJ-87741-745"/>
    <x v="206"/>
    <s v="48389-71976-JB"/>
    <s v="E-L-1"/>
    <n v="4"/>
    <x v="152"/>
    <x v="0"/>
    <x v="1"/>
    <x v="1"/>
    <x v="0"/>
    <n v="1485"/>
    <n v="5940"/>
    <x v="1"/>
    <x v="1"/>
    <x v="1"/>
  </r>
  <r>
    <s v="SGI-48226-857"/>
    <x v="207"/>
    <s v="84033-80762-EQ"/>
    <s v="A-M-2.5"/>
    <n v="6"/>
    <x v="222"/>
    <x v="0"/>
    <x v="2"/>
    <x v="0"/>
    <x v="2"/>
    <n v="2587.4999999999995"/>
    <n v="15524.999999999996"/>
    <x v="2"/>
    <x v="0"/>
    <x v="0"/>
  </r>
  <r>
    <s v="AHV-66988-037"/>
    <x v="208"/>
    <s v="12743-00952-KO"/>
    <s v="R-M-2.5"/>
    <n v="2"/>
    <x v="223"/>
    <x v="0"/>
    <x v="0"/>
    <x v="0"/>
    <x v="2"/>
    <n v="2288.5"/>
    <n v="4577"/>
    <x v="0"/>
    <x v="0"/>
    <x v="1"/>
  </r>
  <r>
    <s v="ISK-42066-094"/>
    <x v="209"/>
    <s v="41505-42181-EF"/>
    <s v="E-D-1"/>
    <n v="3"/>
    <x v="86"/>
    <x v="0"/>
    <x v="1"/>
    <x v="2"/>
    <x v="0"/>
    <n v="1215"/>
    <n v="3645"/>
    <x v="1"/>
    <x v="2"/>
    <x v="0"/>
  </r>
  <r>
    <s v="FTC-35822-530"/>
    <x v="210"/>
    <s v="14307-87663-KB"/>
    <s v="E-D-0.5"/>
    <n v="4"/>
    <x v="224"/>
    <x v="0"/>
    <x v="1"/>
    <x v="2"/>
    <x v="1"/>
    <n v="729"/>
    <n v="2916"/>
    <x v="1"/>
    <x v="2"/>
    <x v="0"/>
  </r>
  <r>
    <s v="VSS-56247-688"/>
    <x v="211"/>
    <s v="08360-19442-GB"/>
    <s v="L-M-2.5"/>
    <n v="4"/>
    <x v="225"/>
    <x v="0"/>
    <x v="3"/>
    <x v="0"/>
    <x v="2"/>
    <n v="3346.4999999999995"/>
    <n v="13385.999999999998"/>
    <x v="3"/>
    <x v="0"/>
    <x v="1"/>
  </r>
  <r>
    <s v="HVW-25584-144"/>
    <x v="212"/>
    <s v="93405-51204-UW"/>
    <s v="L-L-0.2"/>
    <n v="5"/>
    <x v="226"/>
    <x v="0"/>
    <x v="3"/>
    <x v="1"/>
    <x v="3"/>
    <n v="475.5"/>
    <n v="2377.5"/>
    <x v="3"/>
    <x v="1"/>
    <x v="0"/>
  </r>
  <r>
    <s v="MUY-15309-209"/>
    <x v="213"/>
    <s v="97152-03355-IW"/>
    <s v="L-D-1"/>
    <n v="3"/>
    <x v="227"/>
    <x v="2"/>
    <x v="3"/>
    <x v="2"/>
    <x v="0"/>
    <n v="1295"/>
    <n v="3885"/>
    <x v="3"/>
    <x v="2"/>
    <x v="1"/>
  </r>
  <r>
    <s v="VAJ-44572-469"/>
    <x v="63"/>
    <s v="79216-73157-TE"/>
    <s v="R-L-0.2"/>
    <n v="6"/>
    <x v="228"/>
    <x v="1"/>
    <x v="0"/>
    <x v="1"/>
    <x v="3"/>
    <n v="358.49999999999994"/>
    <n v="2150.9999999999995"/>
    <x v="0"/>
    <x v="1"/>
    <x v="0"/>
  </r>
  <r>
    <s v="YJU-84377-606"/>
    <x v="214"/>
    <s v="20259-47723-AC"/>
    <s v="A-D-1"/>
    <n v="1"/>
    <x v="229"/>
    <x v="0"/>
    <x v="2"/>
    <x v="2"/>
    <x v="0"/>
    <n v="994.99999999999989"/>
    <n v="994.99999999999989"/>
    <x v="2"/>
    <x v="2"/>
    <x v="0"/>
  </r>
  <r>
    <s v="VNC-93921-469"/>
    <x v="215"/>
    <s v="04666-71569-RI"/>
    <s v="L-L-1"/>
    <n v="1"/>
    <x v="230"/>
    <x v="0"/>
    <x v="3"/>
    <x v="1"/>
    <x v="0"/>
    <n v="1585"/>
    <n v="1585"/>
    <x v="3"/>
    <x v="1"/>
    <x v="0"/>
  </r>
  <r>
    <s v="OGB-91614-810"/>
    <x v="216"/>
    <s v="08909-77713-CG"/>
    <s v="R-M-0.2"/>
    <n v="1"/>
    <x v="231"/>
    <x v="0"/>
    <x v="0"/>
    <x v="0"/>
    <x v="3"/>
    <n v="298.5"/>
    <n v="298.5"/>
    <x v="0"/>
    <x v="0"/>
    <x v="0"/>
  </r>
  <r>
    <s v="BQI-61647-496"/>
    <x v="217"/>
    <s v="84340-73931-VV"/>
    <s v="E-M-1"/>
    <n v="5"/>
    <x v="232"/>
    <x v="0"/>
    <x v="1"/>
    <x v="0"/>
    <x v="0"/>
    <n v="1375"/>
    <n v="6875"/>
    <x v="1"/>
    <x v="0"/>
    <x v="0"/>
  </r>
  <r>
    <s v="IOM-51636-823"/>
    <x v="218"/>
    <s v="04609-95151-XH"/>
    <s v="A-D-1"/>
    <n v="3"/>
    <x v="233"/>
    <x v="0"/>
    <x v="2"/>
    <x v="2"/>
    <x v="0"/>
    <n v="994.99999999999989"/>
    <n v="2984.9999999999995"/>
    <x v="2"/>
    <x v="2"/>
    <x v="1"/>
  </r>
  <r>
    <s v="GGD-38107-641"/>
    <x v="219"/>
    <s v="99562-88650-YF"/>
    <s v="L-M-1"/>
    <n v="4"/>
    <x v="234"/>
    <x v="0"/>
    <x v="3"/>
    <x v="0"/>
    <x v="0"/>
    <n v="1455"/>
    <n v="5820"/>
    <x v="3"/>
    <x v="0"/>
    <x v="1"/>
  </r>
  <r>
    <s v="LTO-95975-728"/>
    <x v="220"/>
    <s v="46560-73885-PJ"/>
    <s v="R-L-0.5"/>
    <n v="4"/>
    <x v="235"/>
    <x v="2"/>
    <x v="0"/>
    <x v="1"/>
    <x v="1"/>
    <n v="716.99999999999989"/>
    <n v="2867.9999999999995"/>
    <x v="0"/>
    <x v="1"/>
    <x v="1"/>
  </r>
  <r>
    <s v="IGM-84664-265"/>
    <x v="114"/>
    <s v="80179-44620-WN"/>
    <s v="R-L-0.5"/>
    <n v="3"/>
    <x v="236"/>
    <x v="0"/>
    <x v="0"/>
    <x v="1"/>
    <x v="1"/>
    <n v="716.99999999999989"/>
    <n v="2150.9999999999995"/>
    <x v="0"/>
    <x v="1"/>
    <x v="1"/>
  </r>
  <r>
    <s v="SKO-45740-621"/>
    <x v="221"/>
    <s v="04666-71569-RI"/>
    <s v="L-M-0.5"/>
    <n v="2"/>
    <x v="230"/>
    <x v="0"/>
    <x v="3"/>
    <x v="0"/>
    <x v="1"/>
    <n v="873"/>
    <n v="1746"/>
    <x v="3"/>
    <x v="0"/>
    <x v="0"/>
  </r>
  <r>
    <s v="FOJ-02234-063"/>
    <x v="222"/>
    <s v="59081-87231-VP"/>
    <s v="E-D-2.5"/>
    <n v="1"/>
    <x v="237"/>
    <x v="0"/>
    <x v="1"/>
    <x v="2"/>
    <x v="2"/>
    <n v="2794.5"/>
    <n v="2794.5"/>
    <x v="1"/>
    <x v="2"/>
    <x v="0"/>
  </r>
  <r>
    <s v="MSJ-11909-468"/>
    <x v="188"/>
    <s v="07878-45872-CC"/>
    <s v="E-D-2.5"/>
    <n v="5"/>
    <x v="238"/>
    <x v="0"/>
    <x v="1"/>
    <x v="2"/>
    <x v="2"/>
    <n v="2794.5"/>
    <n v="13972.5"/>
    <x v="1"/>
    <x v="2"/>
    <x v="1"/>
  </r>
  <r>
    <s v="DKB-78053-329"/>
    <x v="223"/>
    <s v="12444-05174-OO"/>
    <s v="R-M-0.2"/>
    <n v="2"/>
    <x v="239"/>
    <x v="2"/>
    <x v="0"/>
    <x v="0"/>
    <x v="3"/>
    <n v="298.5"/>
    <n v="597"/>
    <x v="0"/>
    <x v="0"/>
    <x v="1"/>
  </r>
  <r>
    <s v="DFZ-45083-941"/>
    <x v="224"/>
    <s v="34665-62561-AU"/>
    <s v="R-L-2.5"/>
    <n v="1"/>
    <x v="240"/>
    <x v="0"/>
    <x v="0"/>
    <x v="1"/>
    <x v="2"/>
    <n v="2748.4999999999995"/>
    <n v="2748.4999999999995"/>
    <x v="0"/>
    <x v="1"/>
    <x v="0"/>
  </r>
  <r>
    <s v="OTA-40969-710"/>
    <x v="83"/>
    <s v="77877-11993-QH"/>
    <s v="R-L-1"/>
    <n v="5"/>
    <x v="241"/>
    <x v="0"/>
    <x v="0"/>
    <x v="1"/>
    <x v="0"/>
    <n v="1195"/>
    <n v="5975"/>
    <x v="0"/>
    <x v="1"/>
    <x v="0"/>
  </r>
  <r>
    <s v="GRH-45571-667"/>
    <x v="104"/>
    <s v="32291-18308-YZ"/>
    <s v="E-M-1"/>
    <n v="3"/>
    <x v="242"/>
    <x v="0"/>
    <x v="1"/>
    <x v="0"/>
    <x v="0"/>
    <n v="1375"/>
    <n v="4125"/>
    <x v="1"/>
    <x v="0"/>
    <x v="1"/>
  </r>
  <r>
    <s v="NXV-05302-067"/>
    <x v="225"/>
    <s v="25754-33191-ZI"/>
    <s v="L-M-2.5"/>
    <n v="4"/>
    <x v="243"/>
    <x v="0"/>
    <x v="3"/>
    <x v="0"/>
    <x v="2"/>
    <n v="3346.4999999999995"/>
    <n v="13385.999999999998"/>
    <x v="3"/>
    <x v="0"/>
    <x v="1"/>
  </r>
  <r>
    <s v="VZH-86274-142"/>
    <x v="226"/>
    <s v="53120-45532-KL"/>
    <s v="R-L-1"/>
    <n v="5"/>
    <x v="244"/>
    <x v="1"/>
    <x v="0"/>
    <x v="1"/>
    <x v="0"/>
    <n v="1195"/>
    <n v="5975"/>
    <x v="0"/>
    <x v="1"/>
    <x v="0"/>
  </r>
  <r>
    <s v="KIX-93248-135"/>
    <x v="227"/>
    <s v="36605-83052-WB"/>
    <s v="A-D-0.5"/>
    <n v="1"/>
    <x v="245"/>
    <x v="0"/>
    <x v="2"/>
    <x v="2"/>
    <x v="1"/>
    <n v="597"/>
    <n v="597"/>
    <x v="2"/>
    <x v="2"/>
    <x v="0"/>
  </r>
  <r>
    <s v="AXR-10962-010"/>
    <x v="180"/>
    <s v="53683-35977-KI"/>
    <s v="E-D-1"/>
    <n v="2"/>
    <x v="246"/>
    <x v="2"/>
    <x v="1"/>
    <x v="2"/>
    <x v="0"/>
    <n v="1215"/>
    <n v="2430"/>
    <x v="1"/>
    <x v="2"/>
    <x v="1"/>
  </r>
  <r>
    <s v="IHS-71573-008"/>
    <x v="228"/>
    <s v="07972-83134-NM"/>
    <s v="E-D-0.2"/>
    <n v="6"/>
    <x v="247"/>
    <x v="0"/>
    <x v="1"/>
    <x v="2"/>
    <x v="3"/>
    <n v="364.5"/>
    <n v="2187"/>
    <x v="1"/>
    <x v="2"/>
    <x v="0"/>
  </r>
  <r>
    <s v="QTR-19001-114"/>
    <x v="229"/>
    <s v="01035-70465-UO"/>
    <s v="A-D-1"/>
    <n v="2"/>
    <x v="194"/>
    <x v="0"/>
    <x v="2"/>
    <x v="2"/>
    <x v="0"/>
    <n v="994.99999999999989"/>
    <n v="1989.9999999999998"/>
    <x v="2"/>
    <x v="2"/>
    <x v="0"/>
  </r>
  <r>
    <s v="WBK-62297-910"/>
    <x v="230"/>
    <s v="25514-23938-IQ"/>
    <s v="A-D-0.2"/>
    <n v="2"/>
    <x v="248"/>
    <x v="0"/>
    <x v="2"/>
    <x v="2"/>
    <x v="3"/>
    <n v="298.5"/>
    <n v="597"/>
    <x v="2"/>
    <x v="2"/>
    <x v="1"/>
  </r>
  <r>
    <s v="OGY-19377-175"/>
    <x v="231"/>
    <s v="49084-44492-OJ"/>
    <s v="E-D-0.5"/>
    <n v="1"/>
    <x v="249"/>
    <x v="1"/>
    <x v="1"/>
    <x v="2"/>
    <x v="1"/>
    <n v="729"/>
    <n v="729"/>
    <x v="1"/>
    <x v="2"/>
    <x v="0"/>
  </r>
  <r>
    <s v="ESR-66651-814"/>
    <x v="80"/>
    <s v="76624-72205-CK"/>
    <s v="A-D-0.2"/>
    <n v="4"/>
    <x v="250"/>
    <x v="0"/>
    <x v="2"/>
    <x v="2"/>
    <x v="3"/>
    <n v="298.5"/>
    <n v="1194"/>
    <x v="2"/>
    <x v="2"/>
    <x v="0"/>
  </r>
  <r>
    <s v="CPX-46916-770"/>
    <x v="232"/>
    <s v="12729-50170-JE"/>
    <s v="R-L-1"/>
    <n v="6"/>
    <x v="251"/>
    <x v="1"/>
    <x v="0"/>
    <x v="1"/>
    <x v="0"/>
    <n v="1195"/>
    <n v="7170"/>
    <x v="0"/>
    <x v="1"/>
    <x v="0"/>
  </r>
  <r>
    <s v="MDC-03318-645"/>
    <x v="233"/>
    <s v="43974-44760-QI"/>
    <s v="A-L-0.2"/>
    <n v="2"/>
    <x v="252"/>
    <x v="0"/>
    <x v="2"/>
    <x v="1"/>
    <x v="3"/>
    <n v="388.5"/>
    <n v="777"/>
    <x v="2"/>
    <x v="1"/>
    <x v="1"/>
  </r>
  <r>
    <s v="SFF-86059-407"/>
    <x v="234"/>
    <s v="30585-48726-BK"/>
    <s v="A-M-2.5"/>
    <n v="1"/>
    <x v="253"/>
    <x v="0"/>
    <x v="2"/>
    <x v="0"/>
    <x v="2"/>
    <n v="2587.4999999999995"/>
    <n v="2587.4999999999995"/>
    <x v="2"/>
    <x v="0"/>
    <x v="1"/>
  </r>
  <r>
    <s v="SCL-94540-788"/>
    <x v="235"/>
    <s v="16123-07017-TY"/>
    <s v="E-L-2.5"/>
    <n v="6"/>
    <x v="254"/>
    <x v="0"/>
    <x v="1"/>
    <x v="1"/>
    <x v="2"/>
    <n v="3415.4999999999995"/>
    <n v="20492.999999999996"/>
    <x v="1"/>
    <x v="1"/>
    <x v="1"/>
  </r>
  <r>
    <s v="HVU-21634-076"/>
    <x v="236"/>
    <s v="27723-45097-MH"/>
    <s v="R-L-2.5"/>
    <n v="4"/>
    <x v="255"/>
    <x v="1"/>
    <x v="0"/>
    <x v="1"/>
    <x v="2"/>
    <n v="2748.4999999999995"/>
    <n v="10993.999999999998"/>
    <x v="0"/>
    <x v="1"/>
    <x v="0"/>
  </r>
  <r>
    <s v="XUS-73326-418"/>
    <x v="237"/>
    <s v="37078-56703-AF"/>
    <s v="E-L-1"/>
    <n v="6"/>
    <x v="256"/>
    <x v="0"/>
    <x v="1"/>
    <x v="1"/>
    <x v="0"/>
    <n v="1485"/>
    <n v="8910"/>
    <x v="1"/>
    <x v="1"/>
    <x v="1"/>
  </r>
  <r>
    <s v="XWD-18933-006"/>
    <x v="238"/>
    <s v="79420-11075-MY"/>
    <s v="A-L-0.2"/>
    <n v="2"/>
    <x v="257"/>
    <x v="0"/>
    <x v="2"/>
    <x v="1"/>
    <x v="3"/>
    <n v="388.5"/>
    <n v="777"/>
    <x v="2"/>
    <x v="1"/>
    <x v="0"/>
  </r>
  <r>
    <s v="HPD-65272-772"/>
    <x v="52"/>
    <s v="57504-13456-UO"/>
    <s v="L-M-2.5"/>
    <n v="1"/>
    <x v="258"/>
    <x v="0"/>
    <x v="3"/>
    <x v="0"/>
    <x v="2"/>
    <n v="3346.4999999999995"/>
    <n v="3346.4999999999995"/>
    <x v="3"/>
    <x v="0"/>
    <x v="0"/>
  </r>
  <r>
    <s v="JEG-93140-224"/>
    <x v="146"/>
    <s v="53751-57560-CN"/>
    <s v="E-M-0.5"/>
    <n v="5"/>
    <x v="259"/>
    <x v="0"/>
    <x v="1"/>
    <x v="0"/>
    <x v="1"/>
    <n v="825"/>
    <n v="4125"/>
    <x v="1"/>
    <x v="0"/>
    <x v="0"/>
  </r>
  <r>
    <s v="NNH-62058-950"/>
    <x v="239"/>
    <s v="96112-42558-EA"/>
    <s v="E-L-1"/>
    <n v="4"/>
    <x v="260"/>
    <x v="0"/>
    <x v="1"/>
    <x v="1"/>
    <x v="0"/>
    <n v="1485"/>
    <n v="5940"/>
    <x v="1"/>
    <x v="1"/>
    <x v="0"/>
  </r>
  <r>
    <s v="LTD-71429-845"/>
    <x v="240"/>
    <s v="03157-23165-UB"/>
    <s v="A-L-0.5"/>
    <n v="1"/>
    <x v="261"/>
    <x v="2"/>
    <x v="2"/>
    <x v="1"/>
    <x v="1"/>
    <n v="777"/>
    <n v="777"/>
    <x v="2"/>
    <x v="1"/>
    <x v="1"/>
  </r>
  <r>
    <s v="MPV-26985-215"/>
    <x v="241"/>
    <s v="51466-52850-AG"/>
    <s v="R-D-0.5"/>
    <n v="1"/>
    <x v="262"/>
    <x v="2"/>
    <x v="0"/>
    <x v="2"/>
    <x v="1"/>
    <n v="536.99999999999989"/>
    <n v="536.99999999999989"/>
    <x v="0"/>
    <x v="2"/>
    <x v="0"/>
  </r>
  <r>
    <s v="IYO-10245-081"/>
    <x v="242"/>
    <s v="57145-31023-FK"/>
    <s v="E-M-2.5"/>
    <n v="3"/>
    <x v="263"/>
    <x v="0"/>
    <x v="1"/>
    <x v="0"/>
    <x v="2"/>
    <n v="3162.4999999999995"/>
    <n v="9487.4999999999982"/>
    <x v="1"/>
    <x v="0"/>
    <x v="1"/>
  </r>
  <r>
    <s v="BYZ-39669-954"/>
    <x v="243"/>
    <s v="66408-53777-VE"/>
    <s v="L-L-2.5"/>
    <n v="1"/>
    <x v="264"/>
    <x v="0"/>
    <x v="3"/>
    <x v="1"/>
    <x v="2"/>
    <n v="3645.5"/>
    <n v="3645.5"/>
    <x v="3"/>
    <x v="1"/>
    <x v="1"/>
  </r>
  <r>
    <s v="EFB-72860-209"/>
    <x v="244"/>
    <s v="53035-99701-WG"/>
    <s v="A-M-0.2"/>
    <n v="4"/>
    <x v="265"/>
    <x v="0"/>
    <x v="2"/>
    <x v="0"/>
    <x v="3"/>
    <n v="337.5"/>
    <n v="1350"/>
    <x v="2"/>
    <x v="0"/>
    <x v="0"/>
  </r>
  <r>
    <s v="GMM-72397-378"/>
    <x v="245"/>
    <s v="45899-92796-EI"/>
    <s v="R-L-0.2"/>
    <n v="4"/>
    <x v="266"/>
    <x v="0"/>
    <x v="0"/>
    <x v="1"/>
    <x v="3"/>
    <n v="358.49999999999994"/>
    <n v="1433.9999999999998"/>
    <x v="0"/>
    <x v="1"/>
    <x v="1"/>
  </r>
  <r>
    <s v="LYP-52345-883"/>
    <x v="246"/>
    <s v="17649-28133-PY"/>
    <s v="E-M-0.5"/>
    <n v="1"/>
    <x v="267"/>
    <x v="1"/>
    <x v="1"/>
    <x v="0"/>
    <x v="1"/>
    <n v="825"/>
    <n v="825"/>
    <x v="1"/>
    <x v="0"/>
    <x v="0"/>
  </r>
  <r>
    <s v="DFK-35846-692"/>
    <x v="247"/>
    <s v="49612-33852-CN"/>
    <s v="R-D-0.2"/>
    <n v="5"/>
    <x v="268"/>
    <x v="0"/>
    <x v="0"/>
    <x v="2"/>
    <x v="3"/>
    <n v="268.49999999999994"/>
    <n v="1342.4999999999998"/>
    <x v="0"/>
    <x v="2"/>
    <x v="0"/>
  </r>
  <r>
    <s v="XAH-93337-609"/>
    <x v="248"/>
    <s v="66976-43829-YG"/>
    <s v="A-D-1"/>
    <n v="5"/>
    <x v="269"/>
    <x v="0"/>
    <x v="2"/>
    <x v="2"/>
    <x v="0"/>
    <n v="994.99999999999989"/>
    <n v="4974.9999999999991"/>
    <x v="2"/>
    <x v="2"/>
    <x v="1"/>
  </r>
  <r>
    <s v="QKA-72582-644"/>
    <x v="249"/>
    <s v="64852-04619-XZ"/>
    <s v="E-M-0.5"/>
    <n v="2"/>
    <x v="270"/>
    <x v="1"/>
    <x v="1"/>
    <x v="0"/>
    <x v="1"/>
    <n v="825"/>
    <n v="1650"/>
    <x v="1"/>
    <x v="0"/>
    <x v="1"/>
  </r>
  <r>
    <s v="ZDK-84567-102"/>
    <x v="250"/>
    <s v="58690-31815-VY"/>
    <s v="A-D-0.5"/>
    <n v="3"/>
    <x v="271"/>
    <x v="0"/>
    <x v="2"/>
    <x v="2"/>
    <x v="1"/>
    <n v="597"/>
    <n v="1791"/>
    <x v="2"/>
    <x v="2"/>
    <x v="1"/>
  </r>
  <r>
    <s v="WAV-38301-984"/>
    <x v="251"/>
    <s v="62863-81239-DT"/>
    <s v="A-D-0.5"/>
    <n v="5"/>
    <x v="272"/>
    <x v="0"/>
    <x v="2"/>
    <x v="2"/>
    <x v="1"/>
    <n v="597"/>
    <n v="2985"/>
    <x v="2"/>
    <x v="2"/>
    <x v="1"/>
  </r>
  <r>
    <s v="KZR-33023-209"/>
    <x v="177"/>
    <s v="21177-40725-CF"/>
    <s v="E-L-1"/>
    <n v="3"/>
    <x v="273"/>
    <x v="0"/>
    <x v="1"/>
    <x v="1"/>
    <x v="0"/>
    <n v="1485"/>
    <n v="4455"/>
    <x v="1"/>
    <x v="1"/>
    <x v="1"/>
  </r>
  <r>
    <s v="ULM-49433-003"/>
    <x v="252"/>
    <s v="99421-80253-UI"/>
    <s v="E-M-1"/>
    <n v="2"/>
    <x v="274"/>
    <x v="0"/>
    <x v="1"/>
    <x v="0"/>
    <x v="0"/>
    <n v="1375"/>
    <n v="2750"/>
    <x v="1"/>
    <x v="0"/>
    <x v="1"/>
  </r>
  <r>
    <s v="SIB-83254-136"/>
    <x v="253"/>
    <s v="45315-50206-DK"/>
    <s v="R-M-0.5"/>
    <n v="6"/>
    <x v="275"/>
    <x v="0"/>
    <x v="0"/>
    <x v="0"/>
    <x v="1"/>
    <n v="597"/>
    <n v="3582"/>
    <x v="0"/>
    <x v="0"/>
    <x v="0"/>
  </r>
  <r>
    <s v="NOK-50349-551"/>
    <x v="254"/>
    <s v="09595-95726-OV"/>
    <s v="R-D-0.5"/>
    <n v="3"/>
    <x v="276"/>
    <x v="0"/>
    <x v="0"/>
    <x v="2"/>
    <x v="1"/>
    <n v="536.99999999999989"/>
    <n v="1610.9999999999995"/>
    <x v="0"/>
    <x v="2"/>
    <x v="0"/>
  </r>
  <r>
    <s v="YIS-96268-844"/>
    <x v="227"/>
    <s v="60221-67036-TD"/>
    <s v="E-L-0.2"/>
    <n v="6"/>
    <x v="277"/>
    <x v="0"/>
    <x v="1"/>
    <x v="1"/>
    <x v="3"/>
    <n v="445.5"/>
    <n v="2673"/>
    <x v="1"/>
    <x v="1"/>
    <x v="0"/>
  </r>
  <r>
    <s v="CXI-04933-855"/>
    <x v="110"/>
    <s v="62923-29397-KX"/>
    <s v="E-L-2.5"/>
    <n v="6"/>
    <x v="278"/>
    <x v="0"/>
    <x v="1"/>
    <x v="1"/>
    <x v="2"/>
    <n v="3415.4999999999995"/>
    <n v="20492.999999999996"/>
    <x v="1"/>
    <x v="1"/>
    <x v="0"/>
  </r>
  <r>
    <s v="IZU-90429-382"/>
    <x v="182"/>
    <s v="33011-52383-BA"/>
    <s v="A-L-1"/>
    <n v="3"/>
    <x v="279"/>
    <x v="0"/>
    <x v="2"/>
    <x v="1"/>
    <x v="0"/>
    <n v="1295"/>
    <n v="3885"/>
    <x v="2"/>
    <x v="1"/>
    <x v="0"/>
  </r>
  <r>
    <s v="WIT-40912-783"/>
    <x v="255"/>
    <s v="86768-91598-FA"/>
    <s v="L-D-0.2"/>
    <n v="4"/>
    <x v="280"/>
    <x v="0"/>
    <x v="3"/>
    <x v="2"/>
    <x v="3"/>
    <n v="388.5"/>
    <n v="1554"/>
    <x v="3"/>
    <x v="2"/>
    <x v="0"/>
  </r>
  <r>
    <s v="PSD-57291-590"/>
    <x v="256"/>
    <s v="37191-12203-MX"/>
    <s v="A-M-0.5"/>
    <n v="1"/>
    <x v="281"/>
    <x v="0"/>
    <x v="2"/>
    <x v="0"/>
    <x v="1"/>
    <n v="675"/>
    <n v="675"/>
    <x v="2"/>
    <x v="0"/>
    <x v="1"/>
  </r>
  <r>
    <s v="GOI-41472-677"/>
    <x v="3"/>
    <s v="16545-76328-JY"/>
    <s v="E-D-2.5"/>
    <n v="4"/>
    <x v="282"/>
    <x v="0"/>
    <x v="1"/>
    <x v="2"/>
    <x v="2"/>
    <n v="2794.5"/>
    <n v="11178"/>
    <x v="1"/>
    <x v="2"/>
    <x v="0"/>
  </r>
  <r>
    <s v="KTX-17944-494"/>
    <x v="257"/>
    <s v="74330-29286-RO"/>
    <s v="A-L-0.2"/>
    <n v="1"/>
    <x v="283"/>
    <x v="0"/>
    <x v="2"/>
    <x v="1"/>
    <x v="3"/>
    <n v="388.5"/>
    <n v="388.5"/>
    <x v="2"/>
    <x v="1"/>
    <x v="0"/>
  </r>
  <r>
    <s v="RDM-99811-230"/>
    <x v="258"/>
    <s v="22349-47389-GY"/>
    <s v="L-M-0.2"/>
    <n v="5"/>
    <x v="284"/>
    <x v="2"/>
    <x v="3"/>
    <x v="0"/>
    <x v="3"/>
    <n v="436.5"/>
    <n v="2182.5"/>
    <x v="3"/>
    <x v="0"/>
    <x v="1"/>
  </r>
  <r>
    <s v="JTU-55897-581"/>
    <x v="259"/>
    <s v="70290-38099-GB"/>
    <s v="R-M-0.2"/>
    <n v="5"/>
    <x v="285"/>
    <x v="0"/>
    <x v="0"/>
    <x v="0"/>
    <x v="3"/>
    <n v="298.5"/>
    <n v="1492.5"/>
    <x v="0"/>
    <x v="0"/>
    <x v="1"/>
  </r>
  <r>
    <s v="CRK-07584-240"/>
    <x v="260"/>
    <s v="18741-72071-PP"/>
    <s v="A-M-1"/>
    <n v="3"/>
    <x v="286"/>
    <x v="0"/>
    <x v="2"/>
    <x v="0"/>
    <x v="0"/>
    <n v="1125"/>
    <n v="3375"/>
    <x v="2"/>
    <x v="0"/>
    <x v="0"/>
  </r>
  <r>
    <s v="MKE-75518-399"/>
    <x v="261"/>
    <s v="62588-82624-II"/>
    <s v="A-M-1"/>
    <n v="3"/>
    <x v="287"/>
    <x v="2"/>
    <x v="2"/>
    <x v="0"/>
    <x v="0"/>
    <n v="1125"/>
    <n v="3375"/>
    <x v="2"/>
    <x v="0"/>
    <x v="1"/>
  </r>
  <r>
    <s v="AEL-51169-725"/>
    <x v="262"/>
    <s v="37430-29579-HD"/>
    <s v="L-M-0.2"/>
    <n v="6"/>
    <x v="38"/>
    <x v="0"/>
    <x v="3"/>
    <x v="0"/>
    <x v="3"/>
    <n v="436.5"/>
    <n v="2619"/>
    <x v="3"/>
    <x v="0"/>
    <x v="0"/>
  </r>
  <r>
    <s v="ZGM-83108-823"/>
    <x v="263"/>
    <s v="84132-22322-QT"/>
    <s v="E-L-1"/>
    <n v="1"/>
    <x v="288"/>
    <x v="1"/>
    <x v="1"/>
    <x v="1"/>
    <x v="0"/>
    <n v="1485"/>
    <n v="1485"/>
    <x v="1"/>
    <x v="1"/>
    <x v="1"/>
  </r>
  <r>
    <s v="JBP-78754-392"/>
    <x v="212"/>
    <s v="74330-29286-RO"/>
    <s v="E-M-2.5"/>
    <n v="6"/>
    <x v="283"/>
    <x v="0"/>
    <x v="1"/>
    <x v="0"/>
    <x v="2"/>
    <n v="3162.4999999999995"/>
    <n v="18974.999999999996"/>
    <x v="1"/>
    <x v="0"/>
    <x v="0"/>
  </r>
  <r>
    <s v="RNH-54912-747"/>
    <x v="187"/>
    <s v="37445-17791-NQ"/>
    <s v="R-M-0.5"/>
    <n v="1"/>
    <x v="289"/>
    <x v="0"/>
    <x v="0"/>
    <x v="0"/>
    <x v="1"/>
    <n v="597"/>
    <n v="597"/>
    <x v="0"/>
    <x v="0"/>
    <x v="0"/>
  </r>
  <r>
    <s v="JDS-33440-914"/>
    <x v="248"/>
    <s v="58511-10548-ZU"/>
    <s v="R-M-1"/>
    <n v="3"/>
    <x v="290"/>
    <x v="2"/>
    <x v="0"/>
    <x v="0"/>
    <x v="0"/>
    <n v="994.99999999999989"/>
    <n v="2984.9999999999995"/>
    <x v="0"/>
    <x v="0"/>
    <x v="0"/>
  </r>
  <r>
    <s v="SYX-48878-182"/>
    <x v="264"/>
    <s v="47725-34771-FJ"/>
    <s v="R-D-1"/>
    <n v="5"/>
    <x v="291"/>
    <x v="0"/>
    <x v="0"/>
    <x v="2"/>
    <x v="0"/>
    <n v="894.99999999999989"/>
    <n v="4474.9999999999991"/>
    <x v="0"/>
    <x v="2"/>
    <x v="1"/>
  </r>
  <r>
    <s v="ZGD-94763-868"/>
    <x v="265"/>
    <s v="53086-67334-KT"/>
    <s v="E-L-2.5"/>
    <n v="1"/>
    <x v="292"/>
    <x v="0"/>
    <x v="1"/>
    <x v="1"/>
    <x v="2"/>
    <n v="3415.4999999999995"/>
    <n v="3415.4999999999995"/>
    <x v="1"/>
    <x v="1"/>
    <x v="0"/>
  </r>
  <r>
    <s v="CZY-70361-485"/>
    <x v="266"/>
    <s v="83308-82257-UN"/>
    <s v="E-L-2.5"/>
    <n v="6"/>
    <x v="293"/>
    <x v="1"/>
    <x v="1"/>
    <x v="1"/>
    <x v="2"/>
    <n v="3415.4999999999995"/>
    <n v="20492.999999999996"/>
    <x v="1"/>
    <x v="1"/>
    <x v="1"/>
  </r>
  <r>
    <s v="RJR-12175-899"/>
    <x v="267"/>
    <s v="37274-08534-FM"/>
    <s v="E-D-0.5"/>
    <n v="3"/>
    <x v="294"/>
    <x v="0"/>
    <x v="1"/>
    <x v="2"/>
    <x v="1"/>
    <n v="729"/>
    <n v="2187"/>
    <x v="1"/>
    <x v="2"/>
    <x v="1"/>
  </r>
  <r>
    <s v="ELB-07929-407"/>
    <x v="204"/>
    <s v="54004-04664-AA"/>
    <s v="A-M-2.5"/>
    <n v="2"/>
    <x v="295"/>
    <x v="0"/>
    <x v="2"/>
    <x v="0"/>
    <x v="2"/>
    <n v="2587.4999999999995"/>
    <n v="5174.9999999999991"/>
    <x v="2"/>
    <x v="0"/>
    <x v="0"/>
  </r>
  <r>
    <s v="UJQ-54441-340"/>
    <x v="268"/>
    <s v="26822-19510-SD"/>
    <s v="E-M-0.2"/>
    <n v="2"/>
    <x v="296"/>
    <x v="0"/>
    <x v="1"/>
    <x v="0"/>
    <x v="3"/>
    <n v="412.5"/>
    <n v="825"/>
    <x v="1"/>
    <x v="0"/>
    <x v="0"/>
  </r>
  <r>
    <s v="UJQ-54441-340"/>
    <x v="268"/>
    <s v="26822-19510-SD"/>
    <s v="A-L-0.2"/>
    <n v="5"/>
    <x v="296"/>
    <x v="0"/>
    <x v="2"/>
    <x v="1"/>
    <x v="3"/>
    <n v="388.5"/>
    <n v="1942.5"/>
    <x v="2"/>
    <x v="1"/>
    <x v="0"/>
  </r>
  <r>
    <s v="OWY-43108-475"/>
    <x v="269"/>
    <s v="06432-73165-ML"/>
    <s v="A-M-0.2"/>
    <n v="6"/>
    <x v="297"/>
    <x v="1"/>
    <x v="2"/>
    <x v="0"/>
    <x v="3"/>
    <n v="337.5"/>
    <n v="2025"/>
    <x v="2"/>
    <x v="0"/>
    <x v="0"/>
  </r>
  <r>
    <s v="GNO-91911-159"/>
    <x v="145"/>
    <s v="96503-31833-CW"/>
    <s v="L-D-0.5"/>
    <n v="3"/>
    <x v="298"/>
    <x v="1"/>
    <x v="3"/>
    <x v="2"/>
    <x v="1"/>
    <n v="777"/>
    <n v="2331"/>
    <x v="3"/>
    <x v="2"/>
    <x v="1"/>
  </r>
  <r>
    <s v="CNY-06284-066"/>
    <x v="270"/>
    <s v="63985-64148-MG"/>
    <s v="E-D-0.2"/>
    <n v="5"/>
    <x v="299"/>
    <x v="0"/>
    <x v="1"/>
    <x v="2"/>
    <x v="3"/>
    <n v="364.5"/>
    <n v="1822.5"/>
    <x v="1"/>
    <x v="2"/>
    <x v="0"/>
  </r>
  <r>
    <s v="OQS-46321-904"/>
    <x v="271"/>
    <s v="19597-91185-CM"/>
    <s v="E-M-1"/>
    <n v="1"/>
    <x v="300"/>
    <x v="0"/>
    <x v="1"/>
    <x v="0"/>
    <x v="0"/>
    <n v="1375"/>
    <n v="1375"/>
    <x v="1"/>
    <x v="0"/>
    <x v="1"/>
  </r>
  <r>
    <s v="IBW-87442-480"/>
    <x v="272"/>
    <s v="79814-23626-JR"/>
    <s v="A-L-2.5"/>
    <n v="1"/>
    <x v="301"/>
    <x v="0"/>
    <x v="2"/>
    <x v="1"/>
    <x v="2"/>
    <n v="2978.4999999999995"/>
    <n v="2978.4999999999995"/>
    <x v="2"/>
    <x v="1"/>
    <x v="0"/>
  </r>
  <r>
    <s v="DGZ-82537-477"/>
    <x v="252"/>
    <s v="43439-94003-DW"/>
    <s v="R-D-1"/>
    <n v="5"/>
    <x v="302"/>
    <x v="0"/>
    <x v="0"/>
    <x v="2"/>
    <x v="0"/>
    <n v="894.99999999999989"/>
    <n v="4474.9999999999991"/>
    <x v="0"/>
    <x v="2"/>
    <x v="1"/>
  </r>
  <r>
    <s v="LPS-39089-432"/>
    <x v="273"/>
    <s v="97655-45555-LI"/>
    <s v="R-D-1"/>
    <n v="5"/>
    <x v="303"/>
    <x v="0"/>
    <x v="0"/>
    <x v="2"/>
    <x v="0"/>
    <n v="894.99999999999989"/>
    <n v="4474.9999999999991"/>
    <x v="0"/>
    <x v="2"/>
    <x v="0"/>
  </r>
  <r>
    <s v="MQU-86100-929"/>
    <x v="274"/>
    <s v="64418-01720-VW"/>
    <s v="L-L-0.5"/>
    <n v="4"/>
    <x v="304"/>
    <x v="0"/>
    <x v="3"/>
    <x v="1"/>
    <x v="1"/>
    <n v="951"/>
    <n v="3804"/>
    <x v="3"/>
    <x v="1"/>
    <x v="0"/>
  </r>
  <r>
    <s v="XUR-14132-391"/>
    <x v="275"/>
    <s v="96836-09258-RI"/>
    <s v="R-D-0.5"/>
    <n v="4"/>
    <x v="305"/>
    <x v="0"/>
    <x v="0"/>
    <x v="2"/>
    <x v="1"/>
    <n v="536.99999999999989"/>
    <n v="2147.9999999999995"/>
    <x v="0"/>
    <x v="2"/>
    <x v="0"/>
  </r>
  <r>
    <s v="OVI-27064-381"/>
    <x v="276"/>
    <s v="37274-08534-FM"/>
    <s v="R-D-0.5"/>
    <n v="3"/>
    <x v="294"/>
    <x v="0"/>
    <x v="0"/>
    <x v="2"/>
    <x v="1"/>
    <n v="536.99999999999989"/>
    <n v="1610.9999999999995"/>
    <x v="0"/>
    <x v="2"/>
    <x v="1"/>
  </r>
  <r>
    <s v="SHP-17012-870"/>
    <x v="277"/>
    <s v="69529-07533-CV"/>
    <s v="R-M-2.5"/>
    <n v="1"/>
    <x v="306"/>
    <x v="0"/>
    <x v="0"/>
    <x v="0"/>
    <x v="2"/>
    <n v="2288.5"/>
    <n v="2288.5"/>
    <x v="0"/>
    <x v="0"/>
    <x v="0"/>
  </r>
  <r>
    <s v="FDY-03414-903"/>
    <x v="278"/>
    <s v="94840-49457-UD"/>
    <s v="A-D-0.5"/>
    <n v="3"/>
    <x v="307"/>
    <x v="0"/>
    <x v="2"/>
    <x v="2"/>
    <x v="1"/>
    <n v="597"/>
    <n v="1791"/>
    <x v="2"/>
    <x v="2"/>
    <x v="0"/>
  </r>
  <r>
    <s v="WXT-85291-143"/>
    <x v="279"/>
    <s v="81414-81273-DK"/>
    <s v="R-M-0.5"/>
    <n v="4"/>
    <x v="308"/>
    <x v="0"/>
    <x v="0"/>
    <x v="0"/>
    <x v="1"/>
    <n v="597"/>
    <n v="2388"/>
    <x v="0"/>
    <x v="0"/>
    <x v="0"/>
  </r>
  <r>
    <s v="QNP-18893-547"/>
    <x v="280"/>
    <s v="76930-61689-CH"/>
    <s v="R-L-1"/>
    <n v="5"/>
    <x v="309"/>
    <x v="0"/>
    <x v="0"/>
    <x v="1"/>
    <x v="0"/>
    <n v="1195"/>
    <n v="5975"/>
    <x v="0"/>
    <x v="1"/>
    <x v="1"/>
  </r>
  <r>
    <s v="DOH-92927-530"/>
    <x v="281"/>
    <s v="12839-56537-TQ"/>
    <s v="L-L-0.2"/>
    <n v="6"/>
    <x v="310"/>
    <x v="0"/>
    <x v="3"/>
    <x v="1"/>
    <x v="3"/>
    <n v="475.5"/>
    <n v="2853"/>
    <x v="3"/>
    <x v="1"/>
    <x v="0"/>
  </r>
  <r>
    <s v="HGJ-82768-173"/>
    <x v="282"/>
    <s v="62741-01322-HU"/>
    <s v="A-M-1"/>
    <n v="4"/>
    <x v="311"/>
    <x v="2"/>
    <x v="2"/>
    <x v="0"/>
    <x v="0"/>
    <n v="1125"/>
    <n v="4500"/>
    <x v="2"/>
    <x v="0"/>
    <x v="1"/>
  </r>
  <r>
    <s v="YPT-95383-088"/>
    <x v="283"/>
    <s v="43439-94003-DW"/>
    <s v="E-D-2.5"/>
    <n v="2"/>
    <x v="302"/>
    <x v="0"/>
    <x v="1"/>
    <x v="2"/>
    <x v="2"/>
    <n v="2794.5"/>
    <n v="5589"/>
    <x v="1"/>
    <x v="2"/>
    <x v="1"/>
  </r>
  <r>
    <s v="OYH-16533-767"/>
    <x v="284"/>
    <s v="44932-34838-RM"/>
    <s v="E-L-1"/>
    <n v="4"/>
    <x v="312"/>
    <x v="0"/>
    <x v="1"/>
    <x v="1"/>
    <x v="0"/>
    <n v="1485"/>
    <n v="5940"/>
    <x v="1"/>
    <x v="1"/>
    <x v="1"/>
  </r>
  <r>
    <s v="DWW-28642-549"/>
    <x v="285"/>
    <s v="91181-19412-RQ"/>
    <s v="E-D-0.2"/>
    <n v="2"/>
    <x v="313"/>
    <x v="0"/>
    <x v="1"/>
    <x v="2"/>
    <x v="3"/>
    <n v="364.5"/>
    <n v="729"/>
    <x v="1"/>
    <x v="2"/>
    <x v="0"/>
  </r>
  <r>
    <s v="CGO-79583-871"/>
    <x v="286"/>
    <s v="37182-54930-XC"/>
    <s v="E-D-0.5"/>
    <n v="1"/>
    <x v="314"/>
    <x v="0"/>
    <x v="1"/>
    <x v="2"/>
    <x v="1"/>
    <n v="729"/>
    <n v="729"/>
    <x v="1"/>
    <x v="2"/>
    <x v="0"/>
  </r>
  <r>
    <s v="TFY-52090-386"/>
    <x v="287"/>
    <s v="08613-17327-XT"/>
    <s v="E-L-0.5"/>
    <n v="2"/>
    <x v="315"/>
    <x v="0"/>
    <x v="1"/>
    <x v="1"/>
    <x v="1"/>
    <n v="891"/>
    <n v="1782"/>
    <x v="1"/>
    <x v="1"/>
    <x v="1"/>
  </r>
  <r>
    <s v="TFY-52090-386"/>
    <x v="287"/>
    <s v="08613-17327-XT"/>
    <s v="L-D-0.5"/>
    <n v="5"/>
    <x v="315"/>
    <x v="0"/>
    <x v="3"/>
    <x v="2"/>
    <x v="1"/>
    <n v="777"/>
    <n v="3885"/>
    <x v="3"/>
    <x v="2"/>
    <x v="1"/>
  </r>
  <r>
    <s v="NYY-73968-094"/>
    <x v="288"/>
    <s v="70451-38048-AH"/>
    <s v="R-D-0.5"/>
    <n v="6"/>
    <x v="316"/>
    <x v="0"/>
    <x v="0"/>
    <x v="2"/>
    <x v="1"/>
    <n v="536.99999999999989"/>
    <n v="3221.9999999999991"/>
    <x v="0"/>
    <x v="2"/>
    <x v="1"/>
  </r>
  <r>
    <s v="QEY-71761-460"/>
    <x v="250"/>
    <s v="35442-75769-PL"/>
    <s v="R-M-1"/>
    <n v="2"/>
    <x v="317"/>
    <x v="1"/>
    <x v="0"/>
    <x v="0"/>
    <x v="0"/>
    <n v="994.99999999999989"/>
    <n v="1989.9999999999998"/>
    <x v="0"/>
    <x v="0"/>
    <x v="0"/>
  </r>
  <r>
    <s v="GKQ-82603-910"/>
    <x v="289"/>
    <s v="83737-56117-JE"/>
    <s v="R-L-1"/>
    <n v="5"/>
    <x v="318"/>
    <x v="0"/>
    <x v="0"/>
    <x v="1"/>
    <x v="0"/>
    <n v="1195"/>
    <n v="5975"/>
    <x v="0"/>
    <x v="1"/>
    <x v="1"/>
  </r>
  <r>
    <s v="IOB-32673-745"/>
    <x v="290"/>
    <s v="07095-81281-NJ"/>
    <s v="A-L-0.5"/>
    <n v="3"/>
    <x v="319"/>
    <x v="0"/>
    <x v="2"/>
    <x v="1"/>
    <x v="1"/>
    <n v="777"/>
    <n v="2331"/>
    <x v="2"/>
    <x v="1"/>
    <x v="0"/>
  </r>
  <r>
    <s v="YAU-98893-150"/>
    <x v="291"/>
    <s v="77043-48851-HG"/>
    <s v="L-M-1"/>
    <n v="3"/>
    <x v="320"/>
    <x v="0"/>
    <x v="3"/>
    <x v="0"/>
    <x v="0"/>
    <n v="1455"/>
    <n v="4365"/>
    <x v="3"/>
    <x v="0"/>
    <x v="1"/>
  </r>
  <r>
    <s v="XNM-14163-951"/>
    <x v="292"/>
    <s v="78224-60622-KH"/>
    <s v="E-L-2.5"/>
    <n v="6"/>
    <x v="321"/>
    <x v="0"/>
    <x v="1"/>
    <x v="1"/>
    <x v="2"/>
    <n v="3415.4999999999995"/>
    <n v="20492.999999999996"/>
    <x v="1"/>
    <x v="1"/>
    <x v="1"/>
  </r>
  <r>
    <s v="JPB-45297-000"/>
    <x v="293"/>
    <s v="83105-86631-IU"/>
    <s v="R-L-0.2"/>
    <n v="4"/>
    <x v="322"/>
    <x v="0"/>
    <x v="0"/>
    <x v="1"/>
    <x v="3"/>
    <n v="358.49999999999994"/>
    <n v="1433.9999999999998"/>
    <x v="0"/>
    <x v="1"/>
    <x v="1"/>
  </r>
  <r>
    <s v="MOU-74341-266"/>
    <x v="294"/>
    <s v="99358-65399-TC"/>
    <s v="A-D-0.5"/>
    <n v="4"/>
    <x v="323"/>
    <x v="0"/>
    <x v="2"/>
    <x v="2"/>
    <x v="1"/>
    <n v="597"/>
    <n v="2388"/>
    <x v="2"/>
    <x v="2"/>
    <x v="1"/>
  </r>
  <r>
    <s v="DHJ-87461-571"/>
    <x v="295"/>
    <s v="94525-76037-JP"/>
    <s v="A-M-1"/>
    <n v="2"/>
    <x v="324"/>
    <x v="0"/>
    <x v="2"/>
    <x v="0"/>
    <x v="0"/>
    <n v="1125"/>
    <n v="2250"/>
    <x v="2"/>
    <x v="0"/>
    <x v="1"/>
  </r>
  <r>
    <s v="DKM-97676-850"/>
    <x v="296"/>
    <s v="43439-94003-DW"/>
    <s v="E-D-0.5"/>
    <n v="5"/>
    <x v="302"/>
    <x v="0"/>
    <x v="1"/>
    <x v="2"/>
    <x v="1"/>
    <n v="729"/>
    <n v="3645"/>
    <x v="1"/>
    <x v="2"/>
    <x v="1"/>
  </r>
  <r>
    <s v="UEB-09112-118"/>
    <x v="297"/>
    <s v="82718-93677-XO"/>
    <s v="A-M-0.5"/>
    <n v="4"/>
    <x v="325"/>
    <x v="0"/>
    <x v="2"/>
    <x v="0"/>
    <x v="1"/>
    <n v="675"/>
    <n v="2700"/>
    <x v="2"/>
    <x v="0"/>
    <x v="0"/>
  </r>
  <r>
    <s v="ORZ-67699-748"/>
    <x v="298"/>
    <s v="44708-78241-DF"/>
    <s v="A-M-2.5"/>
    <n v="6"/>
    <x v="326"/>
    <x v="0"/>
    <x v="2"/>
    <x v="0"/>
    <x v="2"/>
    <n v="2587.4999999999995"/>
    <n v="15524.999999999996"/>
    <x v="2"/>
    <x v="0"/>
    <x v="1"/>
  </r>
  <r>
    <s v="JXP-28398-485"/>
    <x v="299"/>
    <s v="23039-93032-FN"/>
    <s v="A-D-2.5"/>
    <n v="5"/>
    <x v="327"/>
    <x v="0"/>
    <x v="2"/>
    <x v="2"/>
    <x v="2"/>
    <n v="2288.5"/>
    <n v="11442.5"/>
    <x v="2"/>
    <x v="2"/>
    <x v="0"/>
  </r>
  <r>
    <s v="WWH-92259-198"/>
    <x v="300"/>
    <s v="35256-12529-FT"/>
    <s v="L-D-1"/>
    <n v="4"/>
    <x v="328"/>
    <x v="0"/>
    <x v="3"/>
    <x v="2"/>
    <x v="0"/>
    <n v="1295"/>
    <n v="5180"/>
    <x v="3"/>
    <x v="2"/>
    <x v="0"/>
  </r>
  <r>
    <s v="FLR-82914-153"/>
    <x v="301"/>
    <s v="86100-33488-WP"/>
    <s v="A-M-2.5"/>
    <n v="6"/>
    <x v="329"/>
    <x v="0"/>
    <x v="2"/>
    <x v="0"/>
    <x v="2"/>
    <n v="2587.4999999999995"/>
    <n v="15524.999999999996"/>
    <x v="2"/>
    <x v="0"/>
    <x v="1"/>
  </r>
  <r>
    <s v="AMB-93600-000"/>
    <x v="302"/>
    <s v="64435-53100-WM"/>
    <s v="A-L-2.5"/>
    <n v="1"/>
    <x v="330"/>
    <x v="0"/>
    <x v="2"/>
    <x v="1"/>
    <x v="2"/>
    <n v="2978.4999999999995"/>
    <n v="2978.4999999999995"/>
    <x v="2"/>
    <x v="1"/>
    <x v="1"/>
  </r>
  <r>
    <s v="FEP-36895-658"/>
    <x v="303"/>
    <s v="44699-43836-UH"/>
    <s v="R-L-0.2"/>
    <n v="6"/>
    <x v="331"/>
    <x v="2"/>
    <x v="0"/>
    <x v="1"/>
    <x v="3"/>
    <n v="358.49999999999994"/>
    <n v="2150.9999999999995"/>
    <x v="0"/>
    <x v="1"/>
    <x v="1"/>
  </r>
  <r>
    <s v="RXW-91413-276"/>
    <x v="304"/>
    <s v="29588-35679-RG"/>
    <s v="R-D-2.5"/>
    <n v="2"/>
    <x v="332"/>
    <x v="0"/>
    <x v="0"/>
    <x v="2"/>
    <x v="2"/>
    <n v="2058.4999999999995"/>
    <n v="4116.9999999999991"/>
    <x v="0"/>
    <x v="2"/>
    <x v="1"/>
  </r>
  <r>
    <s v="RXW-91413-276"/>
    <x v="304"/>
    <s v="29588-35679-RG"/>
    <s v="R-M-0.5"/>
    <n v="1"/>
    <x v="332"/>
    <x v="0"/>
    <x v="0"/>
    <x v="0"/>
    <x v="1"/>
    <n v="597"/>
    <n v="597"/>
    <x v="0"/>
    <x v="0"/>
    <x v="1"/>
  </r>
  <r>
    <s v="SDB-77492-188"/>
    <x v="305"/>
    <s v="64815-54078-HH"/>
    <s v="E-L-1"/>
    <n v="5"/>
    <x v="333"/>
    <x v="0"/>
    <x v="1"/>
    <x v="1"/>
    <x v="0"/>
    <n v="1485"/>
    <n v="7425"/>
    <x v="1"/>
    <x v="1"/>
    <x v="0"/>
  </r>
  <r>
    <s v="RZN-65182-395"/>
    <x v="196"/>
    <s v="59572-41990-XY"/>
    <s v="L-M-1"/>
    <n v="6"/>
    <x v="334"/>
    <x v="0"/>
    <x v="3"/>
    <x v="0"/>
    <x v="0"/>
    <n v="1455"/>
    <n v="8730"/>
    <x v="3"/>
    <x v="0"/>
    <x v="1"/>
  </r>
  <r>
    <s v="HDQ-86094-507"/>
    <x v="110"/>
    <s v="32481-61533-ZJ"/>
    <s v="E-D-1"/>
    <n v="6"/>
    <x v="335"/>
    <x v="0"/>
    <x v="1"/>
    <x v="2"/>
    <x v="0"/>
    <n v="1215"/>
    <n v="7290"/>
    <x v="1"/>
    <x v="2"/>
    <x v="0"/>
  </r>
  <r>
    <s v="YXO-79631-417"/>
    <x v="24"/>
    <s v="31587-92570-HL"/>
    <s v="L-D-0.5"/>
    <n v="1"/>
    <x v="336"/>
    <x v="0"/>
    <x v="3"/>
    <x v="2"/>
    <x v="1"/>
    <n v="777"/>
    <n v="777"/>
    <x v="3"/>
    <x v="2"/>
    <x v="1"/>
  </r>
  <r>
    <s v="SNF-57032-096"/>
    <x v="306"/>
    <s v="93832-04799-ID"/>
    <s v="E-D-0.5"/>
    <n v="6"/>
    <x v="337"/>
    <x v="0"/>
    <x v="1"/>
    <x v="2"/>
    <x v="1"/>
    <n v="729"/>
    <n v="4374"/>
    <x v="1"/>
    <x v="2"/>
    <x v="1"/>
  </r>
  <r>
    <s v="DGL-29648-995"/>
    <x v="307"/>
    <s v="59367-30821-ZQ"/>
    <s v="L-M-0.2"/>
    <n v="2"/>
    <x v="338"/>
    <x v="0"/>
    <x v="3"/>
    <x v="0"/>
    <x v="3"/>
    <n v="436.5"/>
    <n v="873"/>
    <x v="3"/>
    <x v="0"/>
    <x v="0"/>
  </r>
  <r>
    <s v="GPU-65651-504"/>
    <x v="308"/>
    <s v="83947-45528-ET"/>
    <s v="E-M-2.5"/>
    <n v="2"/>
    <x v="339"/>
    <x v="0"/>
    <x v="1"/>
    <x v="0"/>
    <x v="2"/>
    <n v="3162.4999999999995"/>
    <n v="6324.9999999999991"/>
    <x v="1"/>
    <x v="0"/>
    <x v="1"/>
  </r>
  <r>
    <s v="OJU-34452-896"/>
    <x v="309"/>
    <s v="60799-92593-CX"/>
    <s v="E-L-0.5"/>
    <n v="1"/>
    <x v="340"/>
    <x v="0"/>
    <x v="1"/>
    <x v="1"/>
    <x v="1"/>
    <n v="891"/>
    <n v="891"/>
    <x v="1"/>
    <x v="1"/>
    <x v="0"/>
  </r>
  <r>
    <s v="GZS-50547-887"/>
    <x v="310"/>
    <s v="61600-55136-UM"/>
    <s v="E-D-1"/>
    <n v="2"/>
    <x v="341"/>
    <x v="0"/>
    <x v="1"/>
    <x v="2"/>
    <x v="0"/>
    <n v="1215"/>
    <n v="2430"/>
    <x v="1"/>
    <x v="2"/>
    <x v="0"/>
  </r>
  <r>
    <s v="ESR-54041-053"/>
    <x v="311"/>
    <s v="59771-90302-OF"/>
    <s v="A-L-0.5"/>
    <n v="6"/>
    <x v="342"/>
    <x v="0"/>
    <x v="2"/>
    <x v="1"/>
    <x v="1"/>
    <n v="777"/>
    <n v="4662"/>
    <x v="2"/>
    <x v="1"/>
    <x v="0"/>
  </r>
  <r>
    <s v="OGD-10781-526"/>
    <x v="132"/>
    <s v="16880-78077-FB"/>
    <s v="R-L-0.5"/>
    <n v="6"/>
    <x v="343"/>
    <x v="0"/>
    <x v="0"/>
    <x v="1"/>
    <x v="1"/>
    <n v="716.99999999999989"/>
    <n v="4301.9999999999991"/>
    <x v="0"/>
    <x v="1"/>
    <x v="1"/>
  </r>
  <r>
    <s v="FVH-29271-315"/>
    <x v="312"/>
    <s v="74415-50873-FC"/>
    <s v="A-D-0.5"/>
    <n v="3"/>
    <x v="344"/>
    <x v="1"/>
    <x v="2"/>
    <x v="2"/>
    <x v="1"/>
    <n v="597"/>
    <n v="1791"/>
    <x v="2"/>
    <x v="2"/>
    <x v="0"/>
  </r>
  <r>
    <s v="BNZ-20544-633"/>
    <x v="313"/>
    <s v="31798-95707-NR"/>
    <s v="L-L-0.5"/>
    <n v="4"/>
    <x v="345"/>
    <x v="0"/>
    <x v="3"/>
    <x v="1"/>
    <x v="1"/>
    <n v="951"/>
    <n v="3804"/>
    <x v="3"/>
    <x v="1"/>
    <x v="0"/>
  </r>
  <r>
    <s v="FUX-85791-078"/>
    <x v="156"/>
    <s v="59122-08794-WT"/>
    <s v="A-M-0.2"/>
    <n v="2"/>
    <x v="346"/>
    <x v="0"/>
    <x v="2"/>
    <x v="0"/>
    <x v="3"/>
    <n v="337.5"/>
    <n v="675"/>
    <x v="2"/>
    <x v="0"/>
    <x v="0"/>
  </r>
  <r>
    <s v="YXP-20078-116"/>
    <x v="314"/>
    <s v="37238-52421-JJ"/>
    <s v="R-M-0.5"/>
    <n v="1"/>
    <x v="347"/>
    <x v="0"/>
    <x v="0"/>
    <x v="0"/>
    <x v="1"/>
    <n v="597"/>
    <n v="597"/>
    <x v="0"/>
    <x v="0"/>
    <x v="0"/>
  </r>
  <r>
    <s v="VQV-59984-866"/>
    <x v="315"/>
    <s v="48854-01899-FN"/>
    <s v="R-D-0.2"/>
    <n v="3"/>
    <x v="348"/>
    <x v="1"/>
    <x v="0"/>
    <x v="2"/>
    <x v="3"/>
    <n v="268.49999999999994"/>
    <n v="805.49999999999977"/>
    <x v="0"/>
    <x v="2"/>
    <x v="1"/>
  </r>
  <r>
    <s v="JEH-37276-048"/>
    <x v="316"/>
    <s v="80896-38819-DW"/>
    <s v="A-L-0.5"/>
    <n v="3"/>
    <x v="349"/>
    <x v="1"/>
    <x v="2"/>
    <x v="1"/>
    <x v="1"/>
    <n v="777"/>
    <n v="2331"/>
    <x v="2"/>
    <x v="1"/>
    <x v="0"/>
  </r>
  <r>
    <s v="VYD-28555-589"/>
    <x v="317"/>
    <s v="29814-01459-RC"/>
    <s v="R-L-0.5"/>
    <n v="6"/>
    <x v="350"/>
    <x v="2"/>
    <x v="0"/>
    <x v="1"/>
    <x v="1"/>
    <n v="716.99999999999989"/>
    <n v="4301.9999999999991"/>
    <x v="0"/>
    <x v="1"/>
    <x v="0"/>
  </r>
  <r>
    <s v="WUG-76466-650"/>
    <x v="318"/>
    <s v="43439-94003-DW"/>
    <s v="L-D-0.5"/>
    <n v="3"/>
    <x v="302"/>
    <x v="0"/>
    <x v="3"/>
    <x v="2"/>
    <x v="1"/>
    <n v="777"/>
    <n v="2331"/>
    <x v="3"/>
    <x v="2"/>
    <x v="1"/>
  </r>
  <r>
    <s v="RJV-08261-583"/>
    <x v="182"/>
    <s v="48497-29281-FE"/>
    <s v="A-D-0.2"/>
    <n v="5"/>
    <x v="351"/>
    <x v="0"/>
    <x v="2"/>
    <x v="2"/>
    <x v="3"/>
    <n v="298.5"/>
    <n v="1492.5"/>
    <x v="2"/>
    <x v="2"/>
    <x v="0"/>
  </r>
  <r>
    <s v="PMR-56062-609"/>
    <x v="319"/>
    <s v="43605-12616-YH"/>
    <s v="E-D-0.5"/>
    <n v="3"/>
    <x v="352"/>
    <x v="0"/>
    <x v="1"/>
    <x v="2"/>
    <x v="1"/>
    <n v="729"/>
    <n v="2187"/>
    <x v="1"/>
    <x v="2"/>
    <x v="1"/>
  </r>
  <r>
    <s v="XLD-12920-505"/>
    <x v="320"/>
    <s v="21907-75962-VB"/>
    <s v="E-L-0.5"/>
    <n v="6"/>
    <x v="353"/>
    <x v="0"/>
    <x v="1"/>
    <x v="1"/>
    <x v="1"/>
    <n v="891"/>
    <n v="5346"/>
    <x v="1"/>
    <x v="1"/>
    <x v="0"/>
  </r>
  <r>
    <s v="UBW-50312-037"/>
    <x v="321"/>
    <s v="69503-12127-YD"/>
    <s v="A-L-2.5"/>
    <n v="4"/>
    <x v="354"/>
    <x v="0"/>
    <x v="2"/>
    <x v="1"/>
    <x v="2"/>
    <n v="2978.4999999999995"/>
    <n v="11913.999999999998"/>
    <x v="2"/>
    <x v="1"/>
    <x v="1"/>
  </r>
  <r>
    <s v="QAW-05889-019"/>
    <x v="322"/>
    <s v="68810-07329-EU"/>
    <s v="L-M-0.5"/>
    <n v="5"/>
    <x v="355"/>
    <x v="0"/>
    <x v="3"/>
    <x v="0"/>
    <x v="1"/>
    <n v="873"/>
    <n v="4365"/>
    <x v="3"/>
    <x v="0"/>
    <x v="0"/>
  </r>
  <r>
    <s v="EPT-12715-397"/>
    <x v="128"/>
    <s v="08478-75251-OG"/>
    <s v="A-D-0.2"/>
    <n v="6"/>
    <x v="356"/>
    <x v="0"/>
    <x v="2"/>
    <x v="2"/>
    <x v="3"/>
    <n v="298.5"/>
    <n v="1791"/>
    <x v="2"/>
    <x v="2"/>
    <x v="0"/>
  </r>
  <r>
    <s v="DHT-93810-053"/>
    <x v="323"/>
    <s v="17005-82030-EA"/>
    <s v="E-L-1"/>
    <n v="5"/>
    <x v="357"/>
    <x v="0"/>
    <x v="1"/>
    <x v="1"/>
    <x v="0"/>
    <n v="1485"/>
    <n v="7425"/>
    <x v="1"/>
    <x v="1"/>
    <x v="0"/>
  </r>
  <r>
    <s v="DMY-96037-963"/>
    <x v="324"/>
    <s v="42179-95059-DO"/>
    <s v="L-D-0.2"/>
    <n v="3"/>
    <x v="358"/>
    <x v="0"/>
    <x v="3"/>
    <x v="2"/>
    <x v="3"/>
    <n v="388.5"/>
    <n v="1165.5"/>
    <x v="3"/>
    <x v="2"/>
    <x v="0"/>
  </r>
  <r>
    <s v="MBM-55936-917"/>
    <x v="325"/>
    <s v="55989-39849-WO"/>
    <s v="L-D-0.5"/>
    <n v="3"/>
    <x v="359"/>
    <x v="0"/>
    <x v="3"/>
    <x v="2"/>
    <x v="1"/>
    <n v="777"/>
    <n v="2331"/>
    <x v="3"/>
    <x v="2"/>
    <x v="0"/>
  </r>
  <r>
    <s v="TPA-93614-840"/>
    <x v="326"/>
    <s v="28932-49296-TM"/>
    <s v="E-D-0.5"/>
    <n v="2"/>
    <x v="360"/>
    <x v="0"/>
    <x v="1"/>
    <x v="2"/>
    <x v="1"/>
    <n v="729"/>
    <n v="1458"/>
    <x v="1"/>
    <x v="2"/>
    <x v="0"/>
  </r>
  <r>
    <s v="WDM-77521-710"/>
    <x v="327"/>
    <s v="86144-10144-CB"/>
    <s v="A-M-0.5"/>
    <n v="2"/>
    <x v="361"/>
    <x v="0"/>
    <x v="2"/>
    <x v="0"/>
    <x v="1"/>
    <n v="675"/>
    <n v="1350"/>
    <x v="2"/>
    <x v="0"/>
    <x v="1"/>
  </r>
  <r>
    <s v="EIP-19142-462"/>
    <x v="328"/>
    <s v="60973-72562-DQ"/>
    <s v="E-L-1"/>
    <n v="6"/>
    <x v="362"/>
    <x v="0"/>
    <x v="1"/>
    <x v="1"/>
    <x v="0"/>
    <n v="1485"/>
    <n v="8910"/>
    <x v="1"/>
    <x v="1"/>
    <x v="1"/>
  </r>
  <r>
    <s v="EIP-19142-462"/>
    <x v="328"/>
    <s v="60973-72562-DQ"/>
    <s v="A-L-0.2"/>
    <n v="1"/>
    <x v="362"/>
    <x v="0"/>
    <x v="2"/>
    <x v="1"/>
    <x v="3"/>
    <n v="388.5"/>
    <n v="388.5"/>
    <x v="2"/>
    <x v="1"/>
    <x v="1"/>
  </r>
  <r>
    <s v="ZZL-76364-387"/>
    <x v="128"/>
    <s v="11263-86515-VU"/>
    <s v="R-L-2.5"/>
    <n v="4"/>
    <x v="363"/>
    <x v="0"/>
    <x v="0"/>
    <x v="1"/>
    <x v="2"/>
    <n v="2748.4999999999995"/>
    <n v="10993.999999999998"/>
    <x v="0"/>
    <x v="1"/>
    <x v="1"/>
  </r>
  <r>
    <s v="GMF-18638-786"/>
    <x v="329"/>
    <s v="60004-62976-NI"/>
    <s v="L-D-0.5"/>
    <n v="6"/>
    <x v="364"/>
    <x v="0"/>
    <x v="3"/>
    <x v="2"/>
    <x v="1"/>
    <n v="777"/>
    <n v="4662"/>
    <x v="3"/>
    <x v="2"/>
    <x v="0"/>
  </r>
  <r>
    <s v="TDJ-20844-787"/>
    <x v="330"/>
    <s v="77876-28498-HI"/>
    <s v="A-L-0.5"/>
    <n v="5"/>
    <x v="365"/>
    <x v="0"/>
    <x v="2"/>
    <x v="1"/>
    <x v="1"/>
    <n v="777"/>
    <n v="3885"/>
    <x v="2"/>
    <x v="1"/>
    <x v="1"/>
  </r>
  <r>
    <s v="BWK-39400-446"/>
    <x v="331"/>
    <s v="61302-06948-EH"/>
    <s v="L-D-0.5"/>
    <n v="4"/>
    <x v="366"/>
    <x v="0"/>
    <x v="3"/>
    <x v="2"/>
    <x v="1"/>
    <n v="777"/>
    <n v="3108"/>
    <x v="3"/>
    <x v="2"/>
    <x v="0"/>
  </r>
  <r>
    <s v="LCB-02099-995"/>
    <x v="332"/>
    <s v="06757-96251-UH"/>
    <s v="A-D-0.2"/>
    <n v="6"/>
    <x v="367"/>
    <x v="0"/>
    <x v="2"/>
    <x v="2"/>
    <x v="3"/>
    <n v="298.5"/>
    <n v="1791"/>
    <x v="2"/>
    <x v="2"/>
    <x v="0"/>
  </r>
  <r>
    <s v="UBA-43678-174"/>
    <x v="333"/>
    <s v="44530-75983-OD"/>
    <s v="E-D-2.5"/>
    <n v="6"/>
    <x v="368"/>
    <x v="2"/>
    <x v="1"/>
    <x v="2"/>
    <x v="2"/>
    <n v="2794.5"/>
    <n v="16767"/>
    <x v="1"/>
    <x v="2"/>
    <x v="1"/>
  </r>
  <r>
    <s v="UDH-24280-432"/>
    <x v="334"/>
    <s v="44865-58249-RY"/>
    <s v="L-L-1"/>
    <n v="4"/>
    <x v="369"/>
    <x v="0"/>
    <x v="3"/>
    <x v="1"/>
    <x v="0"/>
    <n v="1585"/>
    <n v="6340"/>
    <x v="3"/>
    <x v="1"/>
    <x v="1"/>
  </r>
  <r>
    <s v="IDQ-20193-502"/>
    <x v="335"/>
    <s v="36021-61205-DF"/>
    <s v="L-M-0.2"/>
    <n v="2"/>
    <x v="370"/>
    <x v="0"/>
    <x v="3"/>
    <x v="0"/>
    <x v="3"/>
    <n v="436.5"/>
    <n v="873"/>
    <x v="3"/>
    <x v="0"/>
    <x v="0"/>
  </r>
  <r>
    <s v="DJG-14442-608"/>
    <x v="336"/>
    <s v="75716-12782-SS"/>
    <s v="R-D-1"/>
    <n v="3"/>
    <x v="371"/>
    <x v="0"/>
    <x v="0"/>
    <x v="2"/>
    <x v="0"/>
    <n v="894.99999999999989"/>
    <n v="2684.9999999999995"/>
    <x v="0"/>
    <x v="2"/>
    <x v="0"/>
  </r>
  <r>
    <s v="DWB-61381-370"/>
    <x v="337"/>
    <s v="11812-00461-KH"/>
    <s v="L-L-0.2"/>
    <n v="2"/>
    <x v="372"/>
    <x v="0"/>
    <x v="3"/>
    <x v="1"/>
    <x v="3"/>
    <n v="475.5"/>
    <n v="951"/>
    <x v="3"/>
    <x v="1"/>
    <x v="1"/>
  </r>
  <r>
    <s v="FRD-17347-990"/>
    <x v="80"/>
    <s v="46681-78850-ZW"/>
    <s v="A-D-1"/>
    <n v="4"/>
    <x v="373"/>
    <x v="1"/>
    <x v="2"/>
    <x v="2"/>
    <x v="0"/>
    <n v="994.99999999999989"/>
    <n v="3979.9999999999995"/>
    <x v="2"/>
    <x v="2"/>
    <x v="1"/>
  </r>
  <r>
    <s v="YPP-27450-525"/>
    <x v="338"/>
    <s v="01932-87052-KO"/>
    <s v="E-M-0.5"/>
    <n v="3"/>
    <x v="374"/>
    <x v="0"/>
    <x v="1"/>
    <x v="0"/>
    <x v="1"/>
    <n v="825"/>
    <n v="2475"/>
    <x v="1"/>
    <x v="0"/>
    <x v="0"/>
  </r>
  <r>
    <s v="EFC-39577-424"/>
    <x v="339"/>
    <s v="16046-34805-ZF"/>
    <s v="E-M-1"/>
    <n v="5"/>
    <x v="375"/>
    <x v="0"/>
    <x v="1"/>
    <x v="0"/>
    <x v="0"/>
    <n v="1375"/>
    <n v="6875"/>
    <x v="1"/>
    <x v="0"/>
    <x v="0"/>
  </r>
  <r>
    <s v="LAW-80062-016"/>
    <x v="340"/>
    <s v="34546-70516-LR"/>
    <s v="E-M-0.5"/>
    <n v="6"/>
    <x v="376"/>
    <x v="1"/>
    <x v="1"/>
    <x v="0"/>
    <x v="1"/>
    <n v="825"/>
    <n v="4950"/>
    <x v="1"/>
    <x v="0"/>
    <x v="1"/>
  </r>
  <r>
    <s v="WKL-27981-758"/>
    <x v="177"/>
    <s v="73699-93557-FZ"/>
    <s v="A-M-2.5"/>
    <n v="2"/>
    <x v="377"/>
    <x v="0"/>
    <x v="2"/>
    <x v="0"/>
    <x v="2"/>
    <n v="2587.4999999999995"/>
    <n v="5174.9999999999991"/>
    <x v="2"/>
    <x v="0"/>
    <x v="0"/>
  </r>
  <r>
    <s v="VRT-39834-265"/>
    <x v="341"/>
    <s v="86686-37462-CK"/>
    <s v="L-L-1"/>
    <n v="3"/>
    <x v="378"/>
    <x v="1"/>
    <x v="3"/>
    <x v="1"/>
    <x v="0"/>
    <n v="1585"/>
    <n v="4755"/>
    <x v="3"/>
    <x v="1"/>
    <x v="0"/>
  </r>
  <r>
    <s v="QTC-71005-730"/>
    <x v="342"/>
    <s v="14298-02150-KH"/>
    <s v="A-L-0.2"/>
    <n v="4"/>
    <x v="379"/>
    <x v="0"/>
    <x v="2"/>
    <x v="1"/>
    <x v="3"/>
    <n v="388.5"/>
    <n v="1554"/>
    <x v="2"/>
    <x v="1"/>
    <x v="1"/>
  </r>
  <r>
    <s v="TNX-09857-717"/>
    <x v="343"/>
    <s v="48675-07824-HJ"/>
    <s v="L-M-1"/>
    <n v="6"/>
    <x v="380"/>
    <x v="0"/>
    <x v="3"/>
    <x v="0"/>
    <x v="0"/>
    <n v="1455"/>
    <n v="8730"/>
    <x v="3"/>
    <x v="0"/>
    <x v="0"/>
  </r>
  <r>
    <s v="JZV-43874-185"/>
    <x v="344"/>
    <s v="18551-80943-YQ"/>
    <s v="A-M-1"/>
    <n v="5"/>
    <x v="381"/>
    <x v="0"/>
    <x v="2"/>
    <x v="0"/>
    <x v="0"/>
    <n v="1125"/>
    <n v="5625"/>
    <x v="2"/>
    <x v="0"/>
    <x v="0"/>
  </r>
  <r>
    <s v="ICF-17486-106"/>
    <x v="47"/>
    <s v="19196-09748-DB"/>
    <s v="L-L-2.5"/>
    <n v="1"/>
    <x v="382"/>
    <x v="0"/>
    <x v="3"/>
    <x v="1"/>
    <x v="2"/>
    <n v="3645.5"/>
    <n v="3645.5"/>
    <x v="3"/>
    <x v="1"/>
    <x v="0"/>
  </r>
  <r>
    <s v="BMK-49520-383"/>
    <x v="345"/>
    <s v="72233-08665-IP"/>
    <s v="R-L-0.2"/>
    <n v="3"/>
    <x v="383"/>
    <x v="0"/>
    <x v="0"/>
    <x v="1"/>
    <x v="3"/>
    <n v="358.49999999999994"/>
    <n v="1075.4999999999998"/>
    <x v="0"/>
    <x v="1"/>
    <x v="0"/>
  </r>
  <r>
    <s v="HTS-15020-632"/>
    <x v="169"/>
    <s v="53817-13148-RK"/>
    <s v="R-M-0.2"/>
    <n v="3"/>
    <x v="384"/>
    <x v="0"/>
    <x v="0"/>
    <x v="0"/>
    <x v="3"/>
    <n v="298.5"/>
    <n v="895.5"/>
    <x v="0"/>
    <x v="0"/>
    <x v="1"/>
  </r>
  <r>
    <s v="YLE-18247-749"/>
    <x v="346"/>
    <s v="92227-49331-QR"/>
    <s v="A-L-0.5"/>
    <n v="3"/>
    <x v="385"/>
    <x v="0"/>
    <x v="2"/>
    <x v="1"/>
    <x v="1"/>
    <n v="777"/>
    <n v="2331"/>
    <x v="2"/>
    <x v="1"/>
    <x v="0"/>
  </r>
  <r>
    <s v="KJJ-12573-591"/>
    <x v="347"/>
    <s v="12997-41076-FQ"/>
    <s v="A-L-2.5"/>
    <n v="1"/>
    <x v="386"/>
    <x v="0"/>
    <x v="2"/>
    <x v="1"/>
    <x v="2"/>
    <n v="2978.4999999999995"/>
    <n v="2978.4999999999995"/>
    <x v="2"/>
    <x v="1"/>
    <x v="0"/>
  </r>
  <r>
    <s v="RGU-43561-950"/>
    <x v="348"/>
    <s v="44220-00348-MB"/>
    <s v="A-L-2.5"/>
    <n v="5"/>
    <x v="387"/>
    <x v="0"/>
    <x v="2"/>
    <x v="1"/>
    <x v="2"/>
    <n v="2978.4999999999995"/>
    <n v="14892.499999999998"/>
    <x v="2"/>
    <x v="1"/>
    <x v="0"/>
  </r>
  <r>
    <s v="JSN-73975-443"/>
    <x v="349"/>
    <s v="93047-98331-DD"/>
    <s v="L-M-0.5"/>
    <n v="1"/>
    <x v="388"/>
    <x v="0"/>
    <x v="3"/>
    <x v="0"/>
    <x v="1"/>
    <n v="873"/>
    <n v="873"/>
    <x v="3"/>
    <x v="0"/>
    <x v="0"/>
  </r>
  <r>
    <s v="WNR-71736-993"/>
    <x v="350"/>
    <s v="16880-78077-FB"/>
    <s v="L-D-0.5"/>
    <n v="4"/>
    <x v="343"/>
    <x v="0"/>
    <x v="3"/>
    <x v="2"/>
    <x v="1"/>
    <n v="777"/>
    <n v="3108"/>
    <x v="3"/>
    <x v="2"/>
    <x v="1"/>
  </r>
  <r>
    <s v="WNR-71736-993"/>
    <x v="350"/>
    <s v="16880-78077-FB"/>
    <s v="A-D-2.5"/>
    <n v="6"/>
    <x v="343"/>
    <x v="0"/>
    <x v="2"/>
    <x v="2"/>
    <x v="2"/>
    <n v="2288.5"/>
    <n v="13731"/>
    <x v="2"/>
    <x v="2"/>
    <x v="1"/>
  </r>
  <r>
    <s v="HNI-91338-546"/>
    <x v="54"/>
    <s v="67285-75317-XI"/>
    <s v="A-D-0.5"/>
    <n v="5"/>
    <x v="389"/>
    <x v="0"/>
    <x v="2"/>
    <x v="2"/>
    <x v="1"/>
    <n v="597"/>
    <n v="2985"/>
    <x v="2"/>
    <x v="2"/>
    <x v="1"/>
  </r>
  <r>
    <s v="CYH-53243-218"/>
    <x v="237"/>
    <s v="88167-57964-PH"/>
    <s v="R-M-0.5"/>
    <n v="3"/>
    <x v="390"/>
    <x v="0"/>
    <x v="0"/>
    <x v="0"/>
    <x v="1"/>
    <n v="597"/>
    <n v="1791"/>
    <x v="0"/>
    <x v="0"/>
    <x v="1"/>
  </r>
  <r>
    <s v="SVD-75407-177"/>
    <x v="351"/>
    <s v="16106-36039-QS"/>
    <s v="E-L-0.5"/>
    <n v="3"/>
    <x v="391"/>
    <x v="0"/>
    <x v="1"/>
    <x v="1"/>
    <x v="1"/>
    <n v="891"/>
    <n v="2673"/>
    <x v="1"/>
    <x v="1"/>
    <x v="0"/>
  </r>
  <r>
    <s v="NVN-66443-451"/>
    <x v="352"/>
    <s v="98921-82417-GN"/>
    <s v="R-D-1"/>
    <n v="2"/>
    <x v="392"/>
    <x v="0"/>
    <x v="0"/>
    <x v="2"/>
    <x v="0"/>
    <n v="894.99999999999989"/>
    <n v="1789.9999999999998"/>
    <x v="0"/>
    <x v="2"/>
    <x v="1"/>
  </r>
  <r>
    <s v="JUA-13580-095"/>
    <x v="102"/>
    <s v="55265-75151-AK"/>
    <s v="R-L-0.2"/>
    <n v="4"/>
    <x v="393"/>
    <x v="1"/>
    <x v="0"/>
    <x v="1"/>
    <x v="3"/>
    <n v="358.49999999999994"/>
    <n v="1433.9999999999998"/>
    <x v="0"/>
    <x v="1"/>
    <x v="0"/>
  </r>
  <r>
    <s v="ACY-56225-839"/>
    <x v="353"/>
    <s v="47386-50743-FG"/>
    <s v="A-M-2.5"/>
    <n v="3"/>
    <x v="394"/>
    <x v="0"/>
    <x v="2"/>
    <x v="0"/>
    <x v="2"/>
    <n v="2587.4999999999995"/>
    <n v="7762.4999999999982"/>
    <x v="2"/>
    <x v="0"/>
    <x v="0"/>
  </r>
  <r>
    <s v="QBB-07903-622"/>
    <x v="354"/>
    <s v="32622-54551-UC"/>
    <s v="R-L-1"/>
    <n v="5"/>
    <x v="395"/>
    <x v="0"/>
    <x v="0"/>
    <x v="1"/>
    <x v="0"/>
    <n v="1195"/>
    <n v="5975"/>
    <x v="0"/>
    <x v="1"/>
    <x v="1"/>
  </r>
  <r>
    <s v="JLJ-81802-619"/>
    <x v="135"/>
    <s v="16880-78077-FB"/>
    <s v="A-L-1"/>
    <n v="6"/>
    <x v="343"/>
    <x v="0"/>
    <x v="2"/>
    <x v="1"/>
    <x v="0"/>
    <n v="1295"/>
    <n v="7770"/>
    <x v="2"/>
    <x v="1"/>
    <x v="1"/>
  </r>
  <r>
    <s v="HFT-77191-168"/>
    <x v="343"/>
    <s v="48419-02347-XP"/>
    <s v="R-D-0.2"/>
    <n v="2"/>
    <x v="396"/>
    <x v="0"/>
    <x v="0"/>
    <x v="2"/>
    <x v="3"/>
    <n v="268.49999999999994"/>
    <n v="536.99999999999989"/>
    <x v="0"/>
    <x v="2"/>
    <x v="0"/>
  </r>
  <r>
    <s v="SZR-35951-530"/>
    <x v="89"/>
    <s v="14121-20527-OJ"/>
    <s v="E-D-2.5"/>
    <n v="3"/>
    <x v="397"/>
    <x v="1"/>
    <x v="1"/>
    <x v="2"/>
    <x v="2"/>
    <n v="2794.5"/>
    <n v="8383.5"/>
    <x v="1"/>
    <x v="2"/>
    <x v="0"/>
  </r>
  <r>
    <s v="IKL-95976-565"/>
    <x v="355"/>
    <s v="53486-73919-BQ"/>
    <s v="A-M-1"/>
    <n v="2"/>
    <x v="398"/>
    <x v="0"/>
    <x v="2"/>
    <x v="0"/>
    <x v="0"/>
    <n v="1125"/>
    <n v="2250"/>
    <x v="2"/>
    <x v="0"/>
    <x v="1"/>
  </r>
  <r>
    <s v="XEY-48929-474"/>
    <x v="204"/>
    <s v="21889-94615-WT"/>
    <s v="L-M-2.5"/>
    <n v="6"/>
    <x v="399"/>
    <x v="0"/>
    <x v="3"/>
    <x v="0"/>
    <x v="2"/>
    <n v="3346.4999999999995"/>
    <n v="20078.999999999996"/>
    <x v="3"/>
    <x v="0"/>
    <x v="0"/>
  </r>
  <r>
    <s v="SQT-07286-736"/>
    <x v="356"/>
    <s v="87726-16941-QW"/>
    <s v="A-M-1"/>
    <n v="6"/>
    <x v="400"/>
    <x v="0"/>
    <x v="2"/>
    <x v="0"/>
    <x v="0"/>
    <n v="1125"/>
    <n v="6750"/>
    <x v="2"/>
    <x v="0"/>
    <x v="1"/>
  </r>
  <r>
    <s v="QDU-45390-361"/>
    <x v="357"/>
    <s v="03677-09134-BC"/>
    <s v="E-M-0.5"/>
    <n v="1"/>
    <x v="401"/>
    <x v="0"/>
    <x v="1"/>
    <x v="0"/>
    <x v="1"/>
    <n v="825"/>
    <n v="825"/>
    <x v="1"/>
    <x v="0"/>
    <x v="1"/>
  </r>
  <r>
    <s v="RUJ-30649-712"/>
    <x v="300"/>
    <s v="93224-71517-WV"/>
    <s v="L-L-0.2"/>
    <n v="2"/>
    <x v="402"/>
    <x v="0"/>
    <x v="3"/>
    <x v="1"/>
    <x v="3"/>
    <n v="475.5"/>
    <n v="951"/>
    <x v="3"/>
    <x v="1"/>
    <x v="0"/>
  </r>
  <r>
    <s v="WSV-49732-075"/>
    <x v="358"/>
    <s v="76263-95145-GJ"/>
    <s v="L-D-2.5"/>
    <n v="1"/>
    <x v="403"/>
    <x v="0"/>
    <x v="3"/>
    <x v="2"/>
    <x v="2"/>
    <n v="2978.4999999999995"/>
    <n v="2978.4999999999995"/>
    <x v="3"/>
    <x v="2"/>
    <x v="1"/>
  </r>
  <r>
    <s v="VJF-46305-323"/>
    <x v="161"/>
    <s v="68555-89840-GZ"/>
    <s v="L-D-0.5"/>
    <n v="2"/>
    <x v="404"/>
    <x v="0"/>
    <x v="3"/>
    <x v="2"/>
    <x v="1"/>
    <n v="777"/>
    <n v="1554"/>
    <x v="3"/>
    <x v="2"/>
    <x v="1"/>
  </r>
  <r>
    <s v="CXD-74176-600"/>
    <x v="129"/>
    <s v="70624-19112-AO"/>
    <s v="E-L-0.5"/>
    <n v="4"/>
    <x v="405"/>
    <x v="1"/>
    <x v="1"/>
    <x v="1"/>
    <x v="1"/>
    <n v="891"/>
    <n v="3564"/>
    <x v="1"/>
    <x v="1"/>
    <x v="1"/>
  </r>
  <r>
    <s v="ADX-50674-975"/>
    <x v="359"/>
    <s v="58916-61837-QH"/>
    <s v="A-M-2.5"/>
    <n v="4"/>
    <x v="406"/>
    <x v="0"/>
    <x v="2"/>
    <x v="0"/>
    <x v="2"/>
    <n v="2587.4999999999995"/>
    <n v="10349.999999999998"/>
    <x v="2"/>
    <x v="0"/>
    <x v="0"/>
  </r>
  <r>
    <s v="RRP-51647-420"/>
    <x v="360"/>
    <s v="89292-52335-YZ"/>
    <s v="E-D-1"/>
    <n v="3"/>
    <x v="407"/>
    <x v="1"/>
    <x v="1"/>
    <x v="2"/>
    <x v="0"/>
    <n v="1215"/>
    <n v="3645"/>
    <x v="1"/>
    <x v="2"/>
    <x v="0"/>
  </r>
  <r>
    <s v="PKJ-99134-523"/>
    <x v="361"/>
    <s v="77284-34297-YY"/>
    <s v="R-L-0.5"/>
    <n v="5"/>
    <x v="408"/>
    <x v="0"/>
    <x v="0"/>
    <x v="1"/>
    <x v="1"/>
    <n v="716.99999999999989"/>
    <n v="3584.9999999999995"/>
    <x v="0"/>
    <x v="1"/>
    <x v="1"/>
  </r>
  <r>
    <s v="FZQ-29439-457"/>
    <x v="362"/>
    <s v="50449-80974-BZ"/>
    <s v="E-L-0.2"/>
    <n v="5"/>
    <x v="409"/>
    <x v="1"/>
    <x v="1"/>
    <x v="1"/>
    <x v="3"/>
    <n v="445.5"/>
    <n v="2227.5"/>
    <x v="1"/>
    <x v="1"/>
    <x v="0"/>
  </r>
  <r>
    <s v="USN-68115-161"/>
    <x v="363"/>
    <s v="08120-16183-AW"/>
    <s v="E-M-0.2"/>
    <n v="6"/>
    <x v="410"/>
    <x v="1"/>
    <x v="1"/>
    <x v="0"/>
    <x v="3"/>
    <n v="412.5"/>
    <n v="2475"/>
    <x v="1"/>
    <x v="0"/>
    <x v="1"/>
  </r>
  <r>
    <s v="IXU-20263-532"/>
    <x v="364"/>
    <s v="68044-89277-ML"/>
    <s v="L-M-2.5"/>
    <n v="2"/>
    <x v="411"/>
    <x v="1"/>
    <x v="3"/>
    <x v="0"/>
    <x v="2"/>
    <n v="3346.4999999999995"/>
    <n v="6692.9999999999991"/>
    <x v="3"/>
    <x v="0"/>
    <x v="0"/>
  </r>
  <r>
    <s v="CBT-15092-420"/>
    <x v="85"/>
    <s v="71364-35210-HS"/>
    <s v="L-M-0.5"/>
    <n v="1"/>
    <x v="412"/>
    <x v="2"/>
    <x v="3"/>
    <x v="0"/>
    <x v="1"/>
    <n v="873"/>
    <n v="873"/>
    <x v="3"/>
    <x v="0"/>
    <x v="0"/>
  </r>
  <r>
    <s v="PKQ-46841-696"/>
    <x v="365"/>
    <s v="37177-68797-ON"/>
    <s v="R-M-0.5"/>
    <n v="3"/>
    <x v="413"/>
    <x v="0"/>
    <x v="0"/>
    <x v="0"/>
    <x v="1"/>
    <n v="597"/>
    <n v="1791"/>
    <x v="0"/>
    <x v="0"/>
    <x v="1"/>
  </r>
  <r>
    <s v="XDU-05471-219"/>
    <x v="366"/>
    <s v="60308-06944-GS"/>
    <s v="R-L-0.5"/>
    <n v="1"/>
    <x v="414"/>
    <x v="1"/>
    <x v="0"/>
    <x v="1"/>
    <x v="1"/>
    <n v="716.99999999999989"/>
    <n v="716.99999999999989"/>
    <x v="0"/>
    <x v="1"/>
    <x v="1"/>
  </r>
  <r>
    <s v="NID-20149-329"/>
    <x v="367"/>
    <s v="49888-39458-PF"/>
    <s v="R-D-0.2"/>
    <n v="2"/>
    <x v="415"/>
    <x v="0"/>
    <x v="0"/>
    <x v="2"/>
    <x v="3"/>
    <n v="268.49999999999994"/>
    <n v="536.99999999999989"/>
    <x v="0"/>
    <x v="2"/>
    <x v="1"/>
  </r>
  <r>
    <s v="SVU-27222-213"/>
    <x v="142"/>
    <s v="60748-46813-DZ"/>
    <s v="L-L-0.2"/>
    <n v="5"/>
    <x v="416"/>
    <x v="1"/>
    <x v="3"/>
    <x v="1"/>
    <x v="3"/>
    <n v="475.5"/>
    <n v="2377.5"/>
    <x v="3"/>
    <x v="1"/>
    <x v="1"/>
  </r>
  <r>
    <s v="RWI-84131-848"/>
    <x v="368"/>
    <s v="16385-11286-NX"/>
    <s v="R-D-2.5"/>
    <n v="2"/>
    <x v="417"/>
    <x v="0"/>
    <x v="0"/>
    <x v="2"/>
    <x v="2"/>
    <n v="2058.4999999999995"/>
    <n v="4116.9999999999991"/>
    <x v="0"/>
    <x v="2"/>
    <x v="0"/>
  </r>
  <r>
    <s v="GUU-40666-525"/>
    <x v="31"/>
    <s v="68555-89840-GZ"/>
    <s v="A-L-0.2"/>
    <n v="3"/>
    <x v="404"/>
    <x v="0"/>
    <x v="2"/>
    <x v="1"/>
    <x v="3"/>
    <n v="388.5"/>
    <n v="1165.5"/>
    <x v="2"/>
    <x v="1"/>
    <x v="1"/>
  </r>
  <r>
    <s v="SCN-51395-066"/>
    <x v="369"/>
    <s v="72164-90254-EJ"/>
    <s v="L-L-0.5"/>
    <n v="4"/>
    <x v="418"/>
    <x v="0"/>
    <x v="3"/>
    <x v="1"/>
    <x v="1"/>
    <n v="951"/>
    <n v="3804"/>
    <x v="3"/>
    <x v="1"/>
    <x v="1"/>
  </r>
  <r>
    <s v="ULA-24644-321"/>
    <x v="370"/>
    <s v="67010-92988-CT"/>
    <s v="R-D-2.5"/>
    <n v="4"/>
    <x v="419"/>
    <x v="1"/>
    <x v="0"/>
    <x v="2"/>
    <x v="2"/>
    <n v="2058.4999999999995"/>
    <n v="8233.9999999999982"/>
    <x v="0"/>
    <x v="2"/>
    <x v="0"/>
  </r>
  <r>
    <s v="EOL-92666-762"/>
    <x v="371"/>
    <s v="15776-91507-GT"/>
    <s v="L-L-0.2"/>
    <n v="2"/>
    <x v="420"/>
    <x v="1"/>
    <x v="3"/>
    <x v="1"/>
    <x v="3"/>
    <n v="475.5"/>
    <n v="951"/>
    <x v="3"/>
    <x v="1"/>
    <x v="0"/>
  </r>
  <r>
    <s v="AJV-18231-334"/>
    <x v="372"/>
    <s v="23473-41001-CD"/>
    <s v="R-D-2.5"/>
    <n v="2"/>
    <x v="421"/>
    <x v="2"/>
    <x v="0"/>
    <x v="2"/>
    <x v="2"/>
    <n v="2058.4999999999995"/>
    <n v="4116.9999999999991"/>
    <x v="0"/>
    <x v="2"/>
    <x v="1"/>
  </r>
  <r>
    <s v="ZQI-47236-301"/>
    <x v="373"/>
    <s v="23446-47798-ID"/>
    <s v="L-L-0.5"/>
    <n v="5"/>
    <x v="422"/>
    <x v="0"/>
    <x v="3"/>
    <x v="1"/>
    <x v="1"/>
    <n v="951"/>
    <n v="4755"/>
    <x v="3"/>
    <x v="1"/>
    <x v="1"/>
  </r>
  <r>
    <s v="ZCR-15721-658"/>
    <x v="374"/>
    <s v="28327-84469-ND"/>
    <s v="A-M-1"/>
    <n v="4"/>
    <x v="423"/>
    <x v="0"/>
    <x v="2"/>
    <x v="0"/>
    <x v="0"/>
    <n v="1125"/>
    <n v="4500"/>
    <x v="2"/>
    <x v="0"/>
    <x v="1"/>
  </r>
  <r>
    <s v="QEW-47945-682"/>
    <x v="319"/>
    <s v="42466-87067-DT"/>
    <s v="L-L-0.2"/>
    <n v="5"/>
    <x v="424"/>
    <x v="0"/>
    <x v="3"/>
    <x v="1"/>
    <x v="3"/>
    <n v="475.5"/>
    <n v="2377.5"/>
    <x v="3"/>
    <x v="1"/>
    <x v="1"/>
  </r>
  <r>
    <s v="PSY-45485-542"/>
    <x v="375"/>
    <s v="62246-99443-HF"/>
    <s v="R-D-0.5"/>
    <n v="3"/>
    <x v="425"/>
    <x v="1"/>
    <x v="0"/>
    <x v="2"/>
    <x v="1"/>
    <n v="536.99999999999989"/>
    <n v="1610.9999999999995"/>
    <x v="0"/>
    <x v="2"/>
    <x v="0"/>
  </r>
  <r>
    <s v="BAQ-74241-156"/>
    <x v="376"/>
    <s v="99869-55718-UU"/>
    <s v="R-D-0.2"/>
    <n v="4"/>
    <x v="426"/>
    <x v="2"/>
    <x v="0"/>
    <x v="2"/>
    <x v="3"/>
    <n v="268.49999999999994"/>
    <n v="1073.9999999999998"/>
    <x v="0"/>
    <x v="2"/>
    <x v="0"/>
  </r>
  <r>
    <s v="BVU-77367-451"/>
    <x v="377"/>
    <s v="77421-46059-RY"/>
    <s v="A-D-1"/>
    <n v="5"/>
    <x v="427"/>
    <x v="0"/>
    <x v="2"/>
    <x v="2"/>
    <x v="0"/>
    <n v="994.99999999999989"/>
    <n v="4974.9999999999991"/>
    <x v="2"/>
    <x v="2"/>
    <x v="0"/>
  </r>
  <r>
    <s v="TJE-91516-344"/>
    <x v="378"/>
    <s v="49894-06550-OQ"/>
    <s v="E-M-1"/>
    <n v="2"/>
    <x v="428"/>
    <x v="1"/>
    <x v="1"/>
    <x v="0"/>
    <x v="0"/>
    <n v="1375"/>
    <n v="2750"/>
    <x v="1"/>
    <x v="0"/>
    <x v="1"/>
  </r>
  <r>
    <s v="LIS-96202-702"/>
    <x v="277"/>
    <s v="72028-63343-SU"/>
    <s v="L-D-2.5"/>
    <n v="4"/>
    <x v="429"/>
    <x v="2"/>
    <x v="3"/>
    <x v="2"/>
    <x v="2"/>
    <n v="2978.4999999999995"/>
    <n v="11913.999999999998"/>
    <x v="3"/>
    <x v="2"/>
    <x v="1"/>
  </r>
  <r>
    <s v="VIO-27668-766"/>
    <x v="379"/>
    <s v="10074-20104-NN"/>
    <s v="R-D-2.5"/>
    <n v="1"/>
    <x v="430"/>
    <x v="0"/>
    <x v="0"/>
    <x v="2"/>
    <x v="2"/>
    <n v="2058.4999999999995"/>
    <n v="2058.4999999999995"/>
    <x v="0"/>
    <x v="2"/>
    <x v="0"/>
  </r>
  <r>
    <s v="ZVG-20473-043"/>
    <x v="86"/>
    <s v="71769-10219-IM"/>
    <s v="A-D-0.2"/>
    <n v="3"/>
    <x v="431"/>
    <x v="0"/>
    <x v="2"/>
    <x v="2"/>
    <x v="3"/>
    <n v="298.5"/>
    <n v="895.5"/>
    <x v="2"/>
    <x v="2"/>
    <x v="0"/>
  </r>
  <r>
    <s v="KGZ-56395-231"/>
    <x v="380"/>
    <s v="22221-71106-JD"/>
    <s v="A-D-0.5"/>
    <n v="1"/>
    <x v="432"/>
    <x v="0"/>
    <x v="2"/>
    <x v="2"/>
    <x v="1"/>
    <n v="597"/>
    <n v="597"/>
    <x v="2"/>
    <x v="2"/>
    <x v="1"/>
  </r>
  <r>
    <s v="CUU-92244-729"/>
    <x v="381"/>
    <s v="99735-44927-OL"/>
    <s v="E-M-1"/>
    <n v="3"/>
    <x v="433"/>
    <x v="0"/>
    <x v="1"/>
    <x v="0"/>
    <x v="0"/>
    <n v="1375"/>
    <n v="4125"/>
    <x v="1"/>
    <x v="0"/>
    <x v="0"/>
  </r>
  <r>
    <s v="EHE-94714-312"/>
    <x v="382"/>
    <s v="27132-68907-RC"/>
    <s v="E-L-0.2"/>
    <n v="5"/>
    <x v="434"/>
    <x v="0"/>
    <x v="1"/>
    <x v="1"/>
    <x v="3"/>
    <n v="445.5"/>
    <n v="2227.5"/>
    <x v="1"/>
    <x v="1"/>
    <x v="0"/>
  </r>
  <r>
    <s v="RTL-16205-161"/>
    <x v="11"/>
    <s v="90440-62727-HI"/>
    <s v="A-M-0.5"/>
    <n v="1"/>
    <x v="435"/>
    <x v="0"/>
    <x v="2"/>
    <x v="0"/>
    <x v="1"/>
    <n v="675"/>
    <n v="675"/>
    <x v="2"/>
    <x v="0"/>
    <x v="0"/>
  </r>
  <r>
    <s v="GTS-22482-014"/>
    <x v="167"/>
    <s v="36769-16558-SX"/>
    <s v="L-M-2.5"/>
    <n v="4"/>
    <x v="436"/>
    <x v="0"/>
    <x v="3"/>
    <x v="0"/>
    <x v="2"/>
    <n v="3346.4999999999995"/>
    <n v="13385.999999999998"/>
    <x v="3"/>
    <x v="0"/>
    <x v="0"/>
  </r>
  <r>
    <s v="DYG-25473-881"/>
    <x v="383"/>
    <s v="10138-31681-SD"/>
    <s v="A-D-0.2"/>
    <n v="2"/>
    <x v="437"/>
    <x v="0"/>
    <x v="2"/>
    <x v="2"/>
    <x v="3"/>
    <n v="298.5"/>
    <n v="597"/>
    <x v="2"/>
    <x v="2"/>
    <x v="1"/>
  </r>
  <r>
    <s v="HTR-21838-286"/>
    <x v="18"/>
    <s v="24669-76297-SF"/>
    <s v="A-L-1"/>
    <n v="2"/>
    <x v="438"/>
    <x v="0"/>
    <x v="2"/>
    <x v="1"/>
    <x v="0"/>
    <n v="1295"/>
    <n v="2590"/>
    <x v="2"/>
    <x v="1"/>
    <x v="1"/>
  </r>
  <r>
    <s v="KYG-28296-920"/>
    <x v="84"/>
    <s v="78050-20355-DI"/>
    <s v="E-M-2.5"/>
    <n v="1"/>
    <x v="439"/>
    <x v="1"/>
    <x v="1"/>
    <x v="0"/>
    <x v="2"/>
    <n v="3162.4999999999995"/>
    <n v="3162.4999999999995"/>
    <x v="1"/>
    <x v="0"/>
    <x v="0"/>
  </r>
  <r>
    <s v="NNB-20459-430"/>
    <x v="384"/>
    <s v="79825-17822-UH"/>
    <s v="L-M-0.2"/>
    <n v="2"/>
    <x v="440"/>
    <x v="0"/>
    <x v="3"/>
    <x v="0"/>
    <x v="3"/>
    <n v="436.5"/>
    <n v="873"/>
    <x v="3"/>
    <x v="0"/>
    <x v="1"/>
  </r>
  <r>
    <s v="FEK-14025-351"/>
    <x v="385"/>
    <s v="03990-21586-MQ"/>
    <s v="E-L-0.2"/>
    <n v="6"/>
    <x v="441"/>
    <x v="0"/>
    <x v="1"/>
    <x v="1"/>
    <x v="3"/>
    <n v="445.5"/>
    <n v="2673"/>
    <x v="1"/>
    <x v="1"/>
    <x v="0"/>
  </r>
  <r>
    <s v="AWH-16980-469"/>
    <x v="386"/>
    <s v="27493-46921-TZ"/>
    <s v="L-M-0.2"/>
    <n v="6"/>
    <x v="442"/>
    <x v="0"/>
    <x v="3"/>
    <x v="0"/>
    <x v="3"/>
    <n v="436.5"/>
    <n v="2619"/>
    <x v="3"/>
    <x v="0"/>
    <x v="1"/>
  </r>
  <r>
    <s v="ZPW-31329-741"/>
    <x v="387"/>
    <s v="27132-68907-RC"/>
    <s v="R-D-1"/>
    <n v="6"/>
    <x v="434"/>
    <x v="0"/>
    <x v="0"/>
    <x v="2"/>
    <x v="0"/>
    <n v="894.99999999999989"/>
    <n v="5369.9999999999991"/>
    <x v="0"/>
    <x v="2"/>
    <x v="0"/>
  </r>
  <r>
    <s v="ZPW-31329-741"/>
    <x v="387"/>
    <s v="27132-68907-RC"/>
    <s v="E-M-2.5"/>
    <n v="4"/>
    <x v="434"/>
    <x v="0"/>
    <x v="1"/>
    <x v="0"/>
    <x v="2"/>
    <n v="3162.4999999999995"/>
    <n v="12649.999999999998"/>
    <x v="1"/>
    <x v="0"/>
    <x v="0"/>
  </r>
  <r>
    <s v="ZPW-31329-741"/>
    <x v="387"/>
    <s v="27132-68907-RC"/>
    <s v="E-M-0.2"/>
    <n v="1"/>
    <x v="434"/>
    <x v="0"/>
    <x v="1"/>
    <x v="0"/>
    <x v="3"/>
    <n v="412.5"/>
    <n v="412.5"/>
    <x v="1"/>
    <x v="0"/>
    <x v="0"/>
  </r>
  <r>
    <s v="UBI-83843-396"/>
    <x v="388"/>
    <s v="58816-74064-TF"/>
    <s v="R-L-1"/>
    <n v="2"/>
    <x v="443"/>
    <x v="2"/>
    <x v="0"/>
    <x v="1"/>
    <x v="0"/>
    <n v="1195"/>
    <n v="2390"/>
    <x v="0"/>
    <x v="1"/>
    <x v="1"/>
  </r>
  <r>
    <s v="VID-40587-569"/>
    <x v="389"/>
    <s v="09818-59895-EH"/>
    <s v="E-D-2.5"/>
    <n v="5"/>
    <x v="444"/>
    <x v="0"/>
    <x v="1"/>
    <x v="2"/>
    <x v="2"/>
    <n v="2794.5"/>
    <n v="13972.5"/>
    <x v="1"/>
    <x v="2"/>
    <x v="0"/>
  </r>
  <r>
    <s v="KBB-52530-416"/>
    <x v="229"/>
    <s v="06488-46303-IZ"/>
    <s v="L-D-2.5"/>
    <n v="2"/>
    <x v="445"/>
    <x v="0"/>
    <x v="3"/>
    <x v="2"/>
    <x v="2"/>
    <n v="2978.4999999999995"/>
    <n v="5956.9999999999991"/>
    <x v="3"/>
    <x v="2"/>
    <x v="0"/>
  </r>
  <r>
    <s v="ISJ-48676-420"/>
    <x v="390"/>
    <s v="93046-67561-AY"/>
    <s v="L-L-0.5"/>
    <n v="6"/>
    <x v="446"/>
    <x v="0"/>
    <x v="3"/>
    <x v="1"/>
    <x v="1"/>
    <n v="951"/>
    <n v="5706"/>
    <x v="3"/>
    <x v="1"/>
    <x v="1"/>
  </r>
  <r>
    <s v="MIF-17920-768"/>
    <x v="391"/>
    <s v="68946-40750-LK"/>
    <s v="R-L-0.2"/>
    <n v="6"/>
    <x v="447"/>
    <x v="1"/>
    <x v="0"/>
    <x v="1"/>
    <x v="3"/>
    <n v="358.49999999999994"/>
    <n v="2150.9999999999995"/>
    <x v="0"/>
    <x v="1"/>
    <x v="0"/>
  </r>
  <r>
    <s v="CPX-19312-088"/>
    <x v="117"/>
    <s v="38387-64959-WW"/>
    <s v="L-M-0.5"/>
    <n v="6"/>
    <x v="448"/>
    <x v="1"/>
    <x v="3"/>
    <x v="0"/>
    <x v="1"/>
    <n v="873"/>
    <n v="5238"/>
    <x v="3"/>
    <x v="0"/>
    <x v="0"/>
  </r>
  <r>
    <s v="RXI-67978-260"/>
    <x v="392"/>
    <s v="48418-60841-CC"/>
    <s v="E-D-1"/>
    <n v="6"/>
    <x v="449"/>
    <x v="1"/>
    <x v="1"/>
    <x v="2"/>
    <x v="0"/>
    <n v="1215"/>
    <n v="7290"/>
    <x v="1"/>
    <x v="2"/>
    <x v="1"/>
  </r>
  <r>
    <s v="LKE-14821-285"/>
    <x v="393"/>
    <s v="13736-92418-JS"/>
    <s v="R-M-0.2"/>
    <n v="5"/>
    <x v="450"/>
    <x v="1"/>
    <x v="0"/>
    <x v="0"/>
    <x v="3"/>
    <n v="298.5"/>
    <n v="1492.5"/>
    <x v="0"/>
    <x v="0"/>
    <x v="0"/>
  </r>
  <r>
    <s v="LRK-97117-150"/>
    <x v="394"/>
    <s v="33000-22405-LO"/>
    <s v="L-L-1"/>
    <n v="6"/>
    <x v="451"/>
    <x v="0"/>
    <x v="3"/>
    <x v="1"/>
    <x v="0"/>
    <n v="1585"/>
    <n v="9510"/>
    <x v="3"/>
    <x v="1"/>
    <x v="1"/>
  </r>
  <r>
    <s v="IGK-51227-573"/>
    <x v="137"/>
    <s v="46959-60474-LT"/>
    <s v="L-D-0.5"/>
    <n v="2"/>
    <x v="452"/>
    <x v="0"/>
    <x v="3"/>
    <x v="2"/>
    <x v="1"/>
    <n v="777"/>
    <n v="1554"/>
    <x v="3"/>
    <x v="2"/>
    <x v="1"/>
  </r>
  <r>
    <s v="ZAY-43009-775"/>
    <x v="395"/>
    <s v="73431-39823-UP"/>
    <s v="L-D-0.2"/>
    <n v="6"/>
    <x v="453"/>
    <x v="0"/>
    <x v="3"/>
    <x v="2"/>
    <x v="3"/>
    <n v="388.5"/>
    <n v="2331"/>
    <x v="3"/>
    <x v="2"/>
    <x v="1"/>
  </r>
  <r>
    <s v="EMA-63190-618"/>
    <x v="396"/>
    <s v="90993-98984-JK"/>
    <s v="E-M-0.2"/>
    <n v="1"/>
    <x v="454"/>
    <x v="0"/>
    <x v="1"/>
    <x v="0"/>
    <x v="3"/>
    <n v="412.5"/>
    <n v="412.5"/>
    <x v="1"/>
    <x v="0"/>
    <x v="0"/>
  </r>
  <r>
    <s v="FBI-35855-418"/>
    <x v="189"/>
    <s v="06552-04430-AG"/>
    <s v="R-M-0.5"/>
    <n v="6"/>
    <x v="455"/>
    <x v="2"/>
    <x v="0"/>
    <x v="0"/>
    <x v="1"/>
    <n v="597"/>
    <n v="3582"/>
    <x v="0"/>
    <x v="0"/>
    <x v="1"/>
  </r>
  <r>
    <s v="TXB-80533-417"/>
    <x v="8"/>
    <s v="54597-57004-QM"/>
    <s v="L-L-1"/>
    <n v="2"/>
    <x v="456"/>
    <x v="0"/>
    <x v="3"/>
    <x v="1"/>
    <x v="0"/>
    <n v="1585"/>
    <n v="3170"/>
    <x v="3"/>
    <x v="1"/>
    <x v="1"/>
  </r>
  <r>
    <s v="MBM-00112-248"/>
    <x v="397"/>
    <s v="50238-24377-ZS"/>
    <s v="L-L-1"/>
    <n v="5"/>
    <x v="457"/>
    <x v="0"/>
    <x v="3"/>
    <x v="1"/>
    <x v="0"/>
    <n v="1585"/>
    <n v="7925"/>
    <x v="3"/>
    <x v="1"/>
    <x v="0"/>
  </r>
  <r>
    <s v="EUO-69145-988"/>
    <x v="398"/>
    <s v="60370-41934-IF"/>
    <s v="E-D-0.2"/>
    <n v="3"/>
    <x v="458"/>
    <x v="0"/>
    <x v="1"/>
    <x v="2"/>
    <x v="3"/>
    <n v="364.5"/>
    <n v="1093.5"/>
    <x v="1"/>
    <x v="2"/>
    <x v="1"/>
  </r>
  <r>
    <s v="GYA-80327-368"/>
    <x v="399"/>
    <s v="06899-54551-EH"/>
    <s v="A-D-1"/>
    <n v="4"/>
    <x v="459"/>
    <x v="1"/>
    <x v="2"/>
    <x v="2"/>
    <x v="0"/>
    <n v="994.99999999999989"/>
    <n v="3979.9999999999995"/>
    <x v="2"/>
    <x v="2"/>
    <x v="1"/>
  </r>
  <r>
    <s v="TNW-41601-420"/>
    <x v="400"/>
    <s v="66458-91190-YC"/>
    <s v="R-M-1"/>
    <n v="5"/>
    <x v="460"/>
    <x v="1"/>
    <x v="0"/>
    <x v="0"/>
    <x v="0"/>
    <n v="994.99999999999989"/>
    <n v="4974.9999999999991"/>
    <x v="0"/>
    <x v="0"/>
    <x v="0"/>
  </r>
  <r>
    <s v="ALR-62963-723"/>
    <x v="401"/>
    <s v="80463-43913-WZ"/>
    <s v="R-D-0.2"/>
    <n v="3"/>
    <x v="461"/>
    <x v="1"/>
    <x v="0"/>
    <x v="2"/>
    <x v="3"/>
    <n v="268.49999999999994"/>
    <n v="805.49999999999977"/>
    <x v="0"/>
    <x v="2"/>
    <x v="0"/>
  </r>
  <r>
    <s v="JIG-27636-870"/>
    <x v="402"/>
    <s v="67204-04870-LG"/>
    <s v="R-L-1"/>
    <n v="4"/>
    <x v="462"/>
    <x v="0"/>
    <x v="0"/>
    <x v="1"/>
    <x v="0"/>
    <n v="1195"/>
    <n v="4780"/>
    <x v="0"/>
    <x v="1"/>
    <x v="1"/>
  </r>
  <r>
    <s v="CTE-31437-326"/>
    <x v="6"/>
    <s v="22721-63196-UJ"/>
    <s v="R-M-0.2"/>
    <n v="4"/>
    <x v="463"/>
    <x v="2"/>
    <x v="0"/>
    <x v="0"/>
    <x v="3"/>
    <n v="298.5"/>
    <n v="1194"/>
    <x v="0"/>
    <x v="0"/>
    <x v="1"/>
  </r>
  <r>
    <s v="CTE-31437-326"/>
    <x v="6"/>
    <s v="22721-63196-UJ"/>
    <s v="E-M-0.2"/>
    <n v="4"/>
    <x v="463"/>
    <x v="2"/>
    <x v="1"/>
    <x v="0"/>
    <x v="3"/>
    <n v="412.5"/>
    <n v="1650"/>
    <x v="1"/>
    <x v="0"/>
    <x v="1"/>
  </r>
  <r>
    <s v="CTE-31437-326"/>
    <x v="6"/>
    <s v="22721-63196-UJ"/>
    <s v="L-D-1"/>
    <n v="4"/>
    <x v="463"/>
    <x v="2"/>
    <x v="3"/>
    <x v="2"/>
    <x v="0"/>
    <n v="1295"/>
    <n v="5180"/>
    <x v="3"/>
    <x v="2"/>
    <x v="1"/>
  </r>
  <r>
    <s v="CTE-31437-326"/>
    <x v="6"/>
    <s v="22721-63196-UJ"/>
    <s v="L-L-0.2"/>
    <n v="3"/>
    <x v="463"/>
    <x v="2"/>
    <x v="3"/>
    <x v="1"/>
    <x v="3"/>
    <n v="475.5"/>
    <n v="1426.5"/>
    <x v="3"/>
    <x v="1"/>
    <x v="1"/>
  </r>
  <r>
    <s v="SLD-63003-334"/>
    <x v="403"/>
    <s v="55515-37571-RS"/>
    <s v="L-M-0.2"/>
    <n v="6"/>
    <x v="464"/>
    <x v="0"/>
    <x v="3"/>
    <x v="0"/>
    <x v="3"/>
    <n v="436.5"/>
    <n v="2619"/>
    <x v="3"/>
    <x v="0"/>
    <x v="1"/>
  </r>
  <r>
    <s v="BXN-64230-789"/>
    <x v="404"/>
    <s v="25598-77476-CB"/>
    <s v="A-L-1"/>
    <n v="2"/>
    <x v="465"/>
    <x v="0"/>
    <x v="2"/>
    <x v="1"/>
    <x v="0"/>
    <n v="1295"/>
    <n v="2590"/>
    <x v="2"/>
    <x v="1"/>
    <x v="0"/>
  </r>
  <r>
    <s v="XEE-37895-169"/>
    <x v="21"/>
    <s v="14888-85625-TM"/>
    <s v="A-L-2.5"/>
    <n v="3"/>
    <x v="466"/>
    <x v="0"/>
    <x v="2"/>
    <x v="1"/>
    <x v="2"/>
    <n v="2978.4999999999995"/>
    <n v="8935.4999999999982"/>
    <x v="2"/>
    <x v="1"/>
    <x v="0"/>
  </r>
  <r>
    <s v="ZTX-80764-911"/>
    <x v="239"/>
    <s v="92793-68332-NR"/>
    <s v="L-D-0.5"/>
    <n v="6"/>
    <x v="467"/>
    <x v="1"/>
    <x v="3"/>
    <x v="2"/>
    <x v="1"/>
    <n v="777"/>
    <n v="4662"/>
    <x v="3"/>
    <x v="2"/>
    <x v="1"/>
  </r>
  <r>
    <s v="WVT-88135-549"/>
    <x v="405"/>
    <s v="66458-91190-YC"/>
    <s v="A-D-1"/>
    <n v="3"/>
    <x v="460"/>
    <x v="1"/>
    <x v="2"/>
    <x v="2"/>
    <x v="0"/>
    <n v="994.99999999999989"/>
    <n v="2984.9999999999995"/>
    <x v="2"/>
    <x v="2"/>
    <x v="0"/>
  </r>
  <r>
    <s v="IPA-94170-889"/>
    <x v="292"/>
    <s v="64439-27325-LG"/>
    <s v="R-L-0.2"/>
    <n v="3"/>
    <x v="468"/>
    <x v="1"/>
    <x v="0"/>
    <x v="1"/>
    <x v="3"/>
    <n v="358.49999999999994"/>
    <n v="1075.4999999999998"/>
    <x v="0"/>
    <x v="1"/>
    <x v="0"/>
  </r>
  <r>
    <s v="YQL-63755-365"/>
    <x v="117"/>
    <s v="78570-76770-LB"/>
    <s v="A-M-0.2"/>
    <n v="4"/>
    <x v="469"/>
    <x v="0"/>
    <x v="2"/>
    <x v="0"/>
    <x v="3"/>
    <n v="337.5"/>
    <n v="1350"/>
    <x v="2"/>
    <x v="0"/>
    <x v="0"/>
  </r>
  <r>
    <s v="RKW-81145-984"/>
    <x v="406"/>
    <s v="98661-69719-VI"/>
    <s v="L-L-1"/>
    <n v="3"/>
    <x v="470"/>
    <x v="0"/>
    <x v="3"/>
    <x v="1"/>
    <x v="0"/>
    <n v="1585"/>
    <n v="4755"/>
    <x v="3"/>
    <x v="1"/>
    <x v="1"/>
  </r>
  <r>
    <s v="MBT-23379-866"/>
    <x v="407"/>
    <s v="82990-92703-IX"/>
    <s v="L-L-1"/>
    <n v="5"/>
    <x v="471"/>
    <x v="0"/>
    <x v="3"/>
    <x v="1"/>
    <x v="0"/>
    <n v="1585"/>
    <n v="7925"/>
    <x v="3"/>
    <x v="1"/>
    <x v="1"/>
  </r>
  <r>
    <s v="GEJ-39834-935"/>
    <x v="408"/>
    <s v="49412-86877-VY"/>
    <s v="L-M-0.2"/>
    <n v="6"/>
    <x v="472"/>
    <x v="0"/>
    <x v="3"/>
    <x v="0"/>
    <x v="3"/>
    <n v="436.5"/>
    <n v="2619"/>
    <x v="3"/>
    <x v="0"/>
    <x v="0"/>
  </r>
  <r>
    <s v="KRW-91640-596"/>
    <x v="409"/>
    <s v="70879-00984-FJ"/>
    <s v="R-L-0.5"/>
    <n v="3"/>
    <x v="473"/>
    <x v="0"/>
    <x v="0"/>
    <x v="1"/>
    <x v="1"/>
    <n v="716.99999999999989"/>
    <n v="2150.9999999999995"/>
    <x v="0"/>
    <x v="1"/>
    <x v="1"/>
  </r>
  <r>
    <s v="AOT-70449-651"/>
    <x v="410"/>
    <s v="53414-73391-CR"/>
    <s v="R-D-2.5"/>
    <n v="5"/>
    <x v="474"/>
    <x v="0"/>
    <x v="0"/>
    <x v="2"/>
    <x v="2"/>
    <n v="2058.4999999999995"/>
    <n v="10292.499999999998"/>
    <x v="0"/>
    <x v="2"/>
    <x v="0"/>
  </r>
  <r>
    <s v="DGC-21813-731"/>
    <x v="127"/>
    <s v="43606-83072-OA"/>
    <s v="L-D-0.2"/>
    <n v="2"/>
    <x v="179"/>
    <x v="0"/>
    <x v="3"/>
    <x v="2"/>
    <x v="3"/>
    <n v="388.5"/>
    <n v="777"/>
    <x v="3"/>
    <x v="2"/>
    <x v="1"/>
  </r>
  <r>
    <s v="JBE-92943-643"/>
    <x v="411"/>
    <s v="84466-22864-CE"/>
    <s v="E-D-2.5"/>
    <n v="5"/>
    <x v="475"/>
    <x v="0"/>
    <x v="1"/>
    <x v="2"/>
    <x v="2"/>
    <n v="2794.5"/>
    <n v="13972.5"/>
    <x v="1"/>
    <x v="2"/>
    <x v="1"/>
  </r>
  <r>
    <s v="ZIL-34948-499"/>
    <x v="112"/>
    <s v="66458-91190-YC"/>
    <s v="A-D-0.5"/>
    <n v="2"/>
    <x v="460"/>
    <x v="1"/>
    <x v="2"/>
    <x v="2"/>
    <x v="1"/>
    <n v="597"/>
    <n v="1194"/>
    <x v="2"/>
    <x v="2"/>
    <x v="0"/>
  </r>
  <r>
    <s v="JSU-23781-256"/>
    <x v="412"/>
    <s v="76499-89100-JQ"/>
    <s v="L-D-0.2"/>
    <n v="1"/>
    <x v="476"/>
    <x v="0"/>
    <x v="3"/>
    <x v="2"/>
    <x v="3"/>
    <n v="388.5"/>
    <n v="388.5"/>
    <x v="3"/>
    <x v="2"/>
    <x v="1"/>
  </r>
  <r>
    <s v="JSU-23781-256"/>
    <x v="412"/>
    <s v="76499-89100-JQ"/>
    <s v="R-M-1"/>
    <n v="4"/>
    <x v="476"/>
    <x v="0"/>
    <x v="0"/>
    <x v="0"/>
    <x v="0"/>
    <n v="994.99999999999989"/>
    <n v="3979.9999999999995"/>
    <x v="0"/>
    <x v="0"/>
    <x v="1"/>
  </r>
  <r>
    <s v="VPX-44956-367"/>
    <x v="413"/>
    <s v="39582-35773-ZJ"/>
    <s v="R-M-0.5"/>
    <n v="5"/>
    <x v="477"/>
    <x v="0"/>
    <x v="0"/>
    <x v="0"/>
    <x v="1"/>
    <n v="597"/>
    <n v="2985"/>
    <x v="0"/>
    <x v="0"/>
    <x v="1"/>
  </r>
  <r>
    <s v="VTB-46451-959"/>
    <x v="414"/>
    <s v="66240-46962-IO"/>
    <s v="L-D-2.5"/>
    <n v="1"/>
    <x v="478"/>
    <x v="1"/>
    <x v="3"/>
    <x v="2"/>
    <x v="2"/>
    <n v="2978.4999999999995"/>
    <n v="2978.4999999999995"/>
    <x v="3"/>
    <x v="2"/>
    <x v="1"/>
  </r>
  <r>
    <s v="DNZ-11665-950"/>
    <x v="415"/>
    <s v="10637-45522-ID"/>
    <s v="L-L-2.5"/>
    <n v="2"/>
    <x v="479"/>
    <x v="0"/>
    <x v="3"/>
    <x v="1"/>
    <x v="2"/>
    <n v="3645.5"/>
    <n v="7291"/>
    <x v="3"/>
    <x v="1"/>
    <x v="1"/>
  </r>
  <r>
    <s v="ITR-54735-364"/>
    <x v="416"/>
    <s v="92599-58687-CS"/>
    <s v="R-D-0.2"/>
    <n v="5"/>
    <x v="480"/>
    <x v="0"/>
    <x v="0"/>
    <x v="2"/>
    <x v="3"/>
    <n v="268.49999999999994"/>
    <n v="1342.4999999999998"/>
    <x v="0"/>
    <x v="2"/>
    <x v="0"/>
  </r>
  <r>
    <s v="YDS-02797-307"/>
    <x v="417"/>
    <s v="06058-48844-PI"/>
    <s v="E-M-2.5"/>
    <n v="4"/>
    <x v="481"/>
    <x v="0"/>
    <x v="1"/>
    <x v="0"/>
    <x v="2"/>
    <n v="3162.4999999999995"/>
    <n v="12649.999999999998"/>
    <x v="1"/>
    <x v="0"/>
    <x v="0"/>
  </r>
  <r>
    <s v="BPG-68988-842"/>
    <x v="418"/>
    <s v="53631-24432-SY"/>
    <s v="E-M-0.5"/>
    <n v="5"/>
    <x v="482"/>
    <x v="2"/>
    <x v="1"/>
    <x v="0"/>
    <x v="1"/>
    <n v="825"/>
    <n v="4125"/>
    <x v="1"/>
    <x v="0"/>
    <x v="1"/>
  </r>
  <r>
    <s v="XZG-51938-658"/>
    <x v="419"/>
    <s v="18275-73980-KL"/>
    <s v="E-L-0.5"/>
    <n v="6"/>
    <x v="483"/>
    <x v="0"/>
    <x v="1"/>
    <x v="1"/>
    <x v="1"/>
    <n v="891"/>
    <n v="5346"/>
    <x v="1"/>
    <x v="1"/>
    <x v="1"/>
  </r>
  <r>
    <s v="KAR-24978-271"/>
    <x v="420"/>
    <s v="23187-65750-HZ"/>
    <s v="R-M-1"/>
    <n v="6"/>
    <x v="484"/>
    <x v="0"/>
    <x v="0"/>
    <x v="0"/>
    <x v="0"/>
    <n v="994.99999999999989"/>
    <n v="5969.9999999999991"/>
    <x v="0"/>
    <x v="0"/>
    <x v="1"/>
  </r>
  <r>
    <s v="FQK-28730-361"/>
    <x v="421"/>
    <s v="22725-79522-GP"/>
    <s v="R-M-1"/>
    <n v="6"/>
    <x v="485"/>
    <x v="0"/>
    <x v="0"/>
    <x v="0"/>
    <x v="0"/>
    <n v="994.99999999999989"/>
    <n v="5969.9999999999991"/>
    <x v="0"/>
    <x v="0"/>
    <x v="1"/>
  </r>
  <r>
    <s v="BGB-67996-089"/>
    <x v="422"/>
    <s v="06279-72603-JE"/>
    <s v="R-D-1"/>
    <n v="5"/>
    <x v="486"/>
    <x v="0"/>
    <x v="0"/>
    <x v="2"/>
    <x v="0"/>
    <n v="894.99999999999989"/>
    <n v="4474.9999999999991"/>
    <x v="0"/>
    <x v="2"/>
    <x v="1"/>
  </r>
  <r>
    <s v="XMC-20620-809"/>
    <x v="423"/>
    <s v="83543-79246-ON"/>
    <s v="E-M-0.5"/>
    <n v="2"/>
    <x v="487"/>
    <x v="0"/>
    <x v="1"/>
    <x v="0"/>
    <x v="1"/>
    <n v="825"/>
    <n v="1650"/>
    <x v="1"/>
    <x v="0"/>
    <x v="0"/>
  </r>
  <r>
    <s v="ZSO-58292-191"/>
    <x v="109"/>
    <s v="66794-66795-VW"/>
    <s v="R-D-0.5"/>
    <n v="4"/>
    <x v="488"/>
    <x v="0"/>
    <x v="0"/>
    <x v="2"/>
    <x v="1"/>
    <n v="536.99999999999989"/>
    <n v="2147.9999999999995"/>
    <x v="0"/>
    <x v="2"/>
    <x v="1"/>
  </r>
  <r>
    <s v="LWJ-06793-303"/>
    <x v="204"/>
    <s v="95424-67020-AP"/>
    <s v="R-M-2.5"/>
    <n v="2"/>
    <x v="489"/>
    <x v="1"/>
    <x v="0"/>
    <x v="0"/>
    <x v="2"/>
    <n v="2288.5"/>
    <n v="4577"/>
    <x v="0"/>
    <x v="0"/>
    <x v="0"/>
  </r>
  <r>
    <s v="FLM-82229-989"/>
    <x v="424"/>
    <s v="73017-69644-MS"/>
    <s v="L-L-0.2"/>
    <n v="2"/>
    <x v="490"/>
    <x v="1"/>
    <x v="3"/>
    <x v="1"/>
    <x v="3"/>
    <n v="475.5"/>
    <n v="951"/>
    <x v="3"/>
    <x v="1"/>
    <x v="1"/>
  </r>
  <r>
    <s v="CPV-90280-133"/>
    <x v="13"/>
    <s v="66458-91190-YC"/>
    <s v="R-D-0.2"/>
    <n v="3"/>
    <x v="460"/>
    <x v="1"/>
    <x v="0"/>
    <x v="2"/>
    <x v="3"/>
    <n v="268.49999999999994"/>
    <n v="805.49999999999977"/>
    <x v="0"/>
    <x v="2"/>
    <x v="0"/>
  </r>
  <r>
    <s v="OGW-60685-912"/>
    <x v="224"/>
    <s v="67423-10113-LM"/>
    <s v="E-D-2.5"/>
    <n v="4"/>
    <x v="491"/>
    <x v="0"/>
    <x v="1"/>
    <x v="2"/>
    <x v="2"/>
    <n v="2794.5"/>
    <n v="11178"/>
    <x v="1"/>
    <x v="2"/>
    <x v="0"/>
  </r>
  <r>
    <s v="DEC-11160-362"/>
    <x v="220"/>
    <s v="48582-05061-RY"/>
    <s v="R-D-0.2"/>
    <n v="4"/>
    <x v="492"/>
    <x v="0"/>
    <x v="0"/>
    <x v="2"/>
    <x v="3"/>
    <n v="268.49999999999994"/>
    <n v="1073.9999999999998"/>
    <x v="0"/>
    <x v="2"/>
    <x v="0"/>
  </r>
  <r>
    <s v="WCT-07869-499"/>
    <x v="91"/>
    <s v="32031-49093-KE"/>
    <s v="R-D-0.5"/>
    <n v="5"/>
    <x v="493"/>
    <x v="0"/>
    <x v="0"/>
    <x v="2"/>
    <x v="1"/>
    <n v="536.99999999999989"/>
    <n v="2684.9999999999995"/>
    <x v="0"/>
    <x v="2"/>
    <x v="1"/>
  </r>
  <r>
    <s v="FHD-89872-325"/>
    <x v="425"/>
    <s v="31715-98714-OO"/>
    <s v="L-L-1"/>
    <n v="4"/>
    <x v="494"/>
    <x v="0"/>
    <x v="3"/>
    <x v="1"/>
    <x v="0"/>
    <n v="1585"/>
    <n v="6340"/>
    <x v="3"/>
    <x v="1"/>
    <x v="0"/>
  </r>
  <r>
    <s v="AZF-45991-584"/>
    <x v="426"/>
    <s v="73759-17258-KA"/>
    <s v="A-D-2.5"/>
    <n v="1"/>
    <x v="495"/>
    <x v="1"/>
    <x v="2"/>
    <x v="2"/>
    <x v="2"/>
    <n v="2288.5"/>
    <n v="2288.5"/>
    <x v="2"/>
    <x v="2"/>
    <x v="0"/>
  </r>
  <r>
    <s v="MDG-14481-513"/>
    <x v="427"/>
    <s v="64897-79178-MH"/>
    <s v="A-M-2.5"/>
    <n v="4"/>
    <x v="496"/>
    <x v="0"/>
    <x v="2"/>
    <x v="0"/>
    <x v="2"/>
    <n v="2587.4999999999995"/>
    <n v="10349.999999999998"/>
    <x v="2"/>
    <x v="0"/>
    <x v="1"/>
  </r>
  <r>
    <s v="OFN-49424-848"/>
    <x v="428"/>
    <s v="73346-85564-JB"/>
    <s v="R-L-2.5"/>
    <n v="2"/>
    <x v="497"/>
    <x v="0"/>
    <x v="0"/>
    <x v="1"/>
    <x v="2"/>
    <n v="2748.4999999999995"/>
    <n v="5496.9999999999991"/>
    <x v="0"/>
    <x v="1"/>
    <x v="1"/>
  </r>
  <r>
    <s v="NFA-03411-746"/>
    <x v="383"/>
    <s v="07476-13102-NJ"/>
    <s v="A-L-0.5"/>
    <n v="2"/>
    <x v="498"/>
    <x v="0"/>
    <x v="2"/>
    <x v="1"/>
    <x v="1"/>
    <n v="777"/>
    <n v="1554"/>
    <x v="2"/>
    <x v="1"/>
    <x v="1"/>
  </r>
  <r>
    <s v="CYM-74988-450"/>
    <x v="156"/>
    <s v="87223-37422-SK"/>
    <s v="L-D-0.2"/>
    <n v="4"/>
    <x v="499"/>
    <x v="2"/>
    <x v="3"/>
    <x v="2"/>
    <x v="3"/>
    <n v="388.5"/>
    <n v="1554"/>
    <x v="3"/>
    <x v="2"/>
    <x v="1"/>
  </r>
  <r>
    <s v="WTV-24996-658"/>
    <x v="429"/>
    <s v="57837-15577-YK"/>
    <s v="E-D-2.5"/>
    <n v="3"/>
    <x v="500"/>
    <x v="1"/>
    <x v="1"/>
    <x v="2"/>
    <x v="2"/>
    <n v="2794.5"/>
    <n v="8383.5"/>
    <x v="1"/>
    <x v="2"/>
    <x v="1"/>
  </r>
  <r>
    <s v="DSL-69915-544"/>
    <x v="103"/>
    <s v="10142-55267-YO"/>
    <s v="R-L-0.2"/>
    <n v="3"/>
    <x v="501"/>
    <x v="0"/>
    <x v="0"/>
    <x v="1"/>
    <x v="3"/>
    <n v="358.49999999999994"/>
    <n v="1075.4999999999998"/>
    <x v="0"/>
    <x v="1"/>
    <x v="0"/>
  </r>
  <r>
    <s v="NBT-35757-542"/>
    <x v="361"/>
    <s v="73647-66148-VM"/>
    <s v="E-L-0.2"/>
    <n v="3"/>
    <x v="502"/>
    <x v="0"/>
    <x v="1"/>
    <x v="1"/>
    <x v="3"/>
    <n v="445.5"/>
    <n v="1336.5"/>
    <x v="1"/>
    <x v="1"/>
    <x v="0"/>
  </r>
  <r>
    <s v="OYU-25085-528"/>
    <x v="120"/>
    <s v="10142-55267-YO"/>
    <s v="E-L-0.2"/>
    <n v="4"/>
    <x v="501"/>
    <x v="0"/>
    <x v="1"/>
    <x v="1"/>
    <x v="3"/>
    <n v="445.5"/>
    <n v="1782"/>
    <x v="1"/>
    <x v="1"/>
    <x v="0"/>
  </r>
  <r>
    <s v="XCG-07109-195"/>
    <x v="430"/>
    <s v="92976-19453-DT"/>
    <s v="L-D-0.2"/>
    <n v="6"/>
    <x v="503"/>
    <x v="0"/>
    <x v="3"/>
    <x v="2"/>
    <x v="3"/>
    <n v="388.5"/>
    <n v="2331"/>
    <x v="3"/>
    <x v="2"/>
    <x v="0"/>
  </r>
  <r>
    <s v="YZA-25234-630"/>
    <x v="125"/>
    <s v="89757-51438-HX"/>
    <s v="E-D-0.2"/>
    <n v="2"/>
    <x v="504"/>
    <x v="0"/>
    <x v="1"/>
    <x v="2"/>
    <x v="3"/>
    <n v="364.5"/>
    <n v="729"/>
    <x v="1"/>
    <x v="2"/>
    <x v="1"/>
  </r>
  <r>
    <s v="OKU-29966-417"/>
    <x v="431"/>
    <s v="76192-13390-HZ"/>
    <s v="E-L-0.2"/>
    <n v="4"/>
    <x v="505"/>
    <x v="2"/>
    <x v="1"/>
    <x v="1"/>
    <x v="3"/>
    <n v="445.5"/>
    <n v="1782"/>
    <x v="1"/>
    <x v="1"/>
    <x v="0"/>
  </r>
  <r>
    <s v="MEX-29350-659"/>
    <x v="40"/>
    <s v="02009-87294-SY"/>
    <s v="E-M-1"/>
    <n v="5"/>
    <x v="506"/>
    <x v="0"/>
    <x v="1"/>
    <x v="0"/>
    <x v="0"/>
    <n v="1375"/>
    <n v="6875"/>
    <x v="1"/>
    <x v="0"/>
    <x v="1"/>
  </r>
  <r>
    <s v="NOY-99738-977"/>
    <x v="432"/>
    <s v="82872-34456-LJ"/>
    <s v="R-L-2.5"/>
    <n v="2"/>
    <x v="507"/>
    <x v="2"/>
    <x v="0"/>
    <x v="1"/>
    <x v="2"/>
    <n v="2748.4999999999995"/>
    <n v="5496.9999999999991"/>
    <x v="0"/>
    <x v="1"/>
    <x v="0"/>
  </r>
  <r>
    <s v="TCR-01064-030"/>
    <x v="254"/>
    <s v="13181-04387-LI"/>
    <s v="E-M-1"/>
    <n v="6"/>
    <x v="508"/>
    <x v="1"/>
    <x v="1"/>
    <x v="0"/>
    <x v="0"/>
    <n v="1375"/>
    <n v="8250"/>
    <x v="1"/>
    <x v="0"/>
    <x v="1"/>
  </r>
  <r>
    <s v="YUL-42750-776"/>
    <x v="219"/>
    <s v="24845-36117-TI"/>
    <s v="L-M-0.2"/>
    <n v="2"/>
    <x v="509"/>
    <x v="0"/>
    <x v="3"/>
    <x v="0"/>
    <x v="3"/>
    <n v="436.5"/>
    <n v="873"/>
    <x v="3"/>
    <x v="0"/>
    <x v="0"/>
  </r>
  <r>
    <s v="XQJ-86887-506"/>
    <x v="433"/>
    <s v="66458-91190-YC"/>
    <s v="E-L-1"/>
    <n v="4"/>
    <x v="460"/>
    <x v="1"/>
    <x v="1"/>
    <x v="1"/>
    <x v="0"/>
    <n v="1485"/>
    <n v="5940"/>
    <x v="1"/>
    <x v="1"/>
    <x v="0"/>
  </r>
  <r>
    <s v="CUN-90044-279"/>
    <x v="434"/>
    <s v="86646-65810-TD"/>
    <s v="L-D-0.2"/>
    <n v="4"/>
    <x v="510"/>
    <x v="0"/>
    <x v="3"/>
    <x v="2"/>
    <x v="3"/>
    <n v="388.5"/>
    <n v="1554"/>
    <x v="3"/>
    <x v="2"/>
    <x v="0"/>
  </r>
  <r>
    <s v="ICC-73030-502"/>
    <x v="435"/>
    <s v="59480-02795-IU"/>
    <s v="A-L-1"/>
    <n v="3"/>
    <x v="511"/>
    <x v="0"/>
    <x v="2"/>
    <x v="1"/>
    <x v="0"/>
    <n v="1295"/>
    <n v="3885"/>
    <x v="2"/>
    <x v="1"/>
    <x v="0"/>
  </r>
  <r>
    <s v="ADP-04506-084"/>
    <x v="436"/>
    <s v="61809-87758-LJ"/>
    <s v="E-M-2.5"/>
    <n v="6"/>
    <x v="512"/>
    <x v="0"/>
    <x v="1"/>
    <x v="0"/>
    <x v="2"/>
    <n v="3162.4999999999995"/>
    <n v="18974.999999999996"/>
    <x v="1"/>
    <x v="0"/>
    <x v="0"/>
  </r>
  <r>
    <s v="PNU-22150-408"/>
    <x v="437"/>
    <s v="77408-43873-RS"/>
    <s v="A-D-0.2"/>
    <n v="6"/>
    <x v="513"/>
    <x v="1"/>
    <x v="2"/>
    <x v="2"/>
    <x v="3"/>
    <n v="298.5"/>
    <n v="1791"/>
    <x v="2"/>
    <x v="2"/>
    <x v="0"/>
  </r>
  <r>
    <s v="VSQ-07182-513"/>
    <x v="438"/>
    <s v="18366-65239-WF"/>
    <s v="L-L-0.2"/>
    <n v="6"/>
    <x v="514"/>
    <x v="2"/>
    <x v="3"/>
    <x v="1"/>
    <x v="3"/>
    <n v="475.5"/>
    <n v="2853"/>
    <x v="3"/>
    <x v="1"/>
    <x v="1"/>
  </r>
  <r>
    <s v="SPF-31673-217"/>
    <x v="439"/>
    <s v="19485-98072-PS"/>
    <s v="E-M-1"/>
    <n v="6"/>
    <x v="515"/>
    <x v="2"/>
    <x v="1"/>
    <x v="0"/>
    <x v="0"/>
    <n v="1375"/>
    <n v="8250"/>
    <x v="1"/>
    <x v="0"/>
    <x v="1"/>
  </r>
  <r>
    <s v="NEX-63825-598"/>
    <x v="175"/>
    <s v="72072-33025-SD"/>
    <s v="R-L-0.5"/>
    <n v="2"/>
    <x v="516"/>
    <x v="0"/>
    <x v="0"/>
    <x v="1"/>
    <x v="1"/>
    <n v="716.99999999999989"/>
    <n v="1433.9999999999998"/>
    <x v="0"/>
    <x v="1"/>
    <x v="1"/>
  </r>
  <r>
    <s v="XPG-66112-335"/>
    <x v="440"/>
    <s v="58118-22461-GC"/>
    <s v="R-D-2.5"/>
    <n v="4"/>
    <x v="517"/>
    <x v="0"/>
    <x v="0"/>
    <x v="2"/>
    <x v="2"/>
    <n v="2058.4999999999995"/>
    <n v="8233.9999999999982"/>
    <x v="0"/>
    <x v="2"/>
    <x v="1"/>
  </r>
  <r>
    <s v="NSQ-72210-345"/>
    <x v="441"/>
    <s v="90940-63327-DJ"/>
    <s v="A-M-0.2"/>
    <n v="6"/>
    <x v="518"/>
    <x v="0"/>
    <x v="2"/>
    <x v="0"/>
    <x v="3"/>
    <n v="337.5"/>
    <n v="2025"/>
    <x v="2"/>
    <x v="0"/>
    <x v="0"/>
  </r>
  <r>
    <s v="XRR-28376-277"/>
    <x v="442"/>
    <s v="64481-42546-II"/>
    <s v="R-L-2.5"/>
    <n v="6"/>
    <x v="519"/>
    <x v="1"/>
    <x v="0"/>
    <x v="1"/>
    <x v="2"/>
    <n v="2748.4999999999995"/>
    <n v="16490.999999999996"/>
    <x v="0"/>
    <x v="1"/>
    <x v="1"/>
  </r>
  <r>
    <s v="WHQ-25197-475"/>
    <x v="443"/>
    <s v="27536-28463-NJ"/>
    <s v="L-L-0.2"/>
    <n v="4"/>
    <x v="520"/>
    <x v="0"/>
    <x v="3"/>
    <x v="1"/>
    <x v="3"/>
    <n v="475.5"/>
    <n v="1902"/>
    <x v="3"/>
    <x v="1"/>
    <x v="0"/>
  </r>
  <r>
    <s v="HMB-30634-745"/>
    <x v="216"/>
    <s v="19485-98072-PS"/>
    <s v="A-D-2.5"/>
    <n v="6"/>
    <x v="515"/>
    <x v="2"/>
    <x v="2"/>
    <x v="2"/>
    <x v="2"/>
    <n v="2288.5"/>
    <n v="13731"/>
    <x v="2"/>
    <x v="2"/>
    <x v="1"/>
  </r>
  <r>
    <s v="XTL-68000-371"/>
    <x v="444"/>
    <s v="70140-82812-KD"/>
    <s v="A-M-0.5"/>
    <n v="4"/>
    <x v="521"/>
    <x v="0"/>
    <x v="2"/>
    <x v="0"/>
    <x v="1"/>
    <n v="675"/>
    <n v="2700"/>
    <x v="2"/>
    <x v="0"/>
    <x v="1"/>
  </r>
  <r>
    <s v="YES-51109-625"/>
    <x v="37"/>
    <s v="91895-55605-LS"/>
    <s v="E-L-0.5"/>
    <n v="4"/>
    <x v="522"/>
    <x v="2"/>
    <x v="1"/>
    <x v="1"/>
    <x v="1"/>
    <n v="891"/>
    <n v="3564"/>
    <x v="1"/>
    <x v="1"/>
    <x v="1"/>
  </r>
  <r>
    <s v="EAY-89850-211"/>
    <x v="445"/>
    <s v="43155-71724-XP"/>
    <s v="A-D-0.2"/>
    <n v="2"/>
    <x v="523"/>
    <x v="0"/>
    <x v="2"/>
    <x v="2"/>
    <x v="3"/>
    <n v="298.5"/>
    <n v="597"/>
    <x v="2"/>
    <x v="2"/>
    <x v="0"/>
  </r>
  <r>
    <s v="IOQ-84840-827"/>
    <x v="446"/>
    <s v="32038-81174-JF"/>
    <s v="A-M-1"/>
    <n v="6"/>
    <x v="524"/>
    <x v="0"/>
    <x v="2"/>
    <x v="0"/>
    <x v="0"/>
    <n v="1125"/>
    <n v="6750"/>
    <x v="2"/>
    <x v="0"/>
    <x v="1"/>
  </r>
  <r>
    <s v="FBD-56220-430"/>
    <x v="245"/>
    <s v="59205-20324-NB"/>
    <s v="R-L-0.2"/>
    <n v="6"/>
    <x v="525"/>
    <x v="0"/>
    <x v="0"/>
    <x v="1"/>
    <x v="3"/>
    <n v="358.49999999999994"/>
    <n v="2150.9999999999995"/>
    <x v="0"/>
    <x v="1"/>
    <x v="0"/>
  </r>
  <r>
    <s v="COV-52659-202"/>
    <x v="447"/>
    <s v="99899-54612-NX"/>
    <s v="L-M-2.5"/>
    <n v="2"/>
    <x v="526"/>
    <x v="0"/>
    <x v="3"/>
    <x v="0"/>
    <x v="2"/>
    <n v="3346.4999999999995"/>
    <n v="6692.9999999999991"/>
    <x v="3"/>
    <x v="0"/>
    <x v="1"/>
  </r>
  <r>
    <s v="YUO-76652-814"/>
    <x v="448"/>
    <s v="26248-84194-FI"/>
    <s v="A-D-0.2"/>
    <n v="6"/>
    <x v="527"/>
    <x v="0"/>
    <x v="2"/>
    <x v="2"/>
    <x v="3"/>
    <n v="298.5"/>
    <n v="1791"/>
    <x v="2"/>
    <x v="2"/>
    <x v="1"/>
  </r>
  <r>
    <s v="PBT-36926-102"/>
    <x v="344"/>
    <s v="19485-98072-PS"/>
    <s v="L-M-1"/>
    <n v="4"/>
    <x v="515"/>
    <x v="2"/>
    <x v="3"/>
    <x v="0"/>
    <x v="0"/>
    <n v="1455"/>
    <n v="5820"/>
    <x v="3"/>
    <x v="0"/>
    <x v="1"/>
  </r>
  <r>
    <s v="BLV-60087-454"/>
    <x v="152"/>
    <s v="84493-71314-WX"/>
    <s v="E-L-0.2"/>
    <n v="3"/>
    <x v="528"/>
    <x v="1"/>
    <x v="1"/>
    <x v="1"/>
    <x v="3"/>
    <n v="445.5"/>
    <n v="1336.5"/>
    <x v="1"/>
    <x v="1"/>
    <x v="1"/>
  </r>
  <r>
    <s v="BLV-60087-454"/>
    <x v="152"/>
    <s v="84493-71314-WX"/>
    <s v="A-M-0.5"/>
    <n v="5"/>
    <x v="528"/>
    <x v="1"/>
    <x v="2"/>
    <x v="0"/>
    <x v="1"/>
    <n v="675"/>
    <n v="3375"/>
    <x v="2"/>
    <x v="0"/>
    <x v="1"/>
  </r>
  <r>
    <s v="QYC-63914-195"/>
    <x v="449"/>
    <s v="39789-43945-IV"/>
    <s v="E-L-1"/>
    <n v="3"/>
    <x v="529"/>
    <x v="0"/>
    <x v="1"/>
    <x v="1"/>
    <x v="0"/>
    <n v="1485"/>
    <n v="4455"/>
    <x v="1"/>
    <x v="1"/>
    <x v="0"/>
  </r>
  <r>
    <s v="OIB-77163-890"/>
    <x v="450"/>
    <s v="38972-89678-ZM"/>
    <s v="E-L-0.5"/>
    <n v="5"/>
    <x v="530"/>
    <x v="2"/>
    <x v="1"/>
    <x v="1"/>
    <x v="1"/>
    <n v="891"/>
    <n v="4455"/>
    <x v="1"/>
    <x v="1"/>
    <x v="0"/>
  </r>
  <r>
    <s v="SGS-87525-238"/>
    <x v="451"/>
    <s v="91465-84526-IJ"/>
    <s v="E-D-1"/>
    <n v="5"/>
    <x v="531"/>
    <x v="0"/>
    <x v="1"/>
    <x v="2"/>
    <x v="0"/>
    <n v="1215"/>
    <n v="6075"/>
    <x v="1"/>
    <x v="2"/>
    <x v="1"/>
  </r>
  <r>
    <s v="GQR-12490-152"/>
    <x v="83"/>
    <s v="22832-98538-RB"/>
    <s v="R-L-0.2"/>
    <n v="1"/>
    <x v="532"/>
    <x v="0"/>
    <x v="0"/>
    <x v="1"/>
    <x v="3"/>
    <n v="358.49999999999994"/>
    <n v="358.49999999999994"/>
    <x v="0"/>
    <x v="1"/>
    <x v="0"/>
  </r>
  <r>
    <s v="UOJ-28238-299"/>
    <x v="452"/>
    <s v="30844-91890-ZA"/>
    <s v="R-L-0.2"/>
    <n v="6"/>
    <x v="533"/>
    <x v="0"/>
    <x v="0"/>
    <x v="1"/>
    <x v="3"/>
    <n v="358.49999999999994"/>
    <n v="2150.9999999999995"/>
    <x v="0"/>
    <x v="1"/>
    <x v="1"/>
  </r>
  <r>
    <s v="ETD-58130-674"/>
    <x v="453"/>
    <s v="05325-97750-WP"/>
    <s v="E-M-0.5"/>
    <n v="2"/>
    <x v="534"/>
    <x v="2"/>
    <x v="1"/>
    <x v="0"/>
    <x v="1"/>
    <n v="825"/>
    <n v="1650"/>
    <x v="1"/>
    <x v="0"/>
    <x v="0"/>
  </r>
  <r>
    <s v="UPF-60123-025"/>
    <x v="454"/>
    <s v="88992-49081-AT"/>
    <s v="R-L-2.5"/>
    <n v="3"/>
    <x v="535"/>
    <x v="0"/>
    <x v="0"/>
    <x v="1"/>
    <x v="2"/>
    <n v="2748.4999999999995"/>
    <n v="8245.4999999999982"/>
    <x v="0"/>
    <x v="1"/>
    <x v="1"/>
  </r>
  <r>
    <s v="NQS-01613-687"/>
    <x v="455"/>
    <s v="10204-31464-SA"/>
    <s v="L-D-0.5"/>
    <n v="1"/>
    <x v="536"/>
    <x v="0"/>
    <x v="3"/>
    <x v="2"/>
    <x v="1"/>
    <n v="777"/>
    <n v="777"/>
    <x v="3"/>
    <x v="2"/>
    <x v="0"/>
  </r>
  <r>
    <s v="MGH-36050-573"/>
    <x v="456"/>
    <s v="75156-80911-YT"/>
    <s v="R-M-0.5"/>
    <n v="2"/>
    <x v="537"/>
    <x v="0"/>
    <x v="0"/>
    <x v="0"/>
    <x v="1"/>
    <n v="597"/>
    <n v="1194"/>
    <x v="0"/>
    <x v="0"/>
    <x v="0"/>
  </r>
  <r>
    <s v="UVF-59322-459"/>
    <x v="373"/>
    <s v="53971-49906-PZ"/>
    <s v="E-L-2.5"/>
    <n v="6"/>
    <x v="538"/>
    <x v="0"/>
    <x v="1"/>
    <x v="1"/>
    <x v="2"/>
    <n v="3415.4999999999995"/>
    <n v="20492.999999999996"/>
    <x v="1"/>
    <x v="1"/>
    <x v="1"/>
  </r>
  <r>
    <s v="VET-41158-896"/>
    <x v="457"/>
    <s v="10728-17633-ST"/>
    <s v="E-M-2.5"/>
    <n v="2"/>
    <x v="539"/>
    <x v="0"/>
    <x v="1"/>
    <x v="0"/>
    <x v="2"/>
    <n v="3162.4999999999995"/>
    <n v="6324.9999999999991"/>
    <x v="1"/>
    <x v="0"/>
    <x v="0"/>
  </r>
  <r>
    <s v="XYL-52196-459"/>
    <x v="458"/>
    <s v="13549-65017-VE"/>
    <s v="R-D-0.2"/>
    <n v="3"/>
    <x v="540"/>
    <x v="0"/>
    <x v="0"/>
    <x v="2"/>
    <x v="3"/>
    <n v="268.49999999999994"/>
    <n v="805.49999999999977"/>
    <x v="0"/>
    <x v="2"/>
    <x v="0"/>
  </r>
  <r>
    <s v="BPZ-51283-916"/>
    <x v="264"/>
    <s v="87688-42420-TO"/>
    <s v="A-M-2.5"/>
    <n v="2"/>
    <x v="541"/>
    <x v="0"/>
    <x v="2"/>
    <x v="0"/>
    <x v="2"/>
    <n v="2587.4999999999995"/>
    <n v="5174.9999999999991"/>
    <x v="2"/>
    <x v="0"/>
    <x v="1"/>
  </r>
  <r>
    <s v="VQW-91903-926"/>
    <x v="459"/>
    <s v="05325-97750-WP"/>
    <s v="E-D-2.5"/>
    <n v="1"/>
    <x v="534"/>
    <x v="2"/>
    <x v="1"/>
    <x v="2"/>
    <x v="2"/>
    <n v="2794.5"/>
    <n v="2794.5"/>
    <x v="1"/>
    <x v="2"/>
    <x v="0"/>
  </r>
  <r>
    <s v="OLF-77983-457"/>
    <x v="460"/>
    <s v="51901-35210-UI"/>
    <s v="A-L-2.5"/>
    <n v="2"/>
    <x v="542"/>
    <x v="0"/>
    <x v="2"/>
    <x v="1"/>
    <x v="2"/>
    <n v="2978.4999999999995"/>
    <n v="5956.9999999999991"/>
    <x v="2"/>
    <x v="1"/>
    <x v="1"/>
  </r>
  <r>
    <s v="MVI-04946-827"/>
    <x v="461"/>
    <s v="62483-50867-OM"/>
    <s v="E-L-1"/>
    <n v="1"/>
    <x v="543"/>
    <x v="2"/>
    <x v="1"/>
    <x v="1"/>
    <x v="0"/>
    <n v="1485"/>
    <n v="1485"/>
    <x v="1"/>
    <x v="1"/>
    <x v="1"/>
  </r>
  <r>
    <s v="UOG-94188-104"/>
    <x v="219"/>
    <s v="92753-50029-SD"/>
    <s v="A-M-0.5"/>
    <n v="5"/>
    <x v="394"/>
    <x v="0"/>
    <x v="2"/>
    <x v="0"/>
    <x v="1"/>
    <n v="675"/>
    <n v="3375"/>
    <x v="2"/>
    <x v="0"/>
    <x v="1"/>
  </r>
  <r>
    <s v="DSN-15872-519"/>
    <x v="462"/>
    <s v="53809-98498-SN"/>
    <s v="L-L-2.5"/>
    <n v="4"/>
    <x v="544"/>
    <x v="0"/>
    <x v="3"/>
    <x v="1"/>
    <x v="2"/>
    <n v="3645.5"/>
    <n v="14582"/>
    <x v="3"/>
    <x v="1"/>
    <x v="0"/>
  </r>
  <r>
    <s v="OUQ-73954-002"/>
    <x v="463"/>
    <s v="66308-13503-KD"/>
    <s v="R-M-0.2"/>
    <n v="4"/>
    <x v="545"/>
    <x v="0"/>
    <x v="0"/>
    <x v="0"/>
    <x v="3"/>
    <n v="298.5"/>
    <n v="1194"/>
    <x v="0"/>
    <x v="0"/>
    <x v="0"/>
  </r>
  <r>
    <s v="LGL-16843-667"/>
    <x v="464"/>
    <s v="82458-87830-JE"/>
    <s v="A-D-0.2"/>
    <n v="4"/>
    <x v="546"/>
    <x v="0"/>
    <x v="2"/>
    <x v="2"/>
    <x v="3"/>
    <n v="298.5"/>
    <n v="1194"/>
    <x v="2"/>
    <x v="2"/>
    <x v="0"/>
  </r>
  <r>
    <s v="TCC-89722-031"/>
    <x v="465"/>
    <s v="41611-34336-WT"/>
    <s v="L-D-0.5"/>
    <n v="1"/>
    <x v="547"/>
    <x v="0"/>
    <x v="3"/>
    <x v="2"/>
    <x v="1"/>
    <n v="777"/>
    <n v="777"/>
    <x v="3"/>
    <x v="2"/>
    <x v="1"/>
  </r>
  <r>
    <s v="TRA-79507-007"/>
    <x v="466"/>
    <s v="70089-27418-UJ"/>
    <s v="R-L-2.5"/>
    <n v="4"/>
    <x v="548"/>
    <x v="0"/>
    <x v="0"/>
    <x v="1"/>
    <x v="2"/>
    <n v="2748.4999999999995"/>
    <n v="10993.999999999998"/>
    <x v="0"/>
    <x v="1"/>
    <x v="0"/>
  </r>
  <r>
    <s v="MZJ-77284-941"/>
    <x v="467"/>
    <s v="99978-56910-BN"/>
    <s v="E-L-0.2"/>
    <n v="5"/>
    <x v="549"/>
    <x v="0"/>
    <x v="1"/>
    <x v="1"/>
    <x v="3"/>
    <n v="445.5"/>
    <n v="2227.5"/>
    <x v="1"/>
    <x v="1"/>
    <x v="0"/>
  </r>
  <r>
    <s v="AXN-57779-891"/>
    <x v="468"/>
    <s v="09668-23340-IC"/>
    <s v="R-M-0.2"/>
    <n v="3"/>
    <x v="502"/>
    <x v="0"/>
    <x v="0"/>
    <x v="0"/>
    <x v="3"/>
    <n v="298.5"/>
    <n v="895.5"/>
    <x v="0"/>
    <x v="0"/>
    <x v="1"/>
  </r>
  <r>
    <s v="PJB-15659-994"/>
    <x v="469"/>
    <s v="39457-62611-YK"/>
    <s v="L-D-2.5"/>
    <n v="4"/>
    <x v="550"/>
    <x v="1"/>
    <x v="3"/>
    <x v="2"/>
    <x v="2"/>
    <n v="2978.4999999999995"/>
    <n v="11913.999999999998"/>
    <x v="3"/>
    <x v="2"/>
    <x v="1"/>
  </r>
  <r>
    <s v="LTS-03470-353"/>
    <x v="470"/>
    <s v="90985-89807-RW"/>
    <s v="A-L-2.5"/>
    <n v="5"/>
    <x v="551"/>
    <x v="0"/>
    <x v="2"/>
    <x v="1"/>
    <x v="2"/>
    <n v="2978.4999999999995"/>
    <n v="14892.499999999998"/>
    <x v="2"/>
    <x v="1"/>
    <x v="0"/>
  </r>
  <r>
    <s v="UMM-28497-689"/>
    <x v="471"/>
    <s v="05325-97750-WP"/>
    <s v="L-L-2.5"/>
    <n v="3"/>
    <x v="534"/>
    <x v="2"/>
    <x v="3"/>
    <x v="1"/>
    <x v="2"/>
    <n v="3645.5"/>
    <n v="10936.5"/>
    <x v="3"/>
    <x v="1"/>
    <x v="0"/>
  </r>
  <r>
    <s v="MJZ-93232-402"/>
    <x v="472"/>
    <s v="17816-67941-ZS"/>
    <s v="E-D-0.2"/>
    <n v="1"/>
    <x v="552"/>
    <x v="0"/>
    <x v="1"/>
    <x v="2"/>
    <x v="3"/>
    <n v="364.5"/>
    <n v="364.5"/>
    <x v="1"/>
    <x v="2"/>
    <x v="0"/>
  </r>
  <r>
    <s v="UHW-74617-126"/>
    <x v="173"/>
    <s v="90816-65619-LM"/>
    <s v="E-D-2.5"/>
    <n v="2"/>
    <x v="553"/>
    <x v="0"/>
    <x v="1"/>
    <x v="2"/>
    <x v="2"/>
    <n v="2794.5"/>
    <n v="5589"/>
    <x v="1"/>
    <x v="2"/>
    <x v="1"/>
  </r>
  <r>
    <s v="RIK-61730-794"/>
    <x v="473"/>
    <s v="69761-61146-KD"/>
    <s v="L-M-0.2"/>
    <n v="6"/>
    <x v="554"/>
    <x v="0"/>
    <x v="3"/>
    <x v="0"/>
    <x v="3"/>
    <n v="436.5"/>
    <n v="2619"/>
    <x v="3"/>
    <x v="0"/>
    <x v="0"/>
  </r>
  <r>
    <s v="IDJ-55379-750"/>
    <x v="474"/>
    <s v="24040-20817-QB"/>
    <s v="R-M-1"/>
    <n v="4"/>
    <x v="247"/>
    <x v="0"/>
    <x v="0"/>
    <x v="0"/>
    <x v="0"/>
    <n v="994.99999999999989"/>
    <n v="3979.9999999999995"/>
    <x v="0"/>
    <x v="0"/>
    <x v="1"/>
  </r>
  <r>
    <s v="OHX-11953-965"/>
    <x v="475"/>
    <s v="19524-21432-XP"/>
    <s v="E-L-2.5"/>
    <n v="2"/>
    <x v="360"/>
    <x v="0"/>
    <x v="1"/>
    <x v="1"/>
    <x v="2"/>
    <n v="3415.4999999999995"/>
    <n v="6830.9999999999991"/>
    <x v="1"/>
    <x v="1"/>
    <x v="1"/>
  </r>
  <r>
    <s v="TVV-42245-088"/>
    <x v="476"/>
    <s v="14398-43114-RV"/>
    <s v="A-M-0.2"/>
    <n v="4"/>
    <x v="555"/>
    <x v="1"/>
    <x v="2"/>
    <x v="0"/>
    <x v="3"/>
    <n v="337.5"/>
    <n v="1350"/>
    <x v="2"/>
    <x v="0"/>
    <x v="1"/>
  </r>
  <r>
    <s v="DYP-74337-787"/>
    <x v="431"/>
    <s v="41486-52502-QQ"/>
    <s v="R-M-0.5"/>
    <n v="1"/>
    <x v="556"/>
    <x v="0"/>
    <x v="0"/>
    <x v="0"/>
    <x v="1"/>
    <n v="597"/>
    <n v="597"/>
    <x v="0"/>
    <x v="0"/>
    <x v="1"/>
  </r>
  <r>
    <s v="OKA-93124-100"/>
    <x v="477"/>
    <s v="05325-97750-WP"/>
    <s v="R-M-0.5"/>
    <n v="5"/>
    <x v="534"/>
    <x v="2"/>
    <x v="0"/>
    <x v="0"/>
    <x v="1"/>
    <n v="597"/>
    <n v="2985"/>
    <x v="0"/>
    <x v="0"/>
    <x v="0"/>
  </r>
  <r>
    <s v="IXW-20780-268"/>
    <x v="478"/>
    <s v="20236-64364-QL"/>
    <s v="L-L-2.5"/>
    <n v="2"/>
    <x v="557"/>
    <x v="0"/>
    <x v="3"/>
    <x v="1"/>
    <x v="2"/>
    <n v="3645.5"/>
    <n v="7291"/>
    <x v="3"/>
    <x v="1"/>
    <x v="0"/>
  </r>
  <r>
    <s v="NGG-24006-937"/>
    <x v="45"/>
    <s v="29102-40100-TZ"/>
    <s v="E-M-2.5"/>
    <n v="4"/>
    <x v="558"/>
    <x v="2"/>
    <x v="1"/>
    <x v="0"/>
    <x v="2"/>
    <n v="3162.4999999999995"/>
    <n v="12649.999999999998"/>
    <x v="1"/>
    <x v="0"/>
    <x v="1"/>
  </r>
  <r>
    <s v="JZC-31180-557"/>
    <x v="444"/>
    <s v="09171-42203-EB"/>
    <s v="L-M-2.5"/>
    <n v="1"/>
    <x v="559"/>
    <x v="0"/>
    <x v="3"/>
    <x v="0"/>
    <x v="2"/>
    <n v="3346.4999999999995"/>
    <n v="3346.4999999999995"/>
    <x v="3"/>
    <x v="0"/>
    <x v="1"/>
  </r>
  <r>
    <s v="ZMU-63715-204"/>
    <x v="479"/>
    <s v="29060-75856-UI"/>
    <s v="E-D-1"/>
    <n v="6"/>
    <x v="560"/>
    <x v="0"/>
    <x v="1"/>
    <x v="2"/>
    <x v="0"/>
    <n v="1215"/>
    <n v="7290"/>
    <x v="1"/>
    <x v="2"/>
    <x v="0"/>
  </r>
  <r>
    <s v="GND-08192-056"/>
    <x v="480"/>
    <s v="17088-16989-PL"/>
    <s v="L-D-0.5"/>
    <n v="2"/>
    <x v="561"/>
    <x v="0"/>
    <x v="3"/>
    <x v="2"/>
    <x v="1"/>
    <n v="777"/>
    <n v="1554"/>
    <x v="3"/>
    <x v="2"/>
    <x v="0"/>
  </r>
  <r>
    <s v="RYY-38961-093"/>
    <x v="481"/>
    <s v="14756-18321-CL"/>
    <s v="A-M-0.2"/>
    <n v="6"/>
    <x v="562"/>
    <x v="0"/>
    <x v="2"/>
    <x v="0"/>
    <x v="3"/>
    <n v="337.5"/>
    <n v="2025"/>
    <x v="2"/>
    <x v="0"/>
    <x v="1"/>
  </r>
  <r>
    <s v="CVA-64996-969"/>
    <x v="478"/>
    <s v="13324-78688-MI"/>
    <s v="A-L-1"/>
    <n v="6"/>
    <x v="563"/>
    <x v="0"/>
    <x v="2"/>
    <x v="1"/>
    <x v="0"/>
    <n v="1295"/>
    <n v="7770"/>
    <x v="2"/>
    <x v="1"/>
    <x v="1"/>
  </r>
  <r>
    <s v="XTH-67276-442"/>
    <x v="482"/>
    <s v="73799-04749-BM"/>
    <s v="L-M-2.5"/>
    <n v="4"/>
    <x v="564"/>
    <x v="0"/>
    <x v="3"/>
    <x v="0"/>
    <x v="2"/>
    <n v="3346.4999999999995"/>
    <n v="13385.999999999998"/>
    <x v="3"/>
    <x v="0"/>
    <x v="1"/>
  </r>
  <r>
    <s v="PVU-02950-470"/>
    <x v="353"/>
    <s v="01927-46702-YT"/>
    <s v="E-D-1"/>
    <n v="1"/>
    <x v="565"/>
    <x v="2"/>
    <x v="1"/>
    <x v="2"/>
    <x v="0"/>
    <n v="1215"/>
    <n v="1215"/>
    <x v="1"/>
    <x v="2"/>
    <x v="1"/>
  </r>
  <r>
    <s v="XSN-26809-910"/>
    <x v="199"/>
    <s v="80467-17137-TO"/>
    <s v="E-M-2.5"/>
    <n v="2"/>
    <x v="566"/>
    <x v="1"/>
    <x v="1"/>
    <x v="0"/>
    <x v="2"/>
    <n v="3162.4999999999995"/>
    <n v="6324.9999999999991"/>
    <x v="1"/>
    <x v="0"/>
    <x v="0"/>
  </r>
  <r>
    <s v="UDN-88321-005"/>
    <x v="372"/>
    <s v="14640-87215-BK"/>
    <s v="R-L-0.5"/>
    <n v="5"/>
    <x v="567"/>
    <x v="0"/>
    <x v="0"/>
    <x v="1"/>
    <x v="1"/>
    <n v="716.99999999999989"/>
    <n v="3584.9999999999995"/>
    <x v="0"/>
    <x v="1"/>
    <x v="1"/>
  </r>
  <r>
    <s v="EXP-21628-670"/>
    <x v="267"/>
    <s v="94447-35885-HK"/>
    <s v="A-M-2.5"/>
    <n v="3"/>
    <x v="568"/>
    <x v="0"/>
    <x v="2"/>
    <x v="0"/>
    <x v="2"/>
    <n v="2587.4999999999995"/>
    <n v="7762.4999999999982"/>
    <x v="2"/>
    <x v="0"/>
    <x v="1"/>
  </r>
  <r>
    <s v="VGM-24161-361"/>
    <x v="480"/>
    <s v="71034-49694-CS"/>
    <s v="E-M-2.5"/>
    <n v="2"/>
    <x v="569"/>
    <x v="0"/>
    <x v="1"/>
    <x v="0"/>
    <x v="2"/>
    <n v="3162.4999999999995"/>
    <n v="6324.9999999999991"/>
    <x v="1"/>
    <x v="0"/>
    <x v="0"/>
  </r>
  <r>
    <s v="PKN-19556-918"/>
    <x v="483"/>
    <s v="00445-42781-KX"/>
    <s v="E-L-0.2"/>
    <n v="6"/>
    <x v="570"/>
    <x v="1"/>
    <x v="1"/>
    <x v="1"/>
    <x v="3"/>
    <n v="445.5"/>
    <n v="2673"/>
    <x v="1"/>
    <x v="1"/>
    <x v="0"/>
  </r>
  <r>
    <s v="PKN-19556-918"/>
    <x v="483"/>
    <s v="00445-42781-KX"/>
    <s v="L-D-0.5"/>
    <n v="4"/>
    <x v="570"/>
    <x v="1"/>
    <x v="3"/>
    <x v="2"/>
    <x v="1"/>
    <n v="777"/>
    <n v="3108"/>
    <x v="3"/>
    <x v="2"/>
    <x v="0"/>
  </r>
  <r>
    <s v="PKN-19556-918"/>
    <x v="483"/>
    <s v="00445-42781-KX"/>
    <s v="A-D-0.2"/>
    <n v="1"/>
    <x v="570"/>
    <x v="1"/>
    <x v="2"/>
    <x v="2"/>
    <x v="3"/>
    <n v="298.5"/>
    <n v="298.5"/>
    <x v="2"/>
    <x v="2"/>
    <x v="0"/>
  </r>
  <r>
    <s v="PKN-19556-918"/>
    <x v="483"/>
    <s v="00445-42781-KX"/>
    <s v="R-D-2.5"/>
    <n v="5"/>
    <x v="570"/>
    <x v="1"/>
    <x v="0"/>
    <x v="2"/>
    <x v="2"/>
    <n v="2058.4999999999995"/>
    <n v="10292.499999999998"/>
    <x v="0"/>
    <x v="2"/>
    <x v="0"/>
  </r>
  <r>
    <s v="DXQ-44537-297"/>
    <x v="484"/>
    <s v="96116-24737-LV"/>
    <s v="E-L-0.5"/>
    <n v="4"/>
    <x v="571"/>
    <x v="0"/>
    <x v="1"/>
    <x v="1"/>
    <x v="1"/>
    <n v="891"/>
    <n v="3564"/>
    <x v="1"/>
    <x v="1"/>
    <x v="1"/>
  </r>
  <r>
    <s v="BPC-54727-307"/>
    <x v="485"/>
    <s v="18684-73088-YL"/>
    <s v="R-L-1"/>
    <n v="4"/>
    <x v="572"/>
    <x v="0"/>
    <x v="0"/>
    <x v="1"/>
    <x v="0"/>
    <n v="1195"/>
    <n v="4780"/>
    <x v="0"/>
    <x v="1"/>
    <x v="1"/>
  </r>
  <r>
    <s v="KSH-47717-456"/>
    <x v="486"/>
    <s v="74671-55639-TU"/>
    <s v="L-M-1"/>
    <n v="3"/>
    <x v="573"/>
    <x v="0"/>
    <x v="3"/>
    <x v="0"/>
    <x v="0"/>
    <n v="1455"/>
    <n v="4365"/>
    <x v="3"/>
    <x v="0"/>
    <x v="1"/>
  </r>
  <r>
    <s v="ANK-59436-446"/>
    <x v="487"/>
    <s v="17488-65879-XL"/>
    <s v="E-L-0.5"/>
    <n v="4"/>
    <x v="574"/>
    <x v="0"/>
    <x v="1"/>
    <x v="1"/>
    <x v="1"/>
    <n v="891"/>
    <n v="3564"/>
    <x v="1"/>
    <x v="1"/>
    <x v="0"/>
  </r>
  <r>
    <s v="AYY-83051-752"/>
    <x v="488"/>
    <s v="46431-09298-OU"/>
    <s v="L-L-1"/>
    <n v="6"/>
    <x v="575"/>
    <x v="0"/>
    <x v="3"/>
    <x v="1"/>
    <x v="0"/>
    <n v="1585"/>
    <n v="9510"/>
    <x v="3"/>
    <x v="1"/>
    <x v="0"/>
  </r>
  <r>
    <s v="CSW-59644-267"/>
    <x v="489"/>
    <s v="60378-26473-FE"/>
    <s v="E-M-2.5"/>
    <n v="1"/>
    <x v="576"/>
    <x v="1"/>
    <x v="1"/>
    <x v="0"/>
    <x v="2"/>
    <n v="3162.4999999999995"/>
    <n v="3162.4999999999995"/>
    <x v="1"/>
    <x v="0"/>
    <x v="0"/>
  </r>
  <r>
    <s v="ITY-92466-909"/>
    <x v="162"/>
    <s v="34927-68586-ZV"/>
    <s v="A-M-2.5"/>
    <n v="3"/>
    <x v="577"/>
    <x v="1"/>
    <x v="2"/>
    <x v="0"/>
    <x v="2"/>
    <n v="2587.4999999999995"/>
    <n v="7762.4999999999982"/>
    <x v="2"/>
    <x v="0"/>
    <x v="0"/>
  </r>
  <r>
    <s v="IGW-04801-466"/>
    <x v="490"/>
    <s v="29051-27555-GD"/>
    <s v="L-D-0.2"/>
    <n v="1"/>
    <x v="578"/>
    <x v="0"/>
    <x v="3"/>
    <x v="2"/>
    <x v="3"/>
    <n v="388.5"/>
    <n v="388.5"/>
    <x v="3"/>
    <x v="2"/>
    <x v="0"/>
  </r>
  <r>
    <s v="LJN-34281-921"/>
    <x v="491"/>
    <s v="52143-35672-JF"/>
    <s v="R-L-2.5"/>
    <n v="5"/>
    <x v="579"/>
    <x v="0"/>
    <x v="0"/>
    <x v="1"/>
    <x v="2"/>
    <n v="2748.4999999999995"/>
    <n v="13742.499999999998"/>
    <x v="0"/>
    <x v="1"/>
    <x v="1"/>
  </r>
  <r>
    <s v="BWZ-46364-547"/>
    <x v="301"/>
    <s v="64918-67725-MN"/>
    <s v="R-L-1"/>
    <n v="3"/>
    <x v="580"/>
    <x v="0"/>
    <x v="0"/>
    <x v="1"/>
    <x v="0"/>
    <n v="1195"/>
    <n v="3585"/>
    <x v="0"/>
    <x v="1"/>
    <x v="0"/>
  </r>
  <r>
    <s v="SBC-95710-706"/>
    <x v="194"/>
    <s v="85634-61759-ND"/>
    <s v="E-M-0.2"/>
    <n v="2"/>
    <x v="581"/>
    <x v="2"/>
    <x v="1"/>
    <x v="0"/>
    <x v="3"/>
    <n v="412.5"/>
    <n v="825"/>
    <x v="1"/>
    <x v="0"/>
    <x v="0"/>
  </r>
  <r>
    <s v="WRN-55114-031"/>
    <x v="26"/>
    <s v="40180-22940-QB"/>
    <s v="E-L-2.5"/>
    <n v="3"/>
    <x v="582"/>
    <x v="0"/>
    <x v="1"/>
    <x v="1"/>
    <x v="2"/>
    <n v="3415.4999999999995"/>
    <n v="10246.499999999998"/>
    <x v="1"/>
    <x v="1"/>
    <x v="0"/>
  </r>
  <r>
    <s v="TZU-64255-831"/>
    <x v="125"/>
    <s v="34666-76738-SQ"/>
    <s v="R-D-2.5"/>
    <n v="2"/>
    <x v="583"/>
    <x v="0"/>
    <x v="0"/>
    <x v="2"/>
    <x v="2"/>
    <n v="2058.4999999999995"/>
    <n v="4116.9999999999991"/>
    <x v="0"/>
    <x v="2"/>
    <x v="1"/>
  </r>
  <r>
    <s v="JVF-91003-729"/>
    <x v="492"/>
    <s v="98536-88616-FF"/>
    <s v="A-D-2.5"/>
    <n v="3"/>
    <x v="584"/>
    <x v="0"/>
    <x v="2"/>
    <x v="2"/>
    <x v="2"/>
    <n v="2288.5"/>
    <n v="6865.5"/>
    <x v="2"/>
    <x v="2"/>
    <x v="0"/>
  </r>
  <r>
    <s v="MVB-22135-665"/>
    <x v="462"/>
    <s v="55621-06130-SA"/>
    <s v="A-D-1"/>
    <n v="1"/>
    <x v="585"/>
    <x v="0"/>
    <x v="2"/>
    <x v="2"/>
    <x v="0"/>
    <n v="994.99999999999989"/>
    <n v="994.99999999999989"/>
    <x v="2"/>
    <x v="2"/>
    <x v="0"/>
  </r>
  <r>
    <s v="CKS-47815-571"/>
    <x v="493"/>
    <s v="45666-86771-EH"/>
    <s v="L-L-0.5"/>
    <n v="3"/>
    <x v="586"/>
    <x v="2"/>
    <x v="3"/>
    <x v="1"/>
    <x v="1"/>
    <n v="951"/>
    <n v="2853"/>
    <x v="3"/>
    <x v="1"/>
    <x v="0"/>
  </r>
  <r>
    <s v="OAW-17338-101"/>
    <x v="494"/>
    <s v="52143-35672-JF"/>
    <s v="R-D-0.2"/>
    <n v="6"/>
    <x v="579"/>
    <x v="0"/>
    <x v="0"/>
    <x v="2"/>
    <x v="3"/>
    <n v="268.49999999999994"/>
    <n v="1610.9999999999995"/>
    <x v="0"/>
    <x v="2"/>
    <x v="1"/>
  </r>
  <r>
    <s v="ALP-37623-536"/>
    <x v="495"/>
    <s v="24689-69376-XX"/>
    <s v="L-L-1"/>
    <n v="6"/>
    <x v="587"/>
    <x v="2"/>
    <x v="3"/>
    <x v="1"/>
    <x v="0"/>
    <n v="1585"/>
    <n v="9510"/>
    <x v="3"/>
    <x v="1"/>
    <x v="1"/>
  </r>
  <r>
    <s v="WMU-87639-108"/>
    <x v="496"/>
    <s v="71891-51101-VQ"/>
    <s v="R-D-0.5"/>
    <n v="1"/>
    <x v="588"/>
    <x v="0"/>
    <x v="0"/>
    <x v="2"/>
    <x v="1"/>
    <n v="536.99999999999989"/>
    <n v="536.99999999999989"/>
    <x v="0"/>
    <x v="2"/>
    <x v="0"/>
  </r>
  <r>
    <s v="USN-44968-231"/>
    <x v="497"/>
    <s v="71749-05400-CN"/>
    <s v="R-L-1"/>
    <n v="4"/>
    <x v="589"/>
    <x v="0"/>
    <x v="0"/>
    <x v="1"/>
    <x v="0"/>
    <n v="1195"/>
    <n v="4780"/>
    <x v="0"/>
    <x v="1"/>
    <x v="1"/>
  </r>
  <r>
    <s v="YZG-20575-451"/>
    <x v="498"/>
    <s v="64845-00270-NO"/>
    <s v="L-L-1"/>
    <n v="4"/>
    <x v="590"/>
    <x v="1"/>
    <x v="3"/>
    <x v="1"/>
    <x v="0"/>
    <n v="1585"/>
    <n v="6340"/>
    <x v="3"/>
    <x v="1"/>
    <x v="1"/>
  </r>
  <r>
    <s v="HTH-52867-812"/>
    <x v="382"/>
    <s v="29851-36402-UX"/>
    <s v="A-M-2.5"/>
    <n v="4"/>
    <x v="591"/>
    <x v="0"/>
    <x v="2"/>
    <x v="0"/>
    <x v="2"/>
    <n v="2587.4999999999995"/>
    <n v="10349.999999999998"/>
    <x v="2"/>
    <x v="0"/>
    <x v="1"/>
  </r>
  <r>
    <s v="FWU-44971-444"/>
    <x v="499"/>
    <s v="12190-25421-WM"/>
    <s v="A-D-2.5"/>
    <n v="3"/>
    <x v="592"/>
    <x v="0"/>
    <x v="2"/>
    <x v="2"/>
    <x v="2"/>
    <n v="2288.5"/>
    <n v="6865.5"/>
    <x v="2"/>
    <x v="2"/>
    <x v="1"/>
  </r>
  <r>
    <s v="EQI-82205-066"/>
    <x v="500"/>
    <s v="52316-30571-GD"/>
    <s v="R-M-2.5"/>
    <n v="2"/>
    <x v="593"/>
    <x v="0"/>
    <x v="0"/>
    <x v="0"/>
    <x v="2"/>
    <n v="2288.5"/>
    <n v="4577"/>
    <x v="0"/>
    <x v="0"/>
    <x v="0"/>
  </r>
  <r>
    <s v="NAR-00747-074"/>
    <x v="501"/>
    <s v="23243-92649-RY"/>
    <s v="L-D-1"/>
    <n v="4"/>
    <x v="594"/>
    <x v="0"/>
    <x v="3"/>
    <x v="2"/>
    <x v="0"/>
    <n v="1295"/>
    <n v="5180"/>
    <x v="3"/>
    <x v="2"/>
    <x v="1"/>
  </r>
  <r>
    <s v="JYR-22052-185"/>
    <x v="502"/>
    <s v="39528-19971-OR"/>
    <s v="A-M-0.5"/>
    <n v="2"/>
    <x v="595"/>
    <x v="0"/>
    <x v="2"/>
    <x v="0"/>
    <x v="1"/>
    <n v="675"/>
    <n v="1350"/>
    <x v="2"/>
    <x v="0"/>
    <x v="0"/>
  </r>
  <r>
    <s v="XKO-54097-932"/>
    <x v="503"/>
    <s v="32743-78448-KT"/>
    <s v="E-M-0.5"/>
    <n v="3"/>
    <x v="596"/>
    <x v="0"/>
    <x v="1"/>
    <x v="0"/>
    <x v="1"/>
    <n v="825"/>
    <n v="2475"/>
    <x v="1"/>
    <x v="0"/>
    <x v="0"/>
  </r>
  <r>
    <s v="HXA-72415-025"/>
    <x v="504"/>
    <s v="93417-12322-YB"/>
    <s v="A-D-2.5"/>
    <n v="2"/>
    <x v="597"/>
    <x v="1"/>
    <x v="2"/>
    <x v="2"/>
    <x v="2"/>
    <n v="2288.5"/>
    <n v="4577"/>
    <x v="2"/>
    <x v="2"/>
    <x v="0"/>
  </r>
  <r>
    <s v="MJF-20065-335"/>
    <x v="497"/>
    <s v="56891-86662-UY"/>
    <s v="E-L-0.5"/>
    <n v="6"/>
    <x v="598"/>
    <x v="0"/>
    <x v="1"/>
    <x v="1"/>
    <x v="1"/>
    <n v="891"/>
    <n v="5346"/>
    <x v="1"/>
    <x v="1"/>
    <x v="1"/>
  </r>
  <r>
    <s v="GFI-83300-059"/>
    <x v="501"/>
    <s v="40414-26467-VE"/>
    <s v="A-M-0.2"/>
    <n v="6"/>
    <x v="599"/>
    <x v="0"/>
    <x v="2"/>
    <x v="0"/>
    <x v="3"/>
    <n v="337.5"/>
    <n v="2025"/>
    <x v="2"/>
    <x v="0"/>
    <x v="0"/>
  </r>
  <r>
    <s v="WJR-51493-682"/>
    <x v="1"/>
    <s v="87858-83734-RK"/>
    <s v="L-D-2.5"/>
    <n v="5"/>
    <x v="600"/>
    <x v="0"/>
    <x v="3"/>
    <x v="2"/>
    <x v="2"/>
    <n v="2978.4999999999995"/>
    <n v="14892.499999999998"/>
    <x v="3"/>
    <x v="2"/>
    <x v="1"/>
  </r>
  <r>
    <s v="SHP-55648-472"/>
    <x v="505"/>
    <s v="46818-20198-GB"/>
    <s v="A-M-1"/>
    <n v="6"/>
    <x v="601"/>
    <x v="0"/>
    <x v="2"/>
    <x v="0"/>
    <x v="0"/>
    <n v="1125"/>
    <n v="6750"/>
    <x v="2"/>
    <x v="0"/>
    <x v="1"/>
  </r>
  <r>
    <s v="HYR-03455-684"/>
    <x v="506"/>
    <s v="29808-89098-XD"/>
    <s v="E-D-1"/>
    <n v="6"/>
    <x v="602"/>
    <x v="0"/>
    <x v="1"/>
    <x v="2"/>
    <x v="0"/>
    <n v="1215"/>
    <n v="7290"/>
    <x v="1"/>
    <x v="2"/>
    <x v="1"/>
  </r>
  <r>
    <s v="HYR-03455-684"/>
    <x v="506"/>
    <s v="29808-89098-XD"/>
    <s v="L-D-0.2"/>
    <n v="2"/>
    <x v="602"/>
    <x v="0"/>
    <x v="3"/>
    <x v="2"/>
    <x v="3"/>
    <n v="388.5"/>
    <n v="777"/>
    <x v="3"/>
    <x v="2"/>
    <x v="1"/>
  </r>
  <r>
    <s v="HUG-52766-375"/>
    <x v="507"/>
    <s v="78786-77449-RQ"/>
    <s v="A-D-2.5"/>
    <n v="4"/>
    <x v="603"/>
    <x v="0"/>
    <x v="2"/>
    <x v="2"/>
    <x v="2"/>
    <n v="2288.5"/>
    <n v="9154"/>
    <x v="2"/>
    <x v="2"/>
    <x v="1"/>
  </r>
  <r>
    <s v="DAH-46595-917"/>
    <x v="508"/>
    <s v="27878-42224-QF"/>
    <s v="A-D-1"/>
    <n v="6"/>
    <x v="604"/>
    <x v="1"/>
    <x v="2"/>
    <x v="2"/>
    <x v="0"/>
    <n v="994.99999999999989"/>
    <n v="5969.9999999999991"/>
    <x v="2"/>
    <x v="2"/>
    <x v="1"/>
  </r>
  <r>
    <s v="VEM-79839-466"/>
    <x v="509"/>
    <s v="32743-78448-KT"/>
    <s v="R-L-2.5"/>
    <n v="5"/>
    <x v="596"/>
    <x v="0"/>
    <x v="0"/>
    <x v="1"/>
    <x v="2"/>
    <n v="2748.4999999999995"/>
    <n v="13742.499999999998"/>
    <x v="0"/>
    <x v="1"/>
    <x v="0"/>
  </r>
  <r>
    <s v="OWH-11126-533"/>
    <x v="131"/>
    <s v="25331-13794-SB"/>
    <s v="L-M-2.5"/>
    <n v="2"/>
    <x v="605"/>
    <x v="0"/>
    <x v="3"/>
    <x v="0"/>
    <x v="2"/>
    <n v="3346.4999999999995"/>
    <n v="6692.9999999999991"/>
    <x v="3"/>
    <x v="0"/>
    <x v="1"/>
  </r>
  <r>
    <s v="UMT-26130-151"/>
    <x v="510"/>
    <s v="55864-37682-GQ"/>
    <s v="L-M-0.2"/>
    <n v="3"/>
    <x v="606"/>
    <x v="0"/>
    <x v="3"/>
    <x v="0"/>
    <x v="3"/>
    <n v="436.5"/>
    <n v="1309.5"/>
    <x v="3"/>
    <x v="0"/>
    <x v="0"/>
  </r>
  <r>
    <s v="JKA-27899-806"/>
    <x v="511"/>
    <s v="97005-25609-CQ"/>
    <s v="R-L-1"/>
    <n v="5"/>
    <x v="607"/>
    <x v="0"/>
    <x v="0"/>
    <x v="1"/>
    <x v="0"/>
    <n v="1195"/>
    <n v="5975"/>
    <x v="0"/>
    <x v="1"/>
    <x v="1"/>
  </r>
  <r>
    <s v="ULU-07744-724"/>
    <x v="512"/>
    <s v="94058-95794-IJ"/>
    <s v="L-M-0.5"/>
    <n v="5"/>
    <x v="608"/>
    <x v="0"/>
    <x v="3"/>
    <x v="0"/>
    <x v="1"/>
    <n v="873"/>
    <n v="4365"/>
    <x v="3"/>
    <x v="0"/>
    <x v="0"/>
  </r>
  <r>
    <s v="NOM-56457-507"/>
    <x v="513"/>
    <s v="40214-03678-GU"/>
    <s v="E-M-1"/>
    <n v="6"/>
    <x v="609"/>
    <x v="0"/>
    <x v="1"/>
    <x v="0"/>
    <x v="0"/>
    <n v="1375"/>
    <n v="8250"/>
    <x v="1"/>
    <x v="0"/>
    <x v="0"/>
  </r>
  <r>
    <s v="NZN-71683-705"/>
    <x v="514"/>
    <s v="04921-85445-SL"/>
    <s v="A-L-2.5"/>
    <n v="6"/>
    <x v="610"/>
    <x v="0"/>
    <x v="2"/>
    <x v="1"/>
    <x v="2"/>
    <n v="2978.4999999999995"/>
    <n v="17870.999999999996"/>
    <x v="2"/>
    <x v="1"/>
    <x v="0"/>
  </r>
  <r>
    <s v="WMA-34232-850"/>
    <x v="7"/>
    <s v="53386-94266-LJ"/>
    <s v="L-D-2.5"/>
    <n v="4"/>
    <x v="611"/>
    <x v="0"/>
    <x v="3"/>
    <x v="2"/>
    <x v="2"/>
    <n v="2978.4999999999995"/>
    <n v="11913.999999999998"/>
    <x v="3"/>
    <x v="2"/>
    <x v="0"/>
  </r>
  <r>
    <s v="EZL-27919-704"/>
    <x v="481"/>
    <s v="49480-85909-DG"/>
    <s v="L-L-0.5"/>
    <n v="5"/>
    <x v="612"/>
    <x v="0"/>
    <x v="3"/>
    <x v="1"/>
    <x v="1"/>
    <n v="951"/>
    <n v="4755"/>
    <x v="3"/>
    <x v="1"/>
    <x v="1"/>
  </r>
  <r>
    <s v="ZYU-11345-774"/>
    <x v="515"/>
    <s v="18293-78136-MN"/>
    <s v="L-M-0.5"/>
    <n v="5"/>
    <x v="613"/>
    <x v="1"/>
    <x v="3"/>
    <x v="0"/>
    <x v="1"/>
    <n v="873"/>
    <n v="4365"/>
    <x v="3"/>
    <x v="0"/>
    <x v="1"/>
  </r>
  <r>
    <s v="CPW-34587-459"/>
    <x v="516"/>
    <s v="84641-67384-TD"/>
    <s v="A-L-2.5"/>
    <n v="6"/>
    <x v="614"/>
    <x v="0"/>
    <x v="2"/>
    <x v="1"/>
    <x v="2"/>
    <n v="2978.4999999999995"/>
    <n v="17870.999999999996"/>
    <x v="2"/>
    <x v="1"/>
    <x v="0"/>
  </r>
  <r>
    <s v="NQZ-82067-394"/>
    <x v="517"/>
    <s v="72320-29738-EB"/>
    <s v="R-L-2.5"/>
    <n v="1"/>
    <x v="615"/>
    <x v="2"/>
    <x v="0"/>
    <x v="1"/>
    <x v="2"/>
    <n v="2748.4999999999995"/>
    <n v="2748.4999999999995"/>
    <x v="0"/>
    <x v="1"/>
    <x v="1"/>
  </r>
  <r>
    <s v="JBW-95055-851"/>
    <x v="518"/>
    <s v="47355-97488-XS"/>
    <s v="A-M-1"/>
    <n v="5"/>
    <x v="616"/>
    <x v="0"/>
    <x v="2"/>
    <x v="0"/>
    <x v="0"/>
    <n v="1125"/>
    <n v="5625"/>
    <x v="2"/>
    <x v="0"/>
    <x v="1"/>
  </r>
  <r>
    <s v="AHY-20324-088"/>
    <x v="519"/>
    <s v="63499-24884-PP"/>
    <s v="L-L-0.2"/>
    <n v="2"/>
    <x v="617"/>
    <x v="2"/>
    <x v="3"/>
    <x v="1"/>
    <x v="3"/>
    <n v="475.5"/>
    <n v="951"/>
    <x v="3"/>
    <x v="1"/>
    <x v="0"/>
  </r>
  <r>
    <s v="ZSL-66684-103"/>
    <x v="520"/>
    <s v="39193-51770-FM"/>
    <s v="E-M-0.2"/>
    <n v="2"/>
    <x v="618"/>
    <x v="0"/>
    <x v="1"/>
    <x v="0"/>
    <x v="3"/>
    <n v="412.5"/>
    <n v="825"/>
    <x v="1"/>
    <x v="0"/>
    <x v="0"/>
  </r>
  <r>
    <s v="WNE-73911-475"/>
    <x v="521"/>
    <s v="61323-91967-GG"/>
    <s v="L-D-0.5"/>
    <n v="6"/>
    <x v="619"/>
    <x v="0"/>
    <x v="3"/>
    <x v="2"/>
    <x v="1"/>
    <n v="777"/>
    <n v="4662"/>
    <x v="3"/>
    <x v="2"/>
    <x v="1"/>
  </r>
  <r>
    <s v="EZB-68383-559"/>
    <x v="418"/>
    <s v="90123-01967-KS"/>
    <s v="R-L-1"/>
    <n v="6"/>
    <x v="620"/>
    <x v="0"/>
    <x v="0"/>
    <x v="1"/>
    <x v="0"/>
    <n v="1195"/>
    <n v="7170"/>
    <x v="0"/>
    <x v="1"/>
    <x v="1"/>
  </r>
  <r>
    <s v="OVO-01283-090"/>
    <x v="122"/>
    <s v="15958-25089-OS"/>
    <s v="L-L-2.5"/>
    <n v="2"/>
    <x v="621"/>
    <x v="0"/>
    <x v="3"/>
    <x v="1"/>
    <x v="2"/>
    <n v="3645.5"/>
    <n v="7291"/>
    <x v="3"/>
    <x v="1"/>
    <x v="0"/>
  </r>
  <r>
    <s v="TXH-78646-919"/>
    <x v="423"/>
    <s v="98430-37820-UV"/>
    <s v="R-D-0.2"/>
    <n v="3"/>
    <x v="622"/>
    <x v="0"/>
    <x v="0"/>
    <x v="2"/>
    <x v="3"/>
    <n v="268.49999999999994"/>
    <n v="805.49999999999977"/>
    <x v="0"/>
    <x v="2"/>
    <x v="0"/>
  </r>
  <r>
    <s v="CYZ-37122-164"/>
    <x v="463"/>
    <s v="21798-04171-XC"/>
    <s v="E-M-0.5"/>
    <n v="2"/>
    <x v="243"/>
    <x v="0"/>
    <x v="1"/>
    <x v="0"/>
    <x v="1"/>
    <n v="825"/>
    <n v="1650"/>
    <x v="1"/>
    <x v="0"/>
    <x v="1"/>
  </r>
  <r>
    <s v="AGQ-06534-750"/>
    <x v="273"/>
    <s v="52798-46508-HP"/>
    <s v="A-L-1"/>
    <n v="5"/>
    <x v="623"/>
    <x v="1"/>
    <x v="2"/>
    <x v="1"/>
    <x v="0"/>
    <n v="1295"/>
    <n v="6475"/>
    <x v="2"/>
    <x v="1"/>
    <x v="1"/>
  </r>
  <r>
    <s v="QVL-32245-818"/>
    <x v="522"/>
    <s v="46478-42970-EM"/>
    <s v="A-M-0.5"/>
    <n v="5"/>
    <x v="624"/>
    <x v="0"/>
    <x v="2"/>
    <x v="0"/>
    <x v="1"/>
    <n v="675"/>
    <n v="3375"/>
    <x v="2"/>
    <x v="0"/>
    <x v="1"/>
  </r>
  <r>
    <s v="LTD-96842-834"/>
    <x v="523"/>
    <s v="00246-15080-LE"/>
    <s v="L-D-2.5"/>
    <n v="6"/>
    <x v="625"/>
    <x v="0"/>
    <x v="3"/>
    <x v="2"/>
    <x v="2"/>
    <n v="2978.4999999999995"/>
    <n v="17870.999999999996"/>
    <x v="3"/>
    <x v="2"/>
    <x v="1"/>
  </r>
  <r>
    <s v="SEC-91807-425"/>
    <x v="260"/>
    <s v="94091-86957-HX"/>
    <s v="A-M-1"/>
    <n v="2"/>
    <x v="626"/>
    <x v="1"/>
    <x v="2"/>
    <x v="0"/>
    <x v="0"/>
    <n v="1125"/>
    <n v="2250"/>
    <x v="2"/>
    <x v="0"/>
    <x v="1"/>
  </r>
  <r>
    <s v="MHM-44857-599"/>
    <x v="331"/>
    <s v="26295-44907-DK"/>
    <s v="L-D-1"/>
    <n v="1"/>
    <x v="627"/>
    <x v="0"/>
    <x v="3"/>
    <x v="2"/>
    <x v="0"/>
    <n v="1295"/>
    <n v="1295"/>
    <x v="3"/>
    <x v="2"/>
    <x v="1"/>
  </r>
  <r>
    <s v="KGC-95046-911"/>
    <x v="524"/>
    <s v="95351-96177-QV"/>
    <s v="A-M-2.5"/>
    <n v="2"/>
    <x v="628"/>
    <x v="0"/>
    <x v="2"/>
    <x v="0"/>
    <x v="2"/>
    <n v="2587.4999999999995"/>
    <n v="5174.9999999999991"/>
    <x v="2"/>
    <x v="0"/>
    <x v="0"/>
  </r>
  <r>
    <s v="RZC-75150-413"/>
    <x v="525"/>
    <s v="92204-96636-BS"/>
    <s v="E-D-0.5"/>
    <n v="5"/>
    <x v="629"/>
    <x v="0"/>
    <x v="1"/>
    <x v="2"/>
    <x v="1"/>
    <n v="729"/>
    <n v="3645"/>
    <x v="1"/>
    <x v="2"/>
    <x v="1"/>
  </r>
  <r>
    <s v="EYH-88288-452"/>
    <x v="526"/>
    <s v="03010-30348-UA"/>
    <s v="L-L-2.5"/>
    <n v="5"/>
    <x v="630"/>
    <x v="0"/>
    <x v="3"/>
    <x v="1"/>
    <x v="2"/>
    <n v="3645.5"/>
    <n v="18227.5"/>
    <x v="3"/>
    <x v="1"/>
    <x v="0"/>
  </r>
  <r>
    <s v="NYQ-24237-772"/>
    <x v="104"/>
    <s v="13441-34686-SW"/>
    <s v="L-D-0.5"/>
    <n v="4"/>
    <x v="631"/>
    <x v="0"/>
    <x v="3"/>
    <x v="2"/>
    <x v="1"/>
    <n v="777"/>
    <n v="3108"/>
    <x v="3"/>
    <x v="2"/>
    <x v="1"/>
  </r>
  <r>
    <s v="WKB-21680-566"/>
    <x v="491"/>
    <s v="96612-41722-VJ"/>
    <s v="A-M-0.5"/>
    <n v="3"/>
    <x v="632"/>
    <x v="1"/>
    <x v="2"/>
    <x v="0"/>
    <x v="1"/>
    <n v="675"/>
    <n v="2025"/>
    <x v="2"/>
    <x v="0"/>
    <x v="1"/>
  </r>
  <r>
    <s v="THE-61147-027"/>
    <x v="157"/>
    <s v="94091-86957-HX"/>
    <s v="L-D-1"/>
    <n v="2"/>
    <x v="626"/>
    <x v="1"/>
    <x v="3"/>
    <x v="2"/>
    <x v="0"/>
    <n v="1295"/>
    <n v="2590"/>
    <x v="3"/>
    <x v="2"/>
    <x v="1"/>
  </r>
  <r>
    <s v="PTY-86420-119"/>
    <x v="527"/>
    <s v="25504-41681-WA"/>
    <s v="A-D-0.5"/>
    <n v="4"/>
    <x v="633"/>
    <x v="0"/>
    <x v="2"/>
    <x v="2"/>
    <x v="1"/>
    <n v="597"/>
    <n v="2388"/>
    <x v="2"/>
    <x v="2"/>
    <x v="0"/>
  </r>
  <r>
    <s v="QHL-27188-431"/>
    <x v="528"/>
    <s v="75443-07820-DZ"/>
    <s v="L-L-0.5"/>
    <n v="2"/>
    <x v="634"/>
    <x v="0"/>
    <x v="3"/>
    <x v="1"/>
    <x v="1"/>
    <n v="951"/>
    <n v="1902"/>
    <x v="3"/>
    <x v="1"/>
    <x v="1"/>
  </r>
  <r>
    <s v="MIS-54381-047"/>
    <x v="99"/>
    <s v="39276-95489-XV"/>
    <s v="A-D-0.5"/>
    <n v="5"/>
    <x v="635"/>
    <x v="1"/>
    <x v="2"/>
    <x v="2"/>
    <x v="1"/>
    <n v="597"/>
    <n v="2985"/>
    <x v="2"/>
    <x v="2"/>
    <x v="0"/>
  </r>
  <r>
    <s v="TBB-29780-459"/>
    <x v="529"/>
    <s v="61437-83623-PZ"/>
    <s v="A-L-0.5"/>
    <n v="1"/>
    <x v="636"/>
    <x v="0"/>
    <x v="2"/>
    <x v="1"/>
    <x v="1"/>
    <n v="777"/>
    <n v="777"/>
    <x v="2"/>
    <x v="1"/>
    <x v="0"/>
  </r>
  <r>
    <s v="QLC-52637-305"/>
    <x v="530"/>
    <s v="34317-87258-HQ"/>
    <s v="L-D-2.5"/>
    <n v="4"/>
    <x v="637"/>
    <x v="1"/>
    <x v="3"/>
    <x v="2"/>
    <x v="2"/>
    <n v="2978.4999999999995"/>
    <n v="11913.999999999998"/>
    <x v="3"/>
    <x v="2"/>
    <x v="0"/>
  </r>
  <r>
    <s v="CWT-27056-328"/>
    <x v="531"/>
    <s v="18570-80998-ZS"/>
    <s v="E-D-0.2"/>
    <n v="6"/>
    <x v="638"/>
    <x v="0"/>
    <x v="1"/>
    <x v="2"/>
    <x v="3"/>
    <n v="364.5"/>
    <n v="2187"/>
    <x v="1"/>
    <x v="2"/>
    <x v="0"/>
  </r>
  <r>
    <s v="ASS-05878-128"/>
    <x v="210"/>
    <s v="66580-33745-OQ"/>
    <s v="E-L-0.5"/>
    <n v="2"/>
    <x v="639"/>
    <x v="0"/>
    <x v="1"/>
    <x v="1"/>
    <x v="1"/>
    <n v="891"/>
    <n v="1782"/>
    <x v="1"/>
    <x v="1"/>
    <x v="1"/>
  </r>
  <r>
    <s v="EGK-03027-418"/>
    <x v="532"/>
    <s v="19820-29285-FD"/>
    <s v="E-M-0.2"/>
    <n v="3"/>
    <x v="640"/>
    <x v="0"/>
    <x v="1"/>
    <x v="0"/>
    <x v="3"/>
    <n v="412.5"/>
    <n v="1237.5"/>
    <x v="1"/>
    <x v="0"/>
    <x v="1"/>
  </r>
  <r>
    <s v="KCY-61732-849"/>
    <x v="533"/>
    <s v="11349-55147-SN"/>
    <s v="L-D-1"/>
    <n v="2"/>
    <x v="641"/>
    <x v="1"/>
    <x v="3"/>
    <x v="2"/>
    <x v="0"/>
    <n v="1295"/>
    <n v="2590"/>
    <x v="3"/>
    <x v="2"/>
    <x v="1"/>
  </r>
  <r>
    <s v="BLI-21697-702"/>
    <x v="534"/>
    <s v="21141-12455-VB"/>
    <s v="A-M-0.5"/>
    <n v="2"/>
    <x v="642"/>
    <x v="0"/>
    <x v="2"/>
    <x v="0"/>
    <x v="1"/>
    <n v="675"/>
    <n v="1350"/>
    <x v="2"/>
    <x v="0"/>
    <x v="0"/>
  </r>
  <r>
    <s v="KFJ-46568-890"/>
    <x v="535"/>
    <s v="71003-85639-HB"/>
    <s v="E-L-0.5"/>
    <n v="2"/>
    <x v="643"/>
    <x v="0"/>
    <x v="1"/>
    <x v="1"/>
    <x v="1"/>
    <n v="891"/>
    <n v="1782"/>
    <x v="1"/>
    <x v="1"/>
    <x v="0"/>
  </r>
  <r>
    <s v="SOK-43535-680"/>
    <x v="536"/>
    <s v="58443-95866-YO"/>
    <s v="E-M-0.5"/>
    <n v="3"/>
    <x v="644"/>
    <x v="0"/>
    <x v="1"/>
    <x v="0"/>
    <x v="1"/>
    <n v="825"/>
    <n v="2475"/>
    <x v="1"/>
    <x v="0"/>
    <x v="1"/>
  </r>
  <r>
    <s v="XUE-87260-201"/>
    <x v="537"/>
    <s v="89646-21249-OH"/>
    <s v="R-M-0.2"/>
    <n v="6"/>
    <x v="645"/>
    <x v="0"/>
    <x v="0"/>
    <x v="0"/>
    <x v="3"/>
    <n v="298.5"/>
    <n v="1791"/>
    <x v="0"/>
    <x v="0"/>
    <x v="1"/>
  </r>
  <r>
    <s v="CZF-40873-691"/>
    <x v="61"/>
    <s v="64988-20636-XQ"/>
    <s v="E-M-0.5"/>
    <n v="2"/>
    <x v="646"/>
    <x v="2"/>
    <x v="1"/>
    <x v="0"/>
    <x v="1"/>
    <n v="825"/>
    <n v="1650"/>
    <x v="1"/>
    <x v="0"/>
    <x v="1"/>
  </r>
  <r>
    <s v="AIA-98989-755"/>
    <x v="242"/>
    <s v="34704-83143-KS"/>
    <s v="R-M-0.2"/>
    <n v="1"/>
    <x v="647"/>
    <x v="0"/>
    <x v="0"/>
    <x v="0"/>
    <x v="3"/>
    <n v="298.5"/>
    <n v="298.5"/>
    <x v="0"/>
    <x v="0"/>
    <x v="1"/>
  </r>
  <r>
    <s v="ITZ-21793-986"/>
    <x v="299"/>
    <s v="67388-17544-XX"/>
    <s v="E-D-0.2"/>
    <n v="4"/>
    <x v="648"/>
    <x v="1"/>
    <x v="1"/>
    <x v="2"/>
    <x v="3"/>
    <n v="364.5"/>
    <n v="1458"/>
    <x v="1"/>
    <x v="2"/>
    <x v="0"/>
  </r>
  <r>
    <s v="YOK-93322-608"/>
    <x v="343"/>
    <s v="69411-48470-ID"/>
    <s v="E-L-1"/>
    <n v="6"/>
    <x v="649"/>
    <x v="0"/>
    <x v="1"/>
    <x v="1"/>
    <x v="0"/>
    <n v="1485"/>
    <n v="8910"/>
    <x v="1"/>
    <x v="1"/>
    <x v="1"/>
  </r>
  <r>
    <s v="LXK-00634-611"/>
    <x v="538"/>
    <s v="94091-86957-HX"/>
    <s v="R-L-1"/>
    <n v="3"/>
    <x v="626"/>
    <x v="1"/>
    <x v="0"/>
    <x v="1"/>
    <x v="0"/>
    <n v="1195"/>
    <n v="3585"/>
    <x v="0"/>
    <x v="1"/>
    <x v="1"/>
  </r>
  <r>
    <s v="CQW-37388-302"/>
    <x v="539"/>
    <s v="97741-98924-KT"/>
    <s v="A-D-2.5"/>
    <n v="3"/>
    <x v="650"/>
    <x v="0"/>
    <x v="2"/>
    <x v="2"/>
    <x v="2"/>
    <n v="2288.5"/>
    <n v="6865.5"/>
    <x v="2"/>
    <x v="2"/>
    <x v="1"/>
  </r>
  <r>
    <s v="SPA-79365-334"/>
    <x v="27"/>
    <s v="79857-78167-KO"/>
    <s v="L-D-1"/>
    <n v="3"/>
    <x v="651"/>
    <x v="0"/>
    <x v="3"/>
    <x v="2"/>
    <x v="0"/>
    <n v="1295"/>
    <n v="3885"/>
    <x v="3"/>
    <x v="2"/>
    <x v="1"/>
  </r>
  <r>
    <s v="VPX-08817-517"/>
    <x v="540"/>
    <s v="46963-10322-ZA"/>
    <s v="L-L-1"/>
    <n v="5"/>
    <x v="652"/>
    <x v="0"/>
    <x v="3"/>
    <x v="1"/>
    <x v="0"/>
    <n v="1585"/>
    <n v="7925"/>
    <x v="3"/>
    <x v="1"/>
    <x v="0"/>
  </r>
  <r>
    <s v="PBP-87115-410"/>
    <x v="541"/>
    <s v="93812-74772-MV"/>
    <s v="E-D-0.5"/>
    <n v="5"/>
    <x v="653"/>
    <x v="0"/>
    <x v="1"/>
    <x v="2"/>
    <x v="1"/>
    <n v="729"/>
    <n v="3645"/>
    <x v="1"/>
    <x v="2"/>
    <x v="0"/>
  </r>
  <r>
    <s v="SFB-93752-440"/>
    <x v="390"/>
    <s v="48203-23480-UB"/>
    <s v="R-M-0.2"/>
    <n v="3"/>
    <x v="654"/>
    <x v="0"/>
    <x v="0"/>
    <x v="0"/>
    <x v="3"/>
    <n v="298.5"/>
    <n v="895.5"/>
    <x v="0"/>
    <x v="0"/>
    <x v="0"/>
  </r>
  <r>
    <s v="TBU-65158-068"/>
    <x v="396"/>
    <s v="60357-65386-RD"/>
    <s v="E-D-1"/>
    <n v="2"/>
    <x v="655"/>
    <x v="0"/>
    <x v="1"/>
    <x v="2"/>
    <x v="0"/>
    <n v="1215"/>
    <n v="2430"/>
    <x v="1"/>
    <x v="2"/>
    <x v="1"/>
  </r>
  <r>
    <s v="TEH-08414-216"/>
    <x v="185"/>
    <s v="35099-13971-JI"/>
    <s v="E-M-2.5"/>
    <n v="2"/>
    <x v="656"/>
    <x v="0"/>
    <x v="1"/>
    <x v="0"/>
    <x v="2"/>
    <n v="3162.4999999999995"/>
    <n v="6324.9999999999991"/>
    <x v="1"/>
    <x v="0"/>
    <x v="1"/>
  </r>
  <r>
    <s v="MAY-77231-536"/>
    <x v="542"/>
    <s v="01304-59807-OB"/>
    <s v="A-M-0.2"/>
    <n v="2"/>
    <x v="657"/>
    <x v="0"/>
    <x v="2"/>
    <x v="0"/>
    <x v="3"/>
    <n v="337.5"/>
    <n v="675"/>
    <x v="2"/>
    <x v="0"/>
    <x v="0"/>
  </r>
  <r>
    <s v="ATY-28980-884"/>
    <x v="117"/>
    <s v="50705-17295-NK"/>
    <s v="A-L-0.2"/>
    <n v="6"/>
    <x v="658"/>
    <x v="0"/>
    <x v="2"/>
    <x v="1"/>
    <x v="3"/>
    <n v="388.5"/>
    <n v="2331"/>
    <x v="2"/>
    <x v="1"/>
    <x v="1"/>
  </r>
  <r>
    <s v="SWP-88281-918"/>
    <x v="543"/>
    <s v="77657-61366-FY"/>
    <s v="L-L-2.5"/>
    <n v="4"/>
    <x v="659"/>
    <x v="0"/>
    <x v="3"/>
    <x v="1"/>
    <x v="2"/>
    <n v="3645.5"/>
    <n v="14582"/>
    <x v="3"/>
    <x v="1"/>
    <x v="1"/>
  </r>
  <r>
    <s v="VCE-56531-986"/>
    <x v="544"/>
    <s v="57192-13428-PL"/>
    <s v="R-M-0.5"/>
    <n v="5"/>
    <x v="660"/>
    <x v="1"/>
    <x v="0"/>
    <x v="0"/>
    <x v="1"/>
    <n v="597"/>
    <n v="2985"/>
    <x v="0"/>
    <x v="0"/>
    <x v="0"/>
  </r>
  <r>
    <s v="FVV-75700-005"/>
    <x v="545"/>
    <s v="24891-77957-LU"/>
    <s v="E-D-0.5"/>
    <n v="3"/>
    <x v="661"/>
    <x v="0"/>
    <x v="1"/>
    <x v="2"/>
    <x v="1"/>
    <n v="729"/>
    <n v="2187"/>
    <x v="1"/>
    <x v="2"/>
    <x v="0"/>
  </r>
  <r>
    <s v="CFZ-53492-600"/>
    <x v="546"/>
    <s v="64896-18468-BT"/>
    <s v="L-M-0.2"/>
    <n v="1"/>
    <x v="662"/>
    <x v="2"/>
    <x v="3"/>
    <x v="0"/>
    <x v="3"/>
    <n v="436.5"/>
    <n v="436.5"/>
    <x v="3"/>
    <x v="0"/>
    <x v="1"/>
  </r>
  <r>
    <s v="LDK-71031-121"/>
    <x v="420"/>
    <s v="84761-40784-SV"/>
    <s v="L-L-2.5"/>
    <n v="1"/>
    <x v="663"/>
    <x v="0"/>
    <x v="3"/>
    <x v="1"/>
    <x v="2"/>
    <n v="3645.5"/>
    <n v="3645.5"/>
    <x v="3"/>
    <x v="1"/>
    <x v="1"/>
  </r>
  <r>
    <s v="EBA-82404-343"/>
    <x v="547"/>
    <s v="20236-42322-CM"/>
    <s v="L-D-0.2"/>
    <n v="4"/>
    <x v="664"/>
    <x v="0"/>
    <x v="3"/>
    <x v="2"/>
    <x v="3"/>
    <n v="388.5"/>
    <n v="1554"/>
    <x v="3"/>
    <x v="2"/>
    <x v="0"/>
  </r>
  <r>
    <s v="USA-42811-560"/>
    <x v="548"/>
    <s v="49671-11547-WG"/>
    <s v="E-L-0.2"/>
    <n v="2"/>
    <x v="665"/>
    <x v="0"/>
    <x v="1"/>
    <x v="1"/>
    <x v="3"/>
    <n v="445.5"/>
    <n v="891"/>
    <x v="1"/>
    <x v="1"/>
    <x v="1"/>
  </r>
  <r>
    <s v="SNL-83703-516"/>
    <x v="549"/>
    <s v="57976-33535-WK"/>
    <s v="L-M-2.5"/>
    <n v="3"/>
    <x v="362"/>
    <x v="0"/>
    <x v="3"/>
    <x v="0"/>
    <x v="2"/>
    <n v="3346.4999999999995"/>
    <n v="10039.499999999998"/>
    <x v="3"/>
    <x v="0"/>
    <x v="0"/>
  </r>
  <r>
    <s v="SUZ-83036-175"/>
    <x v="550"/>
    <s v="55915-19477-MK"/>
    <s v="R-D-0.2"/>
    <n v="5"/>
    <x v="666"/>
    <x v="0"/>
    <x v="0"/>
    <x v="2"/>
    <x v="3"/>
    <n v="268.49999999999994"/>
    <n v="1342.4999999999998"/>
    <x v="0"/>
    <x v="2"/>
    <x v="1"/>
  </r>
  <r>
    <s v="RGM-01187-513"/>
    <x v="551"/>
    <s v="28121-11641-UA"/>
    <s v="E-D-0.2"/>
    <n v="6"/>
    <x v="667"/>
    <x v="0"/>
    <x v="1"/>
    <x v="2"/>
    <x v="3"/>
    <n v="364.5"/>
    <n v="2187"/>
    <x v="1"/>
    <x v="2"/>
    <x v="1"/>
  </r>
  <r>
    <s v="CZG-01299-952"/>
    <x v="552"/>
    <s v="09540-70637-EV"/>
    <s v="L-D-1"/>
    <n v="2"/>
    <x v="668"/>
    <x v="1"/>
    <x v="3"/>
    <x v="2"/>
    <x v="0"/>
    <n v="1295"/>
    <n v="2590"/>
    <x v="3"/>
    <x v="2"/>
    <x v="0"/>
  </r>
  <r>
    <s v="KLD-88731-484"/>
    <x v="553"/>
    <s v="17775-77072-PP"/>
    <s v="A-M-1"/>
    <n v="5"/>
    <x v="669"/>
    <x v="0"/>
    <x v="2"/>
    <x v="0"/>
    <x v="0"/>
    <n v="1125"/>
    <n v="5625"/>
    <x v="2"/>
    <x v="0"/>
    <x v="1"/>
  </r>
  <r>
    <s v="BQK-38412-229"/>
    <x v="554"/>
    <s v="90392-73338-BC"/>
    <s v="R-L-0.2"/>
    <n v="3"/>
    <x v="670"/>
    <x v="2"/>
    <x v="0"/>
    <x v="1"/>
    <x v="3"/>
    <n v="358.49999999999994"/>
    <n v="1075.4999999999998"/>
    <x v="0"/>
    <x v="1"/>
    <x v="1"/>
  </r>
  <r>
    <s v="TCX-76953-071"/>
    <x v="555"/>
    <s v="94091-86957-HX"/>
    <s v="E-D-0.2"/>
    <n v="5"/>
    <x v="626"/>
    <x v="1"/>
    <x v="1"/>
    <x v="2"/>
    <x v="3"/>
    <n v="364.5"/>
    <n v="1822.5"/>
    <x v="1"/>
    <x v="2"/>
    <x v="1"/>
  </r>
  <r>
    <s v="LIN-88046-551"/>
    <x v="150"/>
    <s v="10725-45724-CO"/>
    <s v="R-L-0.5"/>
    <n v="4"/>
    <x v="671"/>
    <x v="1"/>
    <x v="0"/>
    <x v="1"/>
    <x v="1"/>
    <n v="716.99999999999989"/>
    <n v="2867.9999999999995"/>
    <x v="0"/>
    <x v="1"/>
    <x v="1"/>
  </r>
  <r>
    <s v="PMV-54491-220"/>
    <x v="556"/>
    <s v="87242-18006-IR"/>
    <s v="L-M-0.2"/>
    <n v="2"/>
    <x v="672"/>
    <x v="0"/>
    <x v="3"/>
    <x v="0"/>
    <x v="3"/>
    <n v="436.5"/>
    <n v="873"/>
    <x v="3"/>
    <x v="0"/>
    <x v="1"/>
  </r>
  <r>
    <s v="SKA-73676-005"/>
    <x v="327"/>
    <s v="36572-91896-PP"/>
    <s v="L-M-1"/>
    <n v="4"/>
    <x v="673"/>
    <x v="0"/>
    <x v="3"/>
    <x v="0"/>
    <x v="0"/>
    <n v="1455"/>
    <n v="5820"/>
    <x v="3"/>
    <x v="0"/>
    <x v="1"/>
  </r>
  <r>
    <s v="TKH-62197-239"/>
    <x v="557"/>
    <s v="25181-97933-UX"/>
    <s v="A-D-0.5"/>
    <n v="3"/>
    <x v="674"/>
    <x v="0"/>
    <x v="2"/>
    <x v="2"/>
    <x v="1"/>
    <n v="597"/>
    <n v="1791"/>
    <x v="2"/>
    <x v="2"/>
    <x v="1"/>
  </r>
  <r>
    <s v="YXF-57218-272"/>
    <x v="333"/>
    <s v="55374-03175-IA"/>
    <s v="R-M-0.2"/>
    <n v="6"/>
    <x v="675"/>
    <x v="0"/>
    <x v="0"/>
    <x v="0"/>
    <x v="3"/>
    <n v="298.5"/>
    <n v="1791"/>
    <x v="0"/>
    <x v="0"/>
    <x v="0"/>
  </r>
  <r>
    <s v="PKJ-30083-501"/>
    <x v="558"/>
    <s v="76948-43532-JS"/>
    <s v="E-D-0.5"/>
    <n v="2"/>
    <x v="676"/>
    <x v="1"/>
    <x v="1"/>
    <x v="2"/>
    <x v="1"/>
    <n v="729"/>
    <n v="1458"/>
    <x v="1"/>
    <x v="2"/>
    <x v="1"/>
  </r>
  <r>
    <s v="WTT-91832-645"/>
    <x v="559"/>
    <s v="24344-88599-PP"/>
    <s v="A-M-1"/>
    <n v="3"/>
    <x v="677"/>
    <x v="1"/>
    <x v="2"/>
    <x v="0"/>
    <x v="0"/>
    <n v="1125"/>
    <n v="3375"/>
    <x v="2"/>
    <x v="0"/>
    <x v="1"/>
  </r>
  <r>
    <s v="TRZ-94735-865"/>
    <x v="310"/>
    <s v="54462-58311-YF"/>
    <s v="L-M-0.5"/>
    <n v="4"/>
    <x v="678"/>
    <x v="1"/>
    <x v="3"/>
    <x v="0"/>
    <x v="1"/>
    <n v="873"/>
    <n v="3492"/>
    <x v="3"/>
    <x v="0"/>
    <x v="0"/>
  </r>
  <r>
    <s v="UDB-09651-780"/>
    <x v="560"/>
    <s v="90767-92589-LV"/>
    <s v="E-D-0.5"/>
    <n v="2"/>
    <x v="679"/>
    <x v="0"/>
    <x v="1"/>
    <x v="2"/>
    <x v="1"/>
    <n v="729"/>
    <n v="1458"/>
    <x v="1"/>
    <x v="2"/>
    <x v="1"/>
  </r>
  <r>
    <s v="EHJ-82097-549"/>
    <x v="561"/>
    <s v="27517-43747-YD"/>
    <s v="R-D-0.2"/>
    <n v="2"/>
    <x v="680"/>
    <x v="1"/>
    <x v="0"/>
    <x v="2"/>
    <x v="3"/>
    <n v="268.49999999999994"/>
    <n v="536.99999999999989"/>
    <x v="0"/>
    <x v="2"/>
    <x v="0"/>
  </r>
  <r>
    <s v="ZFR-79447-696"/>
    <x v="562"/>
    <s v="77828-66867-KH"/>
    <s v="R-M-0.5"/>
    <n v="1"/>
    <x v="681"/>
    <x v="0"/>
    <x v="0"/>
    <x v="0"/>
    <x v="1"/>
    <n v="597"/>
    <n v="597"/>
    <x v="0"/>
    <x v="0"/>
    <x v="0"/>
  </r>
  <r>
    <s v="NUU-03893-975"/>
    <x v="563"/>
    <s v="41054-59693-XE"/>
    <s v="L-L-0.5"/>
    <n v="2"/>
    <x v="682"/>
    <x v="0"/>
    <x v="3"/>
    <x v="1"/>
    <x v="1"/>
    <n v="951"/>
    <n v="1902"/>
    <x v="3"/>
    <x v="1"/>
    <x v="1"/>
  </r>
  <r>
    <s v="GVG-59542-307"/>
    <x v="564"/>
    <s v="26314-66792-VP"/>
    <s v="E-M-1"/>
    <n v="2"/>
    <x v="683"/>
    <x v="0"/>
    <x v="1"/>
    <x v="0"/>
    <x v="0"/>
    <n v="1375"/>
    <n v="2750"/>
    <x v="1"/>
    <x v="0"/>
    <x v="0"/>
  </r>
  <r>
    <s v="YLY-35287-172"/>
    <x v="565"/>
    <s v="69410-04668-MA"/>
    <s v="A-D-0.5"/>
    <n v="5"/>
    <x v="684"/>
    <x v="0"/>
    <x v="2"/>
    <x v="2"/>
    <x v="1"/>
    <n v="597"/>
    <n v="2985"/>
    <x v="2"/>
    <x v="2"/>
    <x v="1"/>
  </r>
  <r>
    <s v="DCI-96254-548"/>
    <x v="566"/>
    <s v="94091-86957-HX"/>
    <s v="A-D-0.2"/>
    <n v="6"/>
    <x v="626"/>
    <x v="1"/>
    <x v="2"/>
    <x v="2"/>
    <x v="3"/>
    <n v="298.5"/>
    <n v="1791"/>
    <x v="2"/>
    <x v="2"/>
    <x v="1"/>
  </r>
  <r>
    <s v="KHZ-26264-253"/>
    <x v="160"/>
    <s v="24972-55878-KX"/>
    <s v="L-L-0.2"/>
    <n v="6"/>
    <x v="685"/>
    <x v="0"/>
    <x v="3"/>
    <x v="1"/>
    <x v="3"/>
    <n v="475.5"/>
    <n v="2853"/>
    <x v="3"/>
    <x v="1"/>
    <x v="1"/>
  </r>
  <r>
    <s v="AAQ-13644-699"/>
    <x v="567"/>
    <s v="46296-42617-OQ"/>
    <s v="R-D-1"/>
    <n v="4"/>
    <x v="686"/>
    <x v="0"/>
    <x v="0"/>
    <x v="2"/>
    <x v="0"/>
    <n v="894.99999999999989"/>
    <n v="3579.9999999999995"/>
    <x v="0"/>
    <x v="2"/>
    <x v="0"/>
  </r>
  <r>
    <s v="LWL-68108-794"/>
    <x v="568"/>
    <s v="44494-89923-UW"/>
    <s v="A-D-0.5"/>
    <n v="3"/>
    <x v="687"/>
    <x v="0"/>
    <x v="2"/>
    <x v="2"/>
    <x v="1"/>
    <n v="597"/>
    <n v="1791"/>
    <x v="2"/>
    <x v="2"/>
    <x v="0"/>
  </r>
  <r>
    <s v="JQT-14347-517"/>
    <x v="569"/>
    <s v="11621-09964-ID"/>
    <s v="R-D-1"/>
    <n v="1"/>
    <x v="688"/>
    <x v="0"/>
    <x v="0"/>
    <x v="2"/>
    <x v="0"/>
    <n v="894.99999999999989"/>
    <n v="894.99999999999989"/>
    <x v="0"/>
    <x v="2"/>
    <x v="1"/>
  </r>
  <r>
    <s v="BMM-86471-923"/>
    <x v="570"/>
    <s v="76319-80715-II"/>
    <s v="L-D-2.5"/>
    <n v="1"/>
    <x v="689"/>
    <x v="0"/>
    <x v="3"/>
    <x v="2"/>
    <x v="2"/>
    <n v="2978.4999999999995"/>
    <n v="2978.4999999999995"/>
    <x v="3"/>
    <x v="2"/>
    <x v="0"/>
  </r>
  <r>
    <s v="IXU-67272-326"/>
    <x v="571"/>
    <s v="91654-79216-IC"/>
    <s v="E-L-0.5"/>
    <n v="5"/>
    <x v="690"/>
    <x v="0"/>
    <x v="1"/>
    <x v="1"/>
    <x v="1"/>
    <n v="891"/>
    <n v="4455"/>
    <x v="1"/>
    <x v="1"/>
    <x v="1"/>
  </r>
  <r>
    <s v="ITE-28312-615"/>
    <x v="139"/>
    <s v="56450-21890-HK"/>
    <s v="E-L-1"/>
    <n v="6"/>
    <x v="691"/>
    <x v="0"/>
    <x v="1"/>
    <x v="1"/>
    <x v="0"/>
    <n v="1485"/>
    <n v="8910"/>
    <x v="1"/>
    <x v="1"/>
    <x v="0"/>
  </r>
  <r>
    <s v="ZHQ-30471-635"/>
    <x v="303"/>
    <s v="40600-58915-WZ"/>
    <s v="L-M-0.5"/>
    <n v="5"/>
    <x v="692"/>
    <x v="2"/>
    <x v="3"/>
    <x v="0"/>
    <x v="1"/>
    <n v="873"/>
    <n v="4365"/>
    <x v="3"/>
    <x v="0"/>
    <x v="1"/>
  </r>
  <r>
    <s v="LTP-31133-134"/>
    <x v="572"/>
    <s v="66527-94478-PB"/>
    <s v="A-L-0.5"/>
    <n v="3"/>
    <x v="331"/>
    <x v="0"/>
    <x v="2"/>
    <x v="1"/>
    <x v="1"/>
    <n v="777"/>
    <n v="2331"/>
    <x v="2"/>
    <x v="1"/>
    <x v="1"/>
  </r>
  <r>
    <s v="ZVQ-26122-859"/>
    <x v="573"/>
    <s v="77154-45038-IH"/>
    <s v="A-L-2.5"/>
    <n v="6"/>
    <x v="693"/>
    <x v="0"/>
    <x v="2"/>
    <x v="1"/>
    <x v="2"/>
    <n v="2978.4999999999995"/>
    <n v="17870.999999999996"/>
    <x v="2"/>
    <x v="1"/>
    <x v="0"/>
  </r>
  <r>
    <s v="MIU-01481-194"/>
    <x v="574"/>
    <s v="08439-55669-AI"/>
    <s v="R-M-1"/>
    <n v="6"/>
    <x v="694"/>
    <x v="0"/>
    <x v="0"/>
    <x v="0"/>
    <x v="0"/>
    <n v="994.99999999999989"/>
    <n v="5969.9999999999991"/>
    <x v="0"/>
    <x v="0"/>
    <x v="0"/>
  </r>
  <r>
    <s v="MIU-01481-194"/>
    <x v="574"/>
    <s v="08439-55669-AI"/>
    <s v="A-L-0.5"/>
    <n v="2"/>
    <x v="694"/>
    <x v="0"/>
    <x v="2"/>
    <x v="1"/>
    <x v="1"/>
    <n v="777"/>
    <n v="1554"/>
    <x v="2"/>
    <x v="1"/>
    <x v="0"/>
  </r>
  <r>
    <s v="UEA-72681-629"/>
    <x v="455"/>
    <s v="24972-55878-KX"/>
    <s v="A-L-2.5"/>
    <n v="3"/>
    <x v="685"/>
    <x v="0"/>
    <x v="2"/>
    <x v="1"/>
    <x v="2"/>
    <n v="2978.4999999999995"/>
    <n v="8935.4999999999982"/>
    <x v="2"/>
    <x v="1"/>
    <x v="1"/>
  </r>
  <r>
    <s v="CVE-15042-481"/>
    <x v="575"/>
    <s v="24972-55878-KX"/>
    <s v="R-L-1"/>
    <n v="2"/>
    <x v="685"/>
    <x v="0"/>
    <x v="0"/>
    <x v="1"/>
    <x v="0"/>
    <n v="1195"/>
    <n v="2390"/>
    <x v="0"/>
    <x v="1"/>
    <x v="1"/>
  </r>
  <r>
    <s v="EJA-79176-833"/>
    <x v="576"/>
    <s v="91509-62250-GN"/>
    <s v="R-M-2.5"/>
    <n v="6"/>
    <x v="695"/>
    <x v="2"/>
    <x v="0"/>
    <x v="0"/>
    <x v="2"/>
    <n v="2288.5"/>
    <n v="13731"/>
    <x v="0"/>
    <x v="0"/>
    <x v="1"/>
  </r>
  <r>
    <s v="AHQ-40440-522"/>
    <x v="577"/>
    <s v="83833-46106-ZC"/>
    <s v="A-D-1"/>
    <n v="1"/>
    <x v="696"/>
    <x v="0"/>
    <x v="2"/>
    <x v="2"/>
    <x v="0"/>
    <n v="994.99999999999989"/>
    <n v="994.99999999999989"/>
    <x v="2"/>
    <x v="2"/>
    <x v="1"/>
  </r>
  <r>
    <s v="TID-21626-411"/>
    <x v="578"/>
    <s v="19383-33606-PW"/>
    <s v="R-L-0.5"/>
    <n v="3"/>
    <x v="697"/>
    <x v="0"/>
    <x v="0"/>
    <x v="1"/>
    <x v="1"/>
    <n v="716.99999999999989"/>
    <n v="2150.9999999999995"/>
    <x v="0"/>
    <x v="1"/>
    <x v="1"/>
  </r>
  <r>
    <s v="RSR-96390-187"/>
    <x v="579"/>
    <s v="67052-76184-CB"/>
    <s v="E-M-1"/>
    <n v="6"/>
    <x v="698"/>
    <x v="0"/>
    <x v="1"/>
    <x v="0"/>
    <x v="0"/>
    <n v="1375"/>
    <n v="8250"/>
    <x v="1"/>
    <x v="0"/>
    <x v="1"/>
  </r>
  <r>
    <s v="BZE-96093-118"/>
    <x v="91"/>
    <s v="43452-18035-DH"/>
    <s v="L-M-0.2"/>
    <n v="2"/>
    <x v="699"/>
    <x v="1"/>
    <x v="3"/>
    <x v="0"/>
    <x v="3"/>
    <n v="436.5"/>
    <n v="873"/>
    <x v="3"/>
    <x v="0"/>
    <x v="1"/>
  </r>
  <r>
    <s v="LOU-41819-242"/>
    <x v="272"/>
    <s v="88060-50676-MV"/>
    <s v="R-M-1"/>
    <n v="2"/>
    <x v="700"/>
    <x v="0"/>
    <x v="0"/>
    <x v="0"/>
    <x v="0"/>
    <n v="994.99999999999989"/>
    <n v="1989.9999999999998"/>
    <x v="0"/>
    <x v="0"/>
    <x v="0"/>
  </r>
  <r>
    <s v="FND-99527-640"/>
    <x v="65"/>
    <s v="89574-96203-EP"/>
    <s v="E-L-0.5"/>
    <n v="2"/>
    <x v="701"/>
    <x v="0"/>
    <x v="1"/>
    <x v="1"/>
    <x v="1"/>
    <n v="891"/>
    <n v="1782"/>
    <x v="1"/>
    <x v="1"/>
    <x v="0"/>
  </r>
  <r>
    <s v="ASG-27179-958"/>
    <x v="580"/>
    <s v="12607-75113-UV"/>
    <s v="A-M-0.5"/>
    <n v="3"/>
    <x v="702"/>
    <x v="0"/>
    <x v="2"/>
    <x v="0"/>
    <x v="1"/>
    <n v="675"/>
    <n v="2025"/>
    <x v="2"/>
    <x v="0"/>
    <x v="1"/>
  </r>
  <r>
    <s v="YKX-23510-272"/>
    <x v="581"/>
    <s v="56991-05510-PR"/>
    <s v="A-L-2.5"/>
    <n v="2"/>
    <x v="703"/>
    <x v="0"/>
    <x v="2"/>
    <x v="1"/>
    <x v="2"/>
    <n v="2978.4999999999995"/>
    <n v="5956.9999999999991"/>
    <x v="2"/>
    <x v="1"/>
    <x v="1"/>
  </r>
  <r>
    <s v="FSA-98650-921"/>
    <x v="489"/>
    <s v="01841-48191-NL"/>
    <s v="L-L-0.5"/>
    <n v="2"/>
    <x v="704"/>
    <x v="0"/>
    <x v="3"/>
    <x v="1"/>
    <x v="1"/>
    <n v="951"/>
    <n v="1902"/>
    <x v="3"/>
    <x v="1"/>
    <x v="0"/>
  </r>
  <r>
    <s v="ZUR-55774-294"/>
    <x v="234"/>
    <s v="33269-10023-CO"/>
    <s v="L-D-1"/>
    <n v="6"/>
    <x v="705"/>
    <x v="0"/>
    <x v="3"/>
    <x v="2"/>
    <x v="0"/>
    <n v="1295"/>
    <n v="7770"/>
    <x v="3"/>
    <x v="2"/>
    <x v="0"/>
  </r>
  <r>
    <s v="FUO-99821-974"/>
    <x v="175"/>
    <s v="31245-81098-PJ"/>
    <s v="E-M-1"/>
    <n v="3"/>
    <x v="706"/>
    <x v="0"/>
    <x v="1"/>
    <x v="0"/>
    <x v="0"/>
    <n v="1375"/>
    <n v="4125"/>
    <x v="1"/>
    <x v="0"/>
    <x v="1"/>
  </r>
  <r>
    <s v="YVH-19865-819"/>
    <x v="582"/>
    <s v="08946-56610-IH"/>
    <s v="L-L-2.5"/>
    <n v="4"/>
    <x v="707"/>
    <x v="0"/>
    <x v="3"/>
    <x v="1"/>
    <x v="2"/>
    <n v="3645.5"/>
    <n v="14582"/>
    <x v="3"/>
    <x v="1"/>
    <x v="1"/>
  </r>
  <r>
    <s v="NNF-47422-501"/>
    <x v="583"/>
    <s v="20260-32948-EB"/>
    <s v="E-L-0.2"/>
    <n v="6"/>
    <x v="708"/>
    <x v="1"/>
    <x v="1"/>
    <x v="1"/>
    <x v="3"/>
    <n v="445.5"/>
    <n v="2673"/>
    <x v="1"/>
    <x v="1"/>
    <x v="1"/>
  </r>
  <r>
    <s v="RJI-71409-490"/>
    <x v="548"/>
    <s v="31613-41626-KX"/>
    <s v="L-M-0.5"/>
    <n v="5"/>
    <x v="709"/>
    <x v="0"/>
    <x v="3"/>
    <x v="0"/>
    <x v="1"/>
    <n v="873"/>
    <n v="4365"/>
    <x v="3"/>
    <x v="0"/>
    <x v="0"/>
  </r>
  <r>
    <s v="UZL-46108-213"/>
    <x v="584"/>
    <s v="75961-20170-RD"/>
    <s v="L-L-1"/>
    <n v="2"/>
    <x v="710"/>
    <x v="0"/>
    <x v="3"/>
    <x v="1"/>
    <x v="0"/>
    <n v="1585"/>
    <n v="3170"/>
    <x v="3"/>
    <x v="1"/>
    <x v="1"/>
  </r>
  <r>
    <s v="AOX-44467-109"/>
    <x v="64"/>
    <s v="72524-06410-KD"/>
    <s v="A-D-2.5"/>
    <n v="1"/>
    <x v="711"/>
    <x v="0"/>
    <x v="2"/>
    <x v="2"/>
    <x v="2"/>
    <n v="2288.5"/>
    <n v="2288.5"/>
    <x v="2"/>
    <x v="2"/>
    <x v="1"/>
  </r>
  <r>
    <s v="TZD-67261-174"/>
    <x v="585"/>
    <s v="01841-48191-NL"/>
    <s v="E-D-2.5"/>
    <n v="1"/>
    <x v="704"/>
    <x v="0"/>
    <x v="1"/>
    <x v="2"/>
    <x v="2"/>
    <n v="2794.5"/>
    <n v="2794.5"/>
    <x v="1"/>
    <x v="2"/>
    <x v="0"/>
  </r>
  <r>
    <s v="TBU-64277-625"/>
    <x v="32"/>
    <s v="98918-34330-GY"/>
    <s v="E-M-1"/>
    <n v="6"/>
    <x v="712"/>
    <x v="0"/>
    <x v="1"/>
    <x v="0"/>
    <x v="0"/>
    <n v="1375"/>
    <n v="8250"/>
    <x v="1"/>
    <x v="0"/>
    <x v="0"/>
  </r>
  <r>
    <s v="TYP-85767-944"/>
    <x v="586"/>
    <s v="51497-50894-WU"/>
    <s v="R-M-2.5"/>
    <n v="2"/>
    <x v="713"/>
    <x v="1"/>
    <x v="0"/>
    <x v="0"/>
    <x v="2"/>
    <n v="2288.5"/>
    <n v="4577"/>
    <x v="0"/>
    <x v="0"/>
    <x v="0"/>
  </r>
  <r>
    <s v="GTT-73214-334"/>
    <x v="535"/>
    <s v="98636-90072-YE"/>
    <s v="A-L-1"/>
    <n v="6"/>
    <x v="714"/>
    <x v="0"/>
    <x v="2"/>
    <x v="1"/>
    <x v="0"/>
    <n v="1295"/>
    <n v="7770"/>
    <x v="2"/>
    <x v="1"/>
    <x v="1"/>
  </r>
  <r>
    <s v="WAI-89905-069"/>
    <x v="587"/>
    <s v="47011-57815-HJ"/>
    <s v="A-L-0.5"/>
    <n v="3"/>
    <x v="715"/>
    <x v="0"/>
    <x v="2"/>
    <x v="1"/>
    <x v="1"/>
    <n v="777"/>
    <n v="2331"/>
    <x v="2"/>
    <x v="1"/>
    <x v="1"/>
  </r>
  <r>
    <s v="OJL-96844-459"/>
    <x v="393"/>
    <s v="61253-98356-VD"/>
    <s v="L-L-0.2"/>
    <n v="5"/>
    <x v="716"/>
    <x v="0"/>
    <x v="3"/>
    <x v="1"/>
    <x v="3"/>
    <n v="475.5"/>
    <n v="2377.5"/>
    <x v="3"/>
    <x v="1"/>
    <x v="0"/>
  </r>
  <r>
    <s v="VGI-33205-360"/>
    <x v="588"/>
    <s v="96762-10814-DA"/>
    <s v="L-M-0.5"/>
    <n v="6"/>
    <x v="717"/>
    <x v="2"/>
    <x v="3"/>
    <x v="0"/>
    <x v="1"/>
    <n v="873"/>
    <n v="5238"/>
    <x v="3"/>
    <x v="0"/>
    <x v="0"/>
  </r>
  <r>
    <s v="PCA-14081-576"/>
    <x v="15"/>
    <s v="63112-10870-LC"/>
    <s v="R-L-0.2"/>
    <n v="5"/>
    <x v="718"/>
    <x v="0"/>
    <x v="0"/>
    <x v="1"/>
    <x v="3"/>
    <n v="358.49999999999994"/>
    <n v="1792.4999999999998"/>
    <x v="0"/>
    <x v="1"/>
    <x v="1"/>
  </r>
  <r>
    <s v="SCS-67069-962"/>
    <x v="507"/>
    <s v="21403-49423-PD"/>
    <s v="A-L-2.5"/>
    <n v="5"/>
    <x v="719"/>
    <x v="0"/>
    <x v="2"/>
    <x v="1"/>
    <x v="2"/>
    <n v="2978.4999999999995"/>
    <n v="14892.499999999998"/>
    <x v="2"/>
    <x v="1"/>
    <x v="1"/>
  </r>
  <r>
    <s v="BDM-03174-485"/>
    <x v="533"/>
    <s v="29581-13303-VB"/>
    <s v="R-L-0.5"/>
    <n v="4"/>
    <x v="720"/>
    <x v="0"/>
    <x v="0"/>
    <x v="1"/>
    <x v="1"/>
    <n v="716.99999999999989"/>
    <n v="2867.9999999999995"/>
    <x v="0"/>
    <x v="1"/>
    <x v="1"/>
  </r>
  <r>
    <s v="UJV-32333-364"/>
    <x v="589"/>
    <s v="86110-83695-YS"/>
    <s v="L-L-0.5"/>
    <n v="1"/>
    <x v="721"/>
    <x v="0"/>
    <x v="3"/>
    <x v="1"/>
    <x v="1"/>
    <n v="951"/>
    <n v="951"/>
    <x v="3"/>
    <x v="1"/>
    <x v="1"/>
  </r>
  <r>
    <s v="FLI-11493-954"/>
    <x v="590"/>
    <s v="80454-42225-FT"/>
    <s v="A-L-0.5"/>
    <n v="4"/>
    <x v="722"/>
    <x v="0"/>
    <x v="2"/>
    <x v="1"/>
    <x v="1"/>
    <n v="777"/>
    <n v="3108"/>
    <x v="2"/>
    <x v="1"/>
    <x v="1"/>
  </r>
  <r>
    <s v="IWL-13117-537"/>
    <x v="457"/>
    <s v="29129-60664-KO"/>
    <s v="R-D-0.2"/>
    <n v="3"/>
    <x v="444"/>
    <x v="0"/>
    <x v="0"/>
    <x v="2"/>
    <x v="3"/>
    <n v="268.49999999999994"/>
    <n v="805.49999999999977"/>
    <x v="0"/>
    <x v="2"/>
    <x v="0"/>
  </r>
  <r>
    <s v="OAM-76916-748"/>
    <x v="591"/>
    <s v="63025-62939-AN"/>
    <s v="E-D-1"/>
    <n v="3"/>
    <x v="723"/>
    <x v="0"/>
    <x v="1"/>
    <x v="2"/>
    <x v="0"/>
    <n v="1215"/>
    <n v="3645"/>
    <x v="1"/>
    <x v="2"/>
    <x v="0"/>
  </r>
  <r>
    <s v="UMB-11223-710"/>
    <x v="592"/>
    <s v="49012-12987-QT"/>
    <s v="R-D-0.2"/>
    <n v="6"/>
    <x v="724"/>
    <x v="1"/>
    <x v="0"/>
    <x v="2"/>
    <x v="3"/>
    <n v="268.49999999999994"/>
    <n v="1610.9999999999995"/>
    <x v="0"/>
    <x v="2"/>
    <x v="1"/>
  </r>
  <r>
    <s v="LXR-09892-726"/>
    <x v="402"/>
    <s v="50924-94200-SQ"/>
    <s v="R-D-2.5"/>
    <n v="2"/>
    <x v="725"/>
    <x v="0"/>
    <x v="0"/>
    <x v="2"/>
    <x v="2"/>
    <n v="2058.4999999999995"/>
    <n v="4116.9999999999991"/>
    <x v="0"/>
    <x v="2"/>
    <x v="0"/>
  </r>
  <r>
    <s v="QXX-89943-393"/>
    <x v="593"/>
    <s v="15673-18812-IU"/>
    <s v="R-D-0.2"/>
    <n v="4"/>
    <x v="726"/>
    <x v="0"/>
    <x v="0"/>
    <x v="2"/>
    <x v="3"/>
    <n v="268.49999999999994"/>
    <n v="1073.9999999999998"/>
    <x v="0"/>
    <x v="2"/>
    <x v="1"/>
  </r>
  <r>
    <s v="WVS-57822-366"/>
    <x v="594"/>
    <s v="52151-75971-YY"/>
    <s v="E-M-2.5"/>
    <n v="4"/>
    <x v="727"/>
    <x v="0"/>
    <x v="1"/>
    <x v="0"/>
    <x v="2"/>
    <n v="3162.4999999999995"/>
    <n v="12649.999999999998"/>
    <x v="1"/>
    <x v="0"/>
    <x v="1"/>
  </r>
  <r>
    <s v="CLJ-23403-689"/>
    <x v="77"/>
    <s v="19413-02045-CG"/>
    <s v="R-L-1"/>
    <n v="2"/>
    <x v="728"/>
    <x v="2"/>
    <x v="0"/>
    <x v="1"/>
    <x v="0"/>
    <n v="1195"/>
    <n v="2390"/>
    <x v="0"/>
    <x v="1"/>
    <x v="1"/>
  </r>
  <r>
    <s v="XNU-83276-288"/>
    <x v="595"/>
    <s v="98185-92775-KT"/>
    <s v="R-M-0.5"/>
    <n v="1"/>
    <x v="729"/>
    <x v="0"/>
    <x v="0"/>
    <x v="0"/>
    <x v="1"/>
    <n v="597"/>
    <n v="597"/>
    <x v="0"/>
    <x v="0"/>
    <x v="1"/>
  </r>
  <r>
    <s v="YOG-94666-679"/>
    <x v="596"/>
    <s v="86991-53901-AT"/>
    <s v="L-D-0.2"/>
    <n v="2"/>
    <x v="730"/>
    <x v="2"/>
    <x v="3"/>
    <x v="2"/>
    <x v="3"/>
    <n v="388.5"/>
    <n v="777"/>
    <x v="3"/>
    <x v="2"/>
    <x v="0"/>
  </r>
  <r>
    <s v="KHG-33953-115"/>
    <x v="514"/>
    <s v="78226-97287-JI"/>
    <s v="L-D-0.5"/>
    <n v="3"/>
    <x v="731"/>
    <x v="1"/>
    <x v="3"/>
    <x v="2"/>
    <x v="1"/>
    <n v="777"/>
    <n v="2331"/>
    <x v="3"/>
    <x v="2"/>
    <x v="1"/>
  </r>
  <r>
    <s v="MHD-95615-696"/>
    <x v="54"/>
    <s v="27930-59250-JT"/>
    <s v="R-L-2.5"/>
    <n v="5"/>
    <x v="732"/>
    <x v="0"/>
    <x v="0"/>
    <x v="1"/>
    <x v="2"/>
    <n v="2748.4999999999995"/>
    <n v="13742.499999999998"/>
    <x v="0"/>
    <x v="1"/>
    <x v="1"/>
  </r>
  <r>
    <s v="HBH-64794-080"/>
    <x v="597"/>
    <s v="40560-18556-YE"/>
    <s v="R-D-0.2"/>
    <n v="3"/>
    <x v="733"/>
    <x v="0"/>
    <x v="0"/>
    <x v="2"/>
    <x v="3"/>
    <n v="268.49999999999994"/>
    <n v="805.49999999999977"/>
    <x v="0"/>
    <x v="2"/>
    <x v="0"/>
  </r>
  <r>
    <s v="CNJ-56058-223"/>
    <x v="105"/>
    <s v="40780-22081-LX"/>
    <s v="L-L-0.5"/>
    <n v="3"/>
    <x v="734"/>
    <x v="0"/>
    <x v="3"/>
    <x v="1"/>
    <x v="1"/>
    <n v="951"/>
    <n v="2853"/>
    <x v="3"/>
    <x v="1"/>
    <x v="1"/>
  </r>
  <r>
    <s v="KHO-27106-786"/>
    <x v="210"/>
    <s v="01603-43789-TN"/>
    <s v="A-M-1"/>
    <n v="6"/>
    <x v="735"/>
    <x v="1"/>
    <x v="2"/>
    <x v="0"/>
    <x v="0"/>
    <n v="1125"/>
    <n v="6750"/>
    <x v="2"/>
    <x v="0"/>
    <x v="0"/>
  </r>
  <r>
    <s v="KHO-27106-786"/>
    <x v="210"/>
    <s v="01603-43789-TN"/>
    <s v="L-D-2.5"/>
    <n v="6"/>
    <x v="735"/>
    <x v="1"/>
    <x v="3"/>
    <x v="2"/>
    <x v="2"/>
    <n v="2978.4999999999995"/>
    <n v="17870.999999999996"/>
    <x v="3"/>
    <x v="2"/>
    <x v="0"/>
  </r>
  <r>
    <s v="YAC-50329-982"/>
    <x v="598"/>
    <s v="75419-92838-TI"/>
    <s v="E-M-2.5"/>
    <n v="1"/>
    <x v="736"/>
    <x v="0"/>
    <x v="1"/>
    <x v="0"/>
    <x v="2"/>
    <n v="3162.4999999999995"/>
    <n v="3162.4999999999995"/>
    <x v="1"/>
    <x v="0"/>
    <x v="0"/>
  </r>
  <r>
    <s v="VVL-95291-039"/>
    <x v="360"/>
    <s v="96516-97464-MF"/>
    <s v="E-L-0.2"/>
    <n v="2"/>
    <x v="737"/>
    <x v="0"/>
    <x v="1"/>
    <x v="1"/>
    <x v="3"/>
    <n v="445.5"/>
    <n v="891"/>
    <x v="1"/>
    <x v="1"/>
    <x v="1"/>
  </r>
  <r>
    <s v="VUT-20974-364"/>
    <x v="62"/>
    <s v="90285-56295-PO"/>
    <s v="R-M-0.5"/>
    <n v="6"/>
    <x v="738"/>
    <x v="0"/>
    <x v="0"/>
    <x v="0"/>
    <x v="1"/>
    <n v="597"/>
    <n v="3582"/>
    <x v="0"/>
    <x v="0"/>
    <x v="1"/>
  </r>
  <r>
    <s v="SFC-34054-213"/>
    <x v="599"/>
    <s v="08100-71102-HQ"/>
    <s v="L-L-0.5"/>
    <n v="4"/>
    <x v="739"/>
    <x v="1"/>
    <x v="3"/>
    <x v="1"/>
    <x v="1"/>
    <n v="951"/>
    <n v="3804"/>
    <x v="3"/>
    <x v="1"/>
    <x v="1"/>
  </r>
  <r>
    <s v="UDS-04807-593"/>
    <x v="600"/>
    <s v="84074-28110-OV"/>
    <s v="L-D-0.5"/>
    <n v="2"/>
    <x v="740"/>
    <x v="0"/>
    <x v="3"/>
    <x v="2"/>
    <x v="1"/>
    <n v="777"/>
    <n v="1554"/>
    <x v="3"/>
    <x v="2"/>
    <x v="1"/>
  </r>
  <r>
    <s v="FWE-98471-488"/>
    <x v="601"/>
    <s v="27930-59250-JT"/>
    <s v="L-L-1"/>
    <n v="5"/>
    <x v="732"/>
    <x v="0"/>
    <x v="3"/>
    <x v="1"/>
    <x v="0"/>
    <n v="1585"/>
    <n v="7925"/>
    <x v="3"/>
    <x v="1"/>
    <x v="1"/>
  </r>
  <r>
    <s v="RAU-17060-674"/>
    <x v="602"/>
    <s v="12747-63766-EU"/>
    <s v="L-L-0.2"/>
    <n v="1"/>
    <x v="741"/>
    <x v="0"/>
    <x v="3"/>
    <x v="1"/>
    <x v="3"/>
    <n v="475.5"/>
    <n v="475.5"/>
    <x v="3"/>
    <x v="1"/>
    <x v="0"/>
  </r>
  <r>
    <s v="AOL-13866-711"/>
    <x v="603"/>
    <s v="83490-88357-LJ"/>
    <s v="E-M-1"/>
    <n v="4"/>
    <x v="742"/>
    <x v="0"/>
    <x v="1"/>
    <x v="0"/>
    <x v="0"/>
    <n v="1375"/>
    <n v="5500"/>
    <x v="1"/>
    <x v="0"/>
    <x v="0"/>
  </r>
  <r>
    <s v="NOA-79645-377"/>
    <x v="604"/>
    <s v="53729-30320-XZ"/>
    <s v="R-D-0.5"/>
    <n v="5"/>
    <x v="743"/>
    <x v="0"/>
    <x v="0"/>
    <x v="2"/>
    <x v="1"/>
    <n v="536.99999999999989"/>
    <n v="2684.9999999999995"/>
    <x v="0"/>
    <x v="2"/>
    <x v="1"/>
  </r>
  <r>
    <s v="KMS-49214-806"/>
    <x v="605"/>
    <s v="50384-52703-LA"/>
    <s v="E-L-2.5"/>
    <n v="4"/>
    <x v="744"/>
    <x v="0"/>
    <x v="1"/>
    <x v="1"/>
    <x v="2"/>
    <n v="3415.4999999999995"/>
    <n v="13661.999999999998"/>
    <x v="1"/>
    <x v="1"/>
    <x v="1"/>
  </r>
  <r>
    <s v="ABK-08091-531"/>
    <x v="606"/>
    <s v="53864-36201-FG"/>
    <s v="L-L-1"/>
    <n v="3"/>
    <x v="745"/>
    <x v="0"/>
    <x v="3"/>
    <x v="1"/>
    <x v="0"/>
    <n v="1585"/>
    <n v="4755"/>
    <x v="3"/>
    <x v="1"/>
    <x v="0"/>
  </r>
  <r>
    <s v="GPT-67705-953"/>
    <x v="446"/>
    <s v="70631-33225-MZ"/>
    <s v="A-M-0.2"/>
    <n v="5"/>
    <x v="746"/>
    <x v="0"/>
    <x v="2"/>
    <x v="0"/>
    <x v="3"/>
    <n v="337.5"/>
    <n v="1687.5"/>
    <x v="2"/>
    <x v="0"/>
    <x v="0"/>
  </r>
  <r>
    <s v="JNA-21450-177"/>
    <x v="18"/>
    <s v="54798-14109-HC"/>
    <s v="A-D-1"/>
    <n v="3"/>
    <x v="747"/>
    <x v="0"/>
    <x v="2"/>
    <x v="2"/>
    <x v="0"/>
    <n v="994.99999999999989"/>
    <n v="2984.9999999999995"/>
    <x v="2"/>
    <x v="2"/>
    <x v="0"/>
  </r>
  <r>
    <s v="MPQ-23421-608"/>
    <x v="180"/>
    <s v="08023-52962-ET"/>
    <s v="E-M-0.5"/>
    <n v="5"/>
    <x v="748"/>
    <x v="0"/>
    <x v="1"/>
    <x v="0"/>
    <x v="1"/>
    <n v="825"/>
    <n v="4125"/>
    <x v="1"/>
    <x v="0"/>
    <x v="0"/>
  </r>
  <r>
    <s v="NLI-63891-565"/>
    <x v="580"/>
    <s v="41899-00283-VK"/>
    <s v="E-M-0.2"/>
    <n v="5"/>
    <x v="749"/>
    <x v="0"/>
    <x v="1"/>
    <x v="0"/>
    <x v="3"/>
    <n v="412.5"/>
    <n v="2062.5"/>
    <x v="1"/>
    <x v="0"/>
    <x v="1"/>
  </r>
  <r>
    <s v="HHF-36647-854"/>
    <x v="453"/>
    <s v="39011-18412-GR"/>
    <s v="A-D-2.5"/>
    <n v="6"/>
    <x v="750"/>
    <x v="0"/>
    <x v="2"/>
    <x v="2"/>
    <x v="2"/>
    <n v="2288.5"/>
    <n v="13731"/>
    <x v="2"/>
    <x v="2"/>
    <x v="0"/>
  </r>
  <r>
    <s v="SBN-16537-046"/>
    <x v="259"/>
    <s v="60255-12579-PZ"/>
    <s v="A-D-0.2"/>
    <n v="1"/>
    <x v="751"/>
    <x v="0"/>
    <x v="2"/>
    <x v="2"/>
    <x v="3"/>
    <n v="298.5"/>
    <n v="298.5"/>
    <x v="2"/>
    <x v="2"/>
    <x v="1"/>
  </r>
  <r>
    <s v="XZD-44484-632"/>
    <x v="607"/>
    <s v="80541-38332-BP"/>
    <s v="E-M-1"/>
    <n v="2"/>
    <x v="752"/>
    <x v="0"/>
    <x v="1"/>
    <x v="0"/>
    <x v="0"/>
    <n v="1375"/>
    <n v="2750"/>
    <x v="1"/>
    <x v="0"/>
    <x v="1"/>
  </r>
  <r>
    <s v="XZD-44484-632"/>
    <x v="607"/>
    <s v="80541-38332-BP"/>
    <s v="A-D-0.2"/>
    <n v="2"/>
    <x v="752"/>
    <x v="0"/>
    <x v="2"/>
    <x v="2"/>
    <x v="3"/>
    <n v="298.5"/>
    <n v="597"/>
    <x v="2"/>
    <x v="2"/>
    <x v="1"/>
  </r>
  <r>
    <s v="IKQ-39946-768"/>
    <x v="385"/>
    <s v="72778-50968-UQ"/>
    <s v="R-M-1"/>
    <n v="6"/>
    <x v="753"/>
    <x v="0"/>
    <x v="0"/>
    <x v="0"/>
    <x v="0"/>
    <n v="994.99999999999989"/>
    <n v="5969.9999999999991"/>
    <x v="0"/>
    <x v="0"/>
    <x v="1"/>
  </r>
  <r>
    <s v="KMB-95211-174"/>
    <x v="608"/>
    <s v="23941-30203-MO"/>
    <s v="R-D-2.5"/>
    <n v="4"/>
    <x v="754"/>
    <x v="0"/>
    <x v="0"/>
    <x v="2"/>
    <x v="2"/>
    <n v="2058.4999999999995"/>
    <n v="8233.9999999999982"/>
    <x v="0"/>
    <x v="2"/>
    <x v="0"/>
  </r>
  <r>
    <s v="QWY-99467-368"/>
    <x v="609"/>
    <s v="96434-50068-DZ"/>
    <s v="A-D-2.5"/>
    <n v="1"/>
    <x v="755"/>
    <x v="0"/>
    <x v="2"/>
    <x v="2"/>
    <x v="2"/>
    <n v="2288.5"/>
    <n v="2288.5"/>
    <x v="2"/>
    <x v="2"/>
    <x v="1"/>
  </r>
  <r>
    <s v="SRG-76791-614"/>
    <x v="147"/>
    <s v="11729-74102-XB"/>
    <s v="E-L-0.5"/>
    <n v="1"/>
    <x v="756"/>
    <x v="0"/>
    <x v="1"/>
    <x v="1"/>
    <x v="1"/>
    <n v="891"/>
    <n v="891"/>
    <x v="1"/>
    <x v="1"/>
    <x v="0"/>
  </r>
  <r>
    <s v="VSN-94485-621"/>
    <x v="172"/>
    <s v="88116-12604-TE"/>
    <s v="A-D-0.2"/>
    <n v="4"/>
    <x v="757"/>
    <x v="0"/>
    <x v="2"/>
    <x v="2"/>
    <x v="3"/>
    <n v="298.5"/>
    <n v="1194"/>
    <x v="2"/>
    <x v="2"/>
    <x v="1"/>
  </r>
  <r>
    <s v="UFZ-24348-219"/>
    <x v="610"/>
    <s v="27930-59250-JT"/>
    <s v="L-M-2.5"/>
    <n v="3"/>
    <x v="732"/>
    <x v="0"/>
    <x v="3"/>
    <x v="0"/>
    <x v="2"/>
    <n v="3346.4999999999995"/>
    <n v="10039.499999999998"/>
    <x v="3"/>
    <x v="0"/>
    <x v="1"/>
  </r>
  <r>
    <s v="UKS-93055-397"/>
    <x v="611"/>
    <s v="13082-41034-PD"/>
    <s v="A-D-2.5"/>
    <n v="5"/>
    <x v="758"/>
    <x v="0"/>
    <x v="2"/>
    <x v="2"/>
    <x v="2"/>
    <n v="2288.5"/>
    <n v="11442.5"/>
    <x v="2"/>
    <x v="2"/>
    <x v="1"/>
  </r>
  <r>
    <s v="AVH-56062-335"/>
    <x v="612"/>
    <s v="18082-74419-QH"/>
    <s v="E-M-0.5"/>
    <n v="5"/>
    <x v="759"/>
    <x v="0"/>
    <x v="1"/>
    <x v="0"/>
    <x v="1"/>
    <n v="825"/>
    <n v="4125"/>
    <x v="1"/>
    <x v="0"/>
    <x v="1"/>
  </r>
  <r>
    <s v="HGE-19842-613"/>
    <x v="613"/>
    <s v="49401-45041-ZU"/>
    <s v="R-L-0.5"/>
    <n v="4"/>
    <x v="760"/>
    <x v="0"/>
    <x v="0"/>
    <x v="1"/>
    <x v="1"/>
    <n v="716.99999999999989"/>
    <n v="2867.9999999999995"/>
    <x v="0"/>
    <x v="1"/>
    <x v="0"/>
  </r>
  <r>
    <s v="WBA-85905-175"/>
    <x v="611"/>
    <s v="41252-45992-VS"/>
    <s v="L-M-0.2"/>
    <n v="1"/>
    <x v="761"/>
    <x v="0"/>
    <x v="3"/>
    <x v="0"/>
    <x v="3"/>
    <n v="436.5"/>
    <n v="436.5"/>
    <x v="3"/>
    <x v="0"/>
    <x v="1"/>
  </r>
  <r>
    <s v="DZI-35365-596"/>
    <x v="493"/>
    <s v="54798-14109-HC"/>
    <s v="E-M-0.2"/>
    <n v="2"/>
    <x v="747"/>
    <x v="0"/>
    <x v="1"/>
    <x v="0"/>
    <x v="3"/>
    <n v="412.5"/>
    <n v="825"/>
    <x v="1"/>
    <x v="0"/>
    <x v="0"/>
  </r>
  <r>
    <s v="XIR-88982-743"/>
    <x v="614"/>
    <s v="00852-54571-WP"/>
    <s v="E-M-0.2"/>
    <n v="2"/>
    <x v="762"/>
    <x v="0"/>
    <x v="1"/>
    <x v="0"/>
    <x v="3"/>
    <n v="412.5"/>
    <n v="825"/>
    <x v="1"/>
    <x v="0"/>
    <x v="0"/>
  </r>
  <r>
    <s v="VUC-72395-865"/>
    <x v="151"/>
    <s v="13321-57602-GK"/>
    <s v="A-D-0.5"/>
    <n v="6"/>
    <x v="763"/>
    <x v="0"/>
    <x v="2"/>
    <x v="2"/>
    <x v="1"/>
    <n v="597"/>
    <n v="3582"/>
    <x v="2"/>
    <x v="2"/>
    <x v="0"/>
  </r>
  <r>
    <s v="BQJ-44755-910"/>
    <x v="489"/>
    <s v="75006-89922-VW"/>
    <s v="E-D-2.5"/>
    <n v="6"/>
    <x v="764"/>
    <x v="0"/>
    <x v="1"/>
    <x v="2"/>
    <x v="2"/>
    <n v="2794.5"/>
    <n v="16767"/>
    <x v="1"/>
    <x v="2"/>
    <x v="1"/>
  </r>
  <r>
    <s v="JKC-64636-831"/>
    <x v="615"/>
    <s v="52098-80103-FD"/>
    <s v="A-M-2.5"/>
    <n v="2"/>
    <x v="765"/>
    <x v="0"/>
    <x v="2"/>
    <x v="0"/>
    <x v="2"/>
    <n v="2587.4999999999995"/>
    <n v="5174.9999999999991"/>
    <x v="2"/>
    <x v="0"/>
    <x v="0"/>
  </r>
  <r>
    <s v="ZKI-78561-066"/>
    <x v="616"/>
    <s v="60121-12432-VU"/>
    <s v="A-D-0.2"/>
    <n v="3"/>
    <x v="766"/>
    <x v="0"/>
    <x v="2"/>
    <x v="2"/>
    <x v="3"/>
    <n v="298.5"/>
    <n v="895.5"/>
    <x v="2"/>
    <x v="2"/>
    <x v="0"/>
  </r>
  <r>
    <s v="IMP-12563-728"/>
    <x v="578"/>
    <s v="68346-14810-UA"/>
    <s v="E-L-0.5"/>
    <n v="6"/>
    <x v="767"/>
    <x v="0"/>
    <x v="1"/>
    <x v="1"/>
    <x v="1"/>
    <n v="891"/>
    <n v="5346"/>
    <x v="1"/>
    <x v="1"/>
    <x v="1"/>
  </r>
  <r>
    <s v="MZL-81126-390"/>
    <x v="617"/>
    <s v="48464-99723-HK"/>
    <s v="A-L-0.2"/>
    <n v="6"/>
    <x v="768"/>
    <x v="0"/>
    <x v="2"/>
    <x v="1"/>
    <x v="3"/>
    <n v="388.5"/>
    <n v="2331"/>
    <x v="2"/>
    <x v="1"/>
    <x v="0"/>
  </r>
  <r>
    <s v="MZL-81126-390"/>
    <x v="617"/>
    <s v="48464-99723-HK"/>
    <s v="A-M-0.2"/>
    <n v="2"/>
    <x v="768"/>
    <x v="0"/>
    <x v="2"/>
    <x v="0"/>
    <x v="3"/>
    <n v="337.5"/>
    <n v="675"/>
    <x v="2"/>
    <x v="0"/>
    <x v="0"/>
  </r>
  <r>
    <s v="TVF-57766-608"/>
    <x v="155"/>
    <s v="88420-46464-XE"/>
    <s v="L-D-0.5"/>
    <n v="1"/>
    <x v="769"/>
    <x v="0"/>
    <x v="3"/>
    <x v="2"/>
    <x v="1"/>
    <n v="777"/>
    <n v="777"/>
    <x v="3"/>
    <x v="2"/>
    <x v="0"/>
  </r>
  <r>
    <s v="RUX-37995-892"/>
    <x v="461"/>
    <s v="37762-09530-MP"/>
    <s v="L-D-2.5"/>
    <n v="4"/>
    <x v="770"/>
    <x v="0"/>
    <x v="3"/>
    <x v="2"/>
    <x v="2"/>
    <n v="2978.4999999999995"/>
    <n v="11913.999999999998"/>
    <x v="3"/>
    <x v="2"/>
    <x v="0"/>
  </r>
  <r>
    <s v="AVK-76526-953"/>
    <x v="87"/>
    <s v="47268-50127-XY"/>
    <s v="A-D-1"/>
    <n v="2"/>
    <x v="771"/>
    <x v="0"/>
    <x v="2"/>
    <x v="2"/>
    <x v="0"/>
    <n v="994.99999999999989"/>
    <n v="1989.9999999999998"/>
    <x v="2"/>
    <x v="2"/>
    <x v="1"/>
  </r>
  <r>
    <s v="RIU-02231-623"/>
    <x v="618"/>
    <s v="25544-84179-QC"/>
    <s v="R-L-0.5"/>
    <n v="5"/>
    <x v="772"/>
    <x v="0"/>
    <x v="0"/>
    <x v="1"/>
    <x v="1"/>
    <n v="716.99999999999989"/>
    <n v="3584.9999999999995"/>
    <x v="0"/>
    <x v="1"/>
    <x v="0"/>
  </r>
  <r>
    <s v="WFK-99317-827"/>
    <x v="619"/>
    <s v="32058-76765-ZL"/>
    <s v="L-D-2.5"/>
    <n v="3"/>
    <x v="773"/>
    <x v="0"/>
    <x v="3"/>
    <x v="2"/>
    <x v="2"/>
    <n v="2978.4999999999995"/>
    <n v="8935.4999999999982"/>
    <x v="3"/>
    <x v="2"/>
    <x v="1"/>
  </r>
  <r>
    <s v="SFD-00372-284"/>
    <x v="440"/>
    <s v="54798-14109-HC"/>
    <s v="L-M-0.2"/>
    <n v="2"/>
    <x v="747"/>
    <x v="0"/>
    <x v="3"/>
    <x v="0"/>
    <x v="3"/>
    <n v="436.5"/>
    <n v="873"/>
    <x v="3"/>
    <x v="0"/>
    <x v="0"/>
  </r>
  <r>
    <s v="SXC-62166-515"/>
    <x v="489"/>
    <s v="69171-65646-UC"/>
    <s v="R-L-2.5"/>
    <n v="5"/>
    <x v="774"/>
    <x v="0"/>
    <x v="0"/>
    <x v="1"/>
    <x v="2"/>
    <n v="2748.4999999999995"/>
    <n v="13742.499999999998"/>
    <x v="0"/>
    <x v="1"/>
    <x v="1"/>
  </r>
  <r>
    <s v="YIE-87008-621"/>
    <x v="620"/>
    <s v="22503-52799-MI"/>
    <s v="L-M-0.5"/>
    <n v="4"/>
    <x v="775"/>
    <x v="0"/>
    <x v="3"/>
    <x v="0"/>
    <x v="1"/>
    <n v="873"/>
    <n v="3492"/>
    <x v="3"/>
    <x v="0"/>
    <x v="1"/>
  </r>
  <r>
    <s v="HRM-94548-288"/>
    <x v="621"/>
    <s v="08934-65581-ZI"/>
    <s v="A-L-2.5"/>
    <n v="6"/>
    <x v="776"/>
    <x v="0"/>
    <x v="2"/>
    <x v="1"/>
    <x v="2"/>
    <n v="2978.4999999999995"/>
    <n v="17870.999999999996"/>
    <x v="2"/>
    <x v="1"/>
    <x v="1"/>
  </r>
  <r>
    <s v="UJG-34731-295"/>
    <x v="374"/>
    <s v="15764-22559-ZT"/>
    <s v="A-M-2.5"/>
    <n v="1"/>
    <x v="777"/>
    <x v="0"/>
    <x v="2"/>
    <x v="0"/>
    <x v="2"/>
    <n v="2587.4999999999995"/>
    <n v="2587.4999999999995"/>
    <x v="2"/>
    <x v="0"/>
    <x v="1"/>
  </r>
  <r>
    <s v="TWD-70988-853"/>
    <x v="345"/>
    <s v="87519-68847-ZG"/>
    <s v="L-D-1"/>
    <n v="6"/>
    <x v="778"/>
    <x v="0"/>
    <x v="3"/>
    <x v="2"/>
    <x v="0"/>
    <n v="1295"/>
    <n v="7770"/>
    <x v="3"/>
    <x v="2"/>
    <x v="0"/>
  </r>
  <r>
    <s v="CIX-22904-641"/>
    <x v="622"/>
    <s v="78012-56878-UB"/>
    <s v="R-M-1"/>
    <n v="1"/>
    <x v="779"/>
    <x v="0"/>
    <x v="0"/>
    <x v="0"/>
    <x v="0"/>
    <n v="994.99999999999989"/>
    <n v="994.99999999999989"/>
    <x v="0"/>
    <x v="0"/>
    <x v="0"/>
  </r>
  <r>
    <s v="DLV-65840-759"/>
    <x v="623"/>
    <s v="77192-72145-RG"/>
    <s v="L-M-1"/>
    <n v="2"/>
    <x v="780"/>
    <x v="0"/>
    <x v="3"/>
    <x v="0"/>
    <x v="0"/>
    <n v="1455"/>
    <n v="2910"/>
    <x v="3"/>
    <x v="0"/>
    <x v="0"/>
  </r>
  <r>
    <s v="RXN-55491-201"/>
    <x v="354"/>
    <s v="86071-79238-CX"/>
    <s v="R-L-0.2"/>
    <n v="6"/>
    <x v="781"/>
    <x v="1"/>
    <x v="0"/>
    <x v="1"/>
    <x v="3"/>
    <n v="358.49999999999994"/>
    <n v="2150.9999999999995"/>
    <x v="0"/>
    <x v="1"/>
    <x v="1"/>
  </r>
  <r>
    <s v="UHK-63283-868"/>
    <x v="624"/>
    <s v="16809-16936-WF"/>
    <s v="A-M-0.5"/>
    <n v="1"/>
    <x v="782"/>
    <x v="0"/>
    <x v="2"/>
    <x v="0"/>
    <x v="1"/>
    <n v="675"/>
    <n v="675"/>
    <x v="2"/>
    <x v="0"/>
    <x v="0"/>
  </r>
  <r>
    <s v="PJC-31401-893"/>
    <x v="561"/>
    <s v="11212-69985-ZJ"/>
    <s v="A-D-0.5"/>
    <n v="3"/>
    <x v="783"/>
    <x v="1"/>
    <x v="2"/>
    <x v="2"/>
    <x v="1"/>
    <n v="597"/>
    <n v="1791"/>
    <x v="2"/>
    <x v="2"/>
    <x v="1"/>
  </r>
  <r>
    <s v="HHO-79903-185"/>
    <x v="42"/>
    <s v="53893-01719-CL"/>
    <s v="A-L-2.5"/>
    <n v="1"/>
    <x v="784"/>
    <x v="1"/>
    <x v="2"/>
    <x v="1"/>
    <x v="2"/>
    <n v="2978.4999999999995"/>
    <n v="2978.4999999999995"/>
    <x v="2"/>
    <x v="1"/>
    <x v="0"/>
  </r>
  <r>
    <s v="YWM-07310-594"/>
    <x v="267"/>
    <s v="66028-99867-WJ"/>
    <s v="E-M-0.5"/>
    <n v="5"/>
    <x v="785"/>
    <x v="0"/>
    <x v="1"/>
    <x v="0"/>
    <x v="1"/>
    <n v="825"/>
    <n v="4125"/>
    <x v="1"/>
    <x v="0"/>
    <x v="0"/>
  </r>
  <r>
    <s v="FHD-94983-982"/>
    <x v="625"/>
    <s v="62839-56723-CH"/>
    <s v="R-M-0.5"/>
    <n v="3"/>
    <x v="786"/>
    <x v="0"/>
    <x v="0"/>
    <x v="0"/>
    <x v="1"/>
    <n v="597"/>
    <n v="1791"/>
    <x v="0"/>
    <x v="0"/>
    <x v="0"/>
  </r>
  <r>
    <s v="WQK-10857-119"/>
    <x v="616"/>
    <s v="96849-52854-CR"/>
    <s v="E-D-0.5"/>
    <n v="1"/>
    <x v="787"/>
    <x v="1"/>
    <x v="1"/>
    <x v="2"/>
    <x v="1"/>
    <n v="729"/>
    <n v="729"/>
    <x v="1"/>
    <x v="2"/>
    <x v="0"/>
  </r>
  <r>
    <s v="DXA-50313-073"/>
    <x v="626"/>
    <s v="19755-55847-VW"/>
    <s v="E-L-1"/>
    <n v="2"/>
    <x v="788"/>
    <x v="2"/>
    <x v="1"/>
    <x v="1"/>
    <x v="0"/>
    <n v="1485"/>
    <n v="2970"/>
    <x v="1"/>
    <x v="1"/>
    <x v="0"/>
  </r>
  <r>
    <s v="ONW-00560-570"/>
    <x v="52"/>
    <s v="32900-82606-BO"/>
    <s v="A-M-1"/>
    <n v="2"/>
    <x v="789"/>
    <x v="0"/>
    <x v="2"/>
    <x v="0"/>
    <x v="0"/>
    <n v="1125"/>
    <n v="2250"/>
    <x v="2"/>
    <x v="0"/>
    <x v="1"/>
  </r>
  <r>
    <s v="BRJ-19414-277"/>
    <x v="622"/>
    <s v="16809-16936-WF"/>
    <s v="R-M-0.2"/>
    <n v="4"/>
    <x v="782"/>
    <x v="0"/>
    <x v="0"/>
    <x v="0"/>
    <x v="3"/>
    <n v="298.5"/>
    <n v="1194"/>
    <x v="0"/>
    <x v="0"/>
    <x v="0"/>
  </r>
  <r>
    <s v="MIQ-16322-908"/>
    <x v="627"/>
    <s v="20118-28138-QD"/>
    <s v="A-L-1"/>
    <n v="2"/>
    <x v="790"/>
    <x v="0"/>
    <x v="2"/>
    <x v="1"/>
    <x v="0"/>
    <n v="1295"/>
    <n v="2590"/>
    <x v="2"/>
    <x v="1"/>
    <x v="1"/>
  </r>
  <r>
    <s v="MVO-39328-830"/>
    <x v="628"/>
    <s v="84057-45461-AH"/>
    <s v="L-M-0.5"/>
    <n v="5"/>
    <x v="791"/>
    <x v="1"/>
    <x v="3"/>
    <x v="0"/>
    <x v="1"/>
    <n v="873"/>
    <n v="4365"/>
    <x v="3"/>
    <x v="0"/>
    <x v="1"/>
  </r>
  <r>
    <s v="MVO-39328-830"/>
    <x v="628"/>
    <s v="84057-45461-AH"/>
    <s v="A-L-0.5"/>
    <n v="6"/>
    <x v="791"/>
    <x v="1"/>
    <x v="2"/>
    <x v="1"/>
    <x v="1"/>
    <n v="777"/>
    <n v="4662"/>
    <x v="2"/>
    <x v="1"/>
    <x v="1"/>
  </r>
  <r>
    <s v="NTJ-88319-746"/>
    <x v="629"/>
    <s v="90882-88130-KQ"/>
    <s v="L-L-0.5"/>
    <n v="3"/>
    <x v="792"/>
    <x v="0"/>
    <x v="3"/>
    <x v="1"/>
    <x v="1"/>
    <n v="951"/>
    <n v="2853"/>
    <x v="3"/>
    <x v="1"/>
    <x v="1"/>
  </r>
  <r>
    <s v="LCY-24377-948"/>
    <x v="630"/>
    <s v="21617-79890-DD"/>
    <s v="R-L-2.5"/>
    <n v="1"/>
    <x v="793"/>
    <x v="0"/>
    <x v="0"/>
    <x v="1"/>
    <x v="2"/>
    <n v="2748.4999999999995"/>
    <n v="2748.4999999999995"/>
    <x v="0"/>
    <x v="1"/>
    <x v="0"/>
  </r>
  <r>
    <s v="FWD-85967-769"/>
    <x v="631"/>
    <s v="20256-54689-LO"/>
    <s v="E-D-0.2"/>
    <n v="3"/>
    <x v="794"/>
    <x v="0"/>
    <x v="1"/>
    <x v="2"/>
    <x v="3"/>
    <n v="364.5"/>
    <n v="1093.5"/>
    <x v="1"/>
    <x v="2"/>
    <x v="1"/>
  </r>
  <r>
    <s v="KTO-53793-109"/>
    <x v="229"/>
    <s v="17572-27091-AA"/>
    <s v="R-L-0.2"/>
    <n v="2"/>
    <x v="795"/>
    <x v="0"/>
    <x v="0"/>
    <x v="1"/>
    <x v="3"/>
    <n v="358.49999999999994"/>
    <n v="716.99999999999989"/>
    <x v="0"/>
    <x v="1"/>
    <x v="1"/>
  </r>
  <r>
    <s v="OCK-89033-348"/>
    <x v="632"/>
    <s v="82300-88786-UE"/>
    <s v="A-L-0.2"/>
    <n v="6"/>
    <x v="796"/>
    <x v="0"/>
    <x v="2"/>
    <x v="1"/>
    <x v="3"/>
    <n v="388.5"/>
    <n v="2331"/>
    <x v="2"/>
    <x v="1"/>
    <x v="0"/>
  </r>
  <r>
    <s v="GPZ-36017-366"/>
    <x v="633"/>
    <s v="65732-22589-OW"/>
    <s v="A-D-2.5"/>
    <n v="5"/>
    <x v="797"/>
    <x v="0"/>
    <x v="2"/>
    <x v="2"/>
    <x v="2"/>
    <n v="2288.5"/>
    <n v="11442.5"/>
    <x v="2"/>
    <x v="2"/>
    <x v="0"/>
  </r>
  <r>
    <s v="BZP-33213-637"/>
    <x v="95"/>
    <s v="77175-09826-SF"/>
    <s v="A-M-2.5"/>
    <n v="3"/>
    <x v="281"/>
    <x v="0"/>
    <x v="2"/>
    <x v="0"/>
    <x v="2"/>
    <n v="2587.4999999999995"/>
    <n v="7762.4999999999982"/>
    <x v="2"/>
    <x v="0"/>
    <x v="0"/>
  </r>
  <r>
    <s v="WFH-21507-708"/>
    <x v="521"/>
    <s v="07237-32539-NB"/>
    <s v="R-D-0.5"/>
    <n v="1"/>
    <x v="798"/>
    <x v="0"/>
    <x v="0"/>
    <x v="2"/>
    <x v="1"/>
    <n v="536.99999999999989"/>
    <n v="536.99999999999989"/>
    <x v="0"/>
    <x v="2"/>
    <x v="0"/>
  </r>
  <r>
    <s v="HST-96923-073"/>
    <x v="76"/>
    <s v="54722-76431-EX"/>
    <s v="R-D-2.5"/>
    <n v="6"/>
    <x v="799"/>
    <x v="1"/>
    <x v="0"/>
    <x v="2"/>
    <x v="2"/>
    <n v="2058.4999999999995"/>
    <n v="12350.999999999996"/>
    <x v="0"/>
    <x v="2"/>
    <x v="1"/>
  </r>
  <r>
    <s v="ENN-79947-323"/>
    <x v="634"/>
    <s v="67847-82662-TE"/>
    <s v="L-M-0.5"/>
    <n v="2"/>
    <x v="800"/>
    <x v="0"/>
    <x v="3"/>
    <x v="0"/>
    <x v="1"/>
    <n v="873"/>
    <n v="1746"/>
    <x v="3"/>
    <x v="0"/>
    <x v="1"/>
  </r>
  <r>
    <s v="BHA-47429-889"/>
    <x v="635"/>
    <s v="51114-51191-EW"/>
    <s v="E-L-0.2"/>
    <n v="3"/>
    <x v="801"/>
    <x v="0"/>
    <x v="1"/>
    <x v="1"/>
    <x v="3"/>
    <n v="445.5"/>
    <n v="1336.5"/>
    <x v="1"/>
    <x v="1"/>
    <x v="1"/>
  </r>
  <r>
    <s v="SZY-63017-318"/>
    <x v="636"/>
    <s v="91809-58808-TV"/>
    <s v="A-L-0.2"/>
    <n v="2"/>
    <x v="802"/>
    <x v="0"/>
    <x v="2"/>
    <x v="1"/>
    <x v="3"/>
    <n v="388.5"/>
    <n v="777"/>
    <x v="2"/>
    <x v="1"/>
    <x v="0"/>
  </r>
  <r>
    <s v="LCU-93317-340"/>
    <x v="637"/>
    <s v="84996-26826-DK"/>
    <s v="R-D-0.2"/>
    <n v="1"/>
    <x v="803"/>
    <x v="0"/>
    <x v="0"/>
    <x v="2"/>
    <x v="3"/>
    <n v="268.49999999999994"/>
    <n v="268.49999999999994"/>
    <x v="0"/>
    <x v="2"/>
    <x v="0"/>
  </r>
  <r>
    <s v="UOM-71431-481"/>
    <x v="182"/>
    <s v="65732-22589-OW"/>
    <s v="R-D-2.5"/>
    <n v="1"/>
    <x v="797"/>
    <x v="0"/>
    <x v="0"/>
    <x v="2"/>
    <x v="2"/>
    <n v="2058.4999999999995"/>
    <n v="2058.4999999999995"/>
    <x v="0"/>
    <x v="2"/>
    <x v="0"/>
  </r>
  <r>
    <s v="PJH-42618-877"/>
    <x v="479"/>
    <s v="93676-95250-XJ"/>
    <s v="A-D-2.5"/>
    <n v="5"/>
    <x v="804"/>
    <x v="0"/>
    <x v="2"/>
    <x v="2"/>
    <x v="2"/>
    <n v="2288.5"/>
    <n v="11442.5"/>
    <x v="2"/>
    <x v="2"/>
    <x v="0"/>
  </r>
  <r>
    <s v="XED-90333-402"/>
    <x v="638"/>
    <s v="28300-14355-GF"/>
    <s v="E-M-0.2"/>
    <n v="5"/>
    <x v="805"/>
    <x v="2"/>
    <x v="1"/>
    <x v="0"/>
    <x v="3"/>
    <n v="412.5"/>
    <n v="2062.5"/>
    <x v="1"/>
    <x v="0"/>
    <x v="1"/>
  </r>
  <r>
    <s v="IKK-62234-199"/>
    <x v="639"/>
    <s v="91190-84826-IQ"/>
    <s v="L-L-0.5"/>
    <n v="6"/>
    <x v="806"/>
    <x v="0"/>
    <x v="3"/>
    <x v="1"/>
    <x v="1"/>
    <n v="951"/>
    <n v="5706"/>
    <x v="3"/>
    <x v="1"/>
    <x v="0"/>
  </r>
  <r>
    <s v="KAW-95195-329"/>
    <x v="640"/>
    <s v="34570-99384-AF"/>
    <s v="R-D-2.5"/>
    <n v="4"/>
    <x v="807"/>
    <x v="1"/>
    <x v="0"/>
    <x v="2"/>
    <x v="2"/>
    <n v="2058.4999999999995"/>
    <n v="8233.9999999999982"/>
    <x v="0"/>
    <x v="2"/>
    <x v="0"/>
  </r>
  <r>
    <s v="QDO-57268-842"/>
    <x v="612"/>
    <s v="57808-90533-UE"/>
    <s v="E-M-2.5"/>
    <n v="5"/>
    <x v="808"/>
    <x v="0"/>
    <x v="1"/>
    <x v="0"/>
    <x v="2"/>
    <n v="3162.4999999999995"/>
    <n v="15812.499999999998"/>
    <x v="1"/>
    <x v="0"/>
    <x v="1"/>
  </r>
  <r>
    <s v="IIZ-24416-212"/>
    <x v="641"/>
    <s v="76060-30540-LB"/>
    <s v="R-D-0.5"/>
    <n v="6"/>
    <x v="809"/>
    <x v="0"/>
    <x v="0"/>
    <x v="2"/>
    <x v="1"/>
    <n v="536.99999999999989"/>
    <n v="3221.9999999999991"/>
    <x v="0"/>
    <x v="2"/>
    <x v="0"/>
  </r>
  <r>
    <s v="AWP-11469-510"/>
    <x v="36"/>
    <s v="76730-63769-ND"/>
    <s v="E-D-1"/>
    <n v="2"/>
    <x v="810"/>
    <x v="2"/>
    <x v="1"/>
    <x v="2"/>
    <x v="0"/>
    <n v="1215"/>
    <n v="2430"/>
    <x v="1"/>
    <x v="2"/>
    <x v="1"/>
  </r>
  <r>
    <s v="KXA-27983-918"/>
    <x v="642"/>
    <s v="96042-27290-EQ"/>
    <s v="R-L-0.5"/>
    <n v="5"/>
    <x v="811"/>
    <x v="0"/>
    <x v="0"/>
    <x v="1"/>
    <x v="1"/>
    <n v="716.99999999999989"/>
    <n v="3584.9999999999995"/>
    <x v="0"/>
    <x v="1"/>
    <x v="1"/>
  </r>
  <r>
    <s v="VKQ-39009-292"/>
    <x v="219"/>
    <s v="57808-90533-UE"/>
    <s v="L-M-1"/>
    <n v="5"/>
    <x v="808"/>
    <x v="0"/>
    <x v="3"/>
    <x v="0"/>
    <x v="0"/>
    <n v="1455"/>
    <n v="7275"/>
    <x v="3"/>
    <x v="0"/>
    <x v="1"/>
  </r>
  <r>
    <s v="PDB-98743-282"/>
    <x v="643"/>
    <s v="51940-02669-OR"/>
    <s v="L-L-1"/>
    <n v="3"/>
    <x v="812"/>
    <x v="1"/>
    <x v="3"/>
    <x v="1"/>
    <x v="0"/>
    <n v="1585"/>
    <n v="4755"/>
    <x v="3"/>
    <x v="1"/>
    <x v="1"/>
  </r>
  <r>
    <s v="SXW-34014-556"/>
    <x v="644"/>
    <s v="99144-98314-GN"/>
    <s v="R-L-0.2"/>
    <n v="1"/>
    <x v="813"/>
    <x v="0"/>
    <x v="0"/>
    <x v="1"/>
    <x v="3"/>
    <n v="358.49999999999994"/>
    <n v="358.49999999999994"/>
    <x v="0"/>
    <x v="1"/>
    <x v="0"/>
  </r>
  <r>
    <s v="QOJ-38788-727"/>
    <x v="136"/>
    <s v="16358-63919-CE"/>
    <s v="E-M-2.5"/>
    <n v="5"/>
    <x v="814"/>
    <x v="0"/>
    <x v="1"/>
    <x v="0"/>
    <x v="2"/>
    <n v="3162.4999999999995"/>
    <n v="15812.499999999998"/>
    <x v="1"/>
    <x v="0"/>
    <x v="1"/>
  </r>
  <r>
    <s v="TGF-38649-658"/>
    <x v="645"/>
    <s v="67743-54817-UT"/>
    <s v="L-M-0.5"/>
    <n v="2"/>
    <x v="815"/>
    <x v="0"/>
    <x v="3"/>
    <x v="0"/>
    <x v="1"/>
    <n v="873"/>
    <n v="1746"/>
    <x v="3"/>
    <x v="0"/>
    <x v="1"/>
  </r>
  <r>
    <s v="EAI-25194-209"/>
    <x v="646"/>
    <s v="44601-51441-BH"/>
    <s v="A-L-2.5"/>
    <n v="5"/>
    <x v="816"/>
    <x v="0"/>
    <x v="2"/>
    <x v="1"/>
    <x v="2"/>
    <n v="2978.4999999999995"/>
    <n v="14892.499999999998"/>
    <x v="2"/>
    <x v="1"/>
    <x v="1"/>
  </r>
  <r>
    <s v="IJK-34441-720"/>
    <x v="647"/>
    <s v="97201-58870-WB"/>
    <s v="A-M-0.5"/>
    <n v="6"/>
    <x v="817"/>
    <x v="0"/>
    <x v="2"/>
    <x v="0"/>
    <x v="1"/>
    <n v="675"/>
    <n v="4050"/>
    <x v="2"/>
    <x v="0"/>
    <x v="0"/>
  </r>
  <r>
    <s v="ZMC-00336-619"/>
    <x v="591"/>
    <s v="19849-12926-QF"/>
    <s v="A-M-0.5"/>
    <n v="4"/>
    <x v="818"/>
    <x v="0"/>
    <x v="2"/>
    <x v="0"/>
    <x v="1"/>
    <n v="675"/>
    <n v="2700"/>
    <x v="2"/>
    <x v="0"/>
    <x v="0"/>
  </r>
  <r>
    <s v="UPX-54529-618"/>
    <x v="648"/>
    <s v="40535-56770-UM"/>
    <s v="L-D-1"/>
    <n v="3"/>
    <x v="819"/>
    <x v="0"/>
    <x v="3"/>
    <x v="2"/>
    <x v="0"/>
    <n v="1295"/>
    <n v="3885"/>
    <x v="3"/>
    <x v="2"/>
    <x v="1"/>
  </r>
  <r>
    <s v="DLX-01059-899"/>
    <x v="191"/>
    <s v="74940-09646-MU"/>
    <s v="R-L-1"/>
    <n v="5"/>
    <x v="820"/>
    <x v="0"/>
    <x v="0"/>
    <x v="1"/>
    <x v="0"/>
    <n v="1195"/>
    <n v="5975"/>
    <x v="0"/>
    <x v="1"/>
    <x v="1"/>
  </r>
  <r>
    <s v="MEK-85120-243"/>
    <x v="649"/>
    <s v="06623-54610-HC"/>
    <s v="R-L-0.2"/>
    <n v="3"/>
    <x v="821"/>
    <x v="0"/>
    <x v="0"/>
    <x v="1"/>
    <x v="3"/>
    <n v="358.49999999999994"/>
    <n v="1075.4999999999998"/>
    <x v="0"/>
    <x v="1"/>
    <x v="1"/>
  </r>
  <r>
    <s v="NFI-37188-246"/>
    <x v="553"/>
    <s v="89490-75361-AF"/>
    <s v="A-D-2.5"/>
    <n v="4"/>
    <x v="822"/>
    <x v="0"/>
    <x v="2"/>
    <x v="2"/>
    <x v="2"/>
    <n v="2288.5"/>
    <n v="9154"/>
    <x v="2"/>
    <x v="2"/>
    <x v="1"/>
  </r>
  <r>
    <s v="BXH-62195-013"/>
    <x v="584"/>
    <s v="94526-79230-GZ"/>
    <s v="A-M-1"/>
    <n v="4"/>
    <x v="823"/>
    <x v="0"/>
    <x v="2"/>
    <x v="0"/>
    <x v="0"/>
    <n v="1125"/>
    <n v="4500"/>
    <x v="2"/>
    <x v="0"/>
    <x v="0"/>
  </r>
  <r>
    <s v="YLK-78851-470"/>
    <x v="650"/>
    <s v="58559-08254-UY"/>
    <s v="R-M-2.5"/>
    <n v="6"/>
    <x v="824"/>
    <x v="0"/>
    <x v="0"/>
    <x v="0"/>
    <x v="2"/>
    <n v="2288.5"/>
    <n v="13731"/>
    <x v="0"/>
    <x v="0"/>
    <x v="0"/>
  </r>
  <r>
    <s v="DXY-76225-633"/>
    <x v="121"/>
    <s v="88574-37083-WX"/>
    <s v="A-M-0.5"/>
    <n v="1"/>
    <x v="825"/>
    <x v="0"/>
    <x v="2"/>
    <x v="0"/>
    <x v="1"/>
    <n v="675"/>
    <n v="675"/>
    <x v="2"/>
    <x v="0"/>
    <x v="1"/>
  </r>
  <r>
    <s v="UHP-24614-199"/>
    <x v="472"/>
    <s v="67953-79896-AC"/>
    <s v="A-M-1"/>
    <n v="4"/>
    <x v="826"/>
    <x v="0"/>
    <x v="2"/>
    <x v="0"/>
    <x v="0"/>
    <n v="1125"/>
    <n v="4500"/>
    <x v="2"/>
    <x v="0"/>
    <x v="1"/>
  </r>
  <r>
    <s v="HBY-35655-049"/>
    <x v="594"/>
    <s v="69207-93422-CQ"/>
    <s v="E-D-2.5"/>
    <n v="3"/>
    <x v="827"/>
    <x v="0"/>
    <x v="1"/>
    <x v="2"/>
    <x v="2"/>
    <n v="2794.5"/>
    <n v="8383.5"/>
    <x v="1"/>
    <x v="2"/>
    <x v="0"/>
  </r>
  <r>
    <s v="DCE-22886-861"/>
    <x v="89"/>
    <s v="56060-17602-RG"/>
    <s v="E-D-0.2"/>
    <n v="1"/>
    <x v="828"/>
    <x v="1"/>
    <x v="1"/>
    <x v="2"/>
    <x v="3"/>
    <n v="364.5"/>
    <n v="364.5"/>
    <x v="1"/>
    <x v="2"/>
    <x v="0"/>
  </r>
  <r>
    <s v="QTG-93823-843"/>
    <x v="651"/>
    <s v="46859-14212-FI"/>
    <s v="A-M-0.5"/>
    <n v="1"/>
    <x v="829"/>
    <x v="2"/>
    <x v="2"/>
    <x v="0"/>
    <x v="1"/>
    <n v="675"/>
    <n v="675"/>
    <x v="2"/>
    <x v="0"/>
    <x v="1"/>
  </r>
  <r>
    <s v="QTG-93823-843"/>
    <x v="651"/>
    <s v="46859-14212-FI"/>
    <s v="E-D-0.5"/>
    <n v="3"/>
    <x v="829"/>
    <x v="2"/>
    <x v="1"/>
    <x v="2"/>
    <x v="1"/>
    <n v="729"/>
    <n v="2187"/>
    <x v="1"/>
    <x v="2"/>
    <x v="1"/>
  </r>
  <r>
    <s v="WFT-16178-396"/>
    <x v="249"/>
    <s v="33555-01585-RP"/>
    <s v="R-D-0.2"/>
    <n v="5"/>
    <x v="830"/>
    <x v="0"/>
    <x v="0"/>
    <x v="2"/>
    <x v="3"/>
    <n v="268.49999999999994"/>
    <n v="1342.4999999999998"/>
    <x v="0"/>
    <x v="2"/>
    <x v="0"/>
  </r>
  <r>
    <s v="ERC-54560-934"/>
    <x v="652"/>
    <s v="11932-85629-CU"/>
    <s v="R-D-2.5"/>
    <n v="6"/>
    <x v="831"/>
    <x v="0"/>
    <x v="0"/>
    <x v="2"/>
    <x v="2"/>
    <n v="2058.4999999999995"/>
    <n v="12350.999999999996"/>
    <x v="0"/>
    <x v="2"/>
    <x v="1"/>
  </r>
  <r>
    <s v="RUK-78200-416"/>
    <x v="653"/>
    <s v="36192-07175-XC"/>
    <s v="L-D-0.2"/>
    <n v="2"/>
    <x v="832"/>
    <x v="0"/>
    <x v="3"/>
    <x v="2"/>
    <x v="3"/>
    <n v="388.5"/>
    <n v="777"/>
    <x v="3"/>
    <x v="2"/>
    <x v="1"/>
  </r>
  <r>
    <s v="KHK-13105-388"/>
    <x v="177"/>
    <s v="46242-54946-ZW"/>
    <s v="A-M-1"/>
    <n v="6"/>
    <x v="833"/>
    <x v="0"/>
    <x v="2"/>
    <x v="0"/>
    <x v="0"/>
    <n v="1125"/>
    <n v="6750"/>
    <x v="2"/>
    <x v="0"/>
    <x v="0"/>
  </r>
  <r>
    <s v="NJR-03699-189"/>
    <x v="22"/>
    <s v="95152-82155-VQ"/>
    <s v="E-D-2.5"/>
    <n v="1"/>
    <x v="517"/>
    <x v="0"/>
    <x v="1"/>
    <x v="2"/>
    <x v="2"/>
    <n v="2794.5"/>
    <n v="2794.5"/>
    <x v="1"/>
    <x v="2"/>
    <x v="1"/>
  </r>
  <r>
    <s v="PJV-20427-019"/>
    <x v="508"/>
    <s v="13404-39127-WQ"/>
    <s v="A-L-2.5"/>
    <n v="3"/>
    <x v="834"/>
    <x v="0"/>
    <x v="2"/>
    <x v="1"/>
    <x v="2"/>
    <n v="2978.4999999999995"/>
    <n v="8935.4999999999982"/>
    <x v="2"/>
    <x v="1"/>
    <x v="1"/>
  </r>
  <r>
    <s v="UGK-07613-982"/>
    <x v="654"/>
    <s v="57808-90533-UE"/>
    <s v="A-M-0.5"/>
    <n v="3"/>
    <x v="808"/>
    <x v="0"/>
    <x v="2"/>
    <x v="0"/>
    <x v="1"/>
    <n v="675"/>
    <n v="2025"/>
    <x v="2"/>
    <x v="0"/>
    <x v="1"/>
  </r>
  <r>
    <s v="OLA-68289-577"/>
    <x v="524"/>
    <s v="40226-52317-IO"/>
    <s v="A-M-0.5"/>
    <n v="5"/>
    <x v="835"/>
    <x v="0"/>
    <x v="2"/>
    <x v="0"/>
    <x v="1"/>
    <n v="675"/>
    <n v="3375"/>
    <x v="2"/>
    <x v="0"/>
    <x v="0"/>
  </r>
  <r>
    <s v="TNR-84447-052"/>
    <x v="655"/>
    <s v="34419-18068-AG"/>
    <s v="E-D-2.5"/>
    <n v="4"/>
    <x v="836"/>
    <x v="0"/>
    <x v="1"/>
    <x v="2"/>
    <x v="2"/>
    <n v="2794.5"/>
    <n v="11178"/>
    <x v="1"/>
    <x v="2"/>
    <x v="1"/>
  </r>
  <r>
    <s v="FBZ-64200-586"/>
    <x v="523"/>
    <s v="51738-61457-RS"/>
    <s v="E-M-2.5"/>
    <n v="2"/>
    <x v="837"/>
    <x v="0"/>
    <x v="1"/>
    <x v="0"/>
    <x v="2"/>
    <n v="3162.4999999999995"/>
    <n v="6324.9999999999991"/>
    <x v="1"/>
    <x v="0"/>
    <x v="0"/>
  </r>
  <r>
    <s v="OBN-66334-505"/>
    <x v="656"/>
    <s v="86757-52367-ON"/>
    <s v="E-L-0.2"/>
    <n v="2"/>
    <x v="838"/>
    <x v="0"/>
    <x v="1"/>
    <x v="1"/>
    <x v="3"/>
    <n v="445.5"/>
    <n v="891"/>
    <x v="1"/>
    <x v="1"/>
    <x v="0"/>
  </r>
  <r>
    <s v="NXM-89323-646"/>
    <x v="657"/>
    <s v="28158-93383-CK"/>
    <s v="E-D-1"/>
    <n v="1"/>
    <x v="839"/>
    <x v="0"/>
    <x v="1"/>
    <x v="2"/>
    <x v="0"/>
    <n v="1215"/>
    <n v="1215"/>
    <x v="1"/>
    <x v="2"/>
    <x v="0"/>
  </r>
  <r>
    <s v="NHI-23264-055"/>
    <x v="658"/>
    <s v="44799-09711-XW"/>
    <s v="A-D-0.5"/>
    <n v="4"/>
    <x v="840"/>
    <x v="0"/>
    <x v="2"/>
    <x v="2"/>
    <x v="1"/>
    <n v="597"/>
    <n v="2388"/>
    <x v="2"/>
    <x v="2"/>
    <x v="0"/>
  </r>
  <r>
    <s v="EQH-53569-934"/>
    <x v="659"/>
    <s v="53667-91553-LT"/>
    <s v="E-M-1"/>
    <n v="4"/>
    <x v="841"/>
    <x v="0"/>
    <x v="1"/>
    <x v="0"/>
    <x v="0"/>
    <n v="1375"/>
    <n v="5500"/>
    <x v="1"/>
    <x v="0"/>
    <x v="1"/>
  </r>
  <r>
    <s v="XKK-06692-189"/>
    <x v="558"/>
    <s v="86579-92122-OC"/>
    <s v="R-D-1"/>
    <n v="3"/>
    <x v="842"/>
    <x v="0"/>
    <x v="0"/>
    <x v="2"/>
    <x v="0"/>
    <n v="894.99999999999989"/>
    <n v="2684.9999999999995"/>
    <x v="0"/>
    <x v="2"/>
    <x v="0"/>
  </r>
  <r>
    <s v="BYP-16005-016"/>
    <x v="660"/>
    <s v="01474-63436-TP"/>
    <s v="R-M-2.5"/>
    <n v="5"/>
    <x v="843"/>
    <x v="0"/>
    <x v="0"/>
    <x v="0"/>
    <x v="2"/>
    <n v="2288.5"/>
    <n v="11442.5"/>
    <x v="0"/>
    <x v="0"/>
    <x v="1"/>
  </r>
  <r>
    <s v="LWS-13938-905"/>
    <x v="661"/>
    <s v="90533-82440-EE"/>
    <s v="A-M-2.5"/>
    <n v="6"/>
    <x v="361"/>
    <x v="0"/>
    <x v="2"/>
    <x v="0"/>
    <x v="2"/>
    <n v="2587.4999999999995"/>
    <n v="15524.999999999996"/>
    <x v="2"/>
    <x v="0"/>
    <x v="0"/>
  </r>
  <r>
    <s v="OLH-95722-362"/>
    <x v="662"/>
    <s v="48553-69225-VX"/>
    <s v="L-D-0.5"/>
    <n v="3"/>
    <x v="844"/>
    <x v="0"/>
    <x v="3"/>
    <x v="2"/>
    <x v="1"/>
    <n v="777"/>
    <n v="2331"/>
    <x v="3"/>
    <x v="2"/>
    <x v="0"/>
  </r>
  <r>
    <s v="OLH-95722-362"/>
    <x v="662"/>
    <s v="48553-69225-VX"/>
    <s v="R-M-2.5"/>
    <n v="4"/>
    <x v="844"/>
    <x v="0"/>
    <x v="0"/>
    <x v="0"/>
    <x v="2"/>
    <n v="2288.5"/>
    <n v="9154"/>
    <x v="0"/>
    <x v="0"/>
    <x v="0"/>
  </r>
  <r>
    <s v="KCW-50949-318"/>
    <x v="184"/>
    <s v="52374-27313-IV"/>
    <s v="E-L-1"/>
    <n v="5"/>
    <x v="845"/>
    <x v="0"/>
    <x v="1"/>
    <x v="1"/>
    <x v="0"/>
    <n v="1485"/>
    <n v="7425"/>
    <x v="1"/>
    <x v="1"/>
    <x v="0"/>
  </r>
  <r>
    <s v="JGZ-16947-591"/>
    <x v="663"/>
    <s v="14264-41252-SL"/>
    <s v="L-L-0.2"/>
    <n v="6"/>
    <x v="846"/>
    <x v="0"/>
    <x v="3"/>
    <x v="1"/>
    <x v="3"/>
    <n v="475.5"/>
    <n v="2853"/>
    <x v="3"/>
    <x v="1"/>
    <x v="1"/>
  </r>
  <r>
    <s v="LXS-63326-144"/>
    <x v="334"/>
    <s v="35367-50483-AR"/>
    <s v="R-L-0.5"/>
    <n v="2"/>
    <x v="847"/>
    <x v="0"/>
    <x v="0"/>
    <x v="1"/>
    <x v="1"/>
    <n v="716.99999999999989"/>
    <n v="1433.9999999999998"/>
    <x v="0"/>
    <x v="1"/>
    <x v="0"/>
  </r>
  <r>
    <s v="CZG-86544-655"/>
    <x v="664"/>
    <s v="69443-77665-QW"/>
    <s v="A-L-0.5"/>
    <n v="2"/>
    <x v="333"/>
    <x v="1"/>
    <x v="2"/>
    <x v="1"/>
    <x v="1"/>
    <n v="777"/>
    <n v="1554"/>
    <x v="2"/>
    <x v="1"/>
    <x v="0"/>
  </r>
  <r>
    <s v="WFV-88138-247"/>
    <x v="24"/>
    <s v="63411-51758-QC"/>
    <s v="R-L-1"/>
    <n v="3"/>
    <x v="848"/>
    <x v="0"/>
    <x v="0"/>
    <x v="1"/>
    <x v="0"/>
    <n v="1195"/>
    <n v="3585"/>
    <x v="0"/>
    <x v="1"/>
    <x v="1"/>
  </r>
  <r>
    <s v="RFG-28227-288"/>
    <x v="12"/>
    <s v="68605-21835-UF"/>
    <s v="A-L-0.5"/>
    <n v="6"/>
    <x v="849"/>
    <x v="0"/>
    <x v="2"/>
    <x v="1"/>
    <x v="1"/>
    <n v="777"/>
    <n v="4662"/>
    <x v="2"/>
    <x v="1"/>
    <x v="1"/>
  </r>
  <r>
    <s v="QAK-77286-758"/>
    <x v="105"/>
    <s v="34786-30419-XY"/>
    <s v="R-L-0.5"/>
    <n v="5"/>
    <x v="850"/>
    <x v="0"/>
    <x v="0"/>
    <x v="1"/>
    <x v="1"/>
    <n v="716.99999999999989"/>
    <n v="3584.9999999999995"/>
    <x v="0"/>
    <x v="1"/>
    <x v="1"/>
  </r>
  <r>
    <s v="CZD-56716-840"/>
    <x v="665"/>
    <s v="15456-29250-RU"/>
    <s v="L-D-2.5"/>
    <n v="4"/>
    <x v="851"/>
    <x v="0"/>
    <x v="3"/>
    <x v="2"/>
    <x v="2"/>
    <n v="2978.4999999999995"/>
    <n v="11913.999999999998"/>
    <x v="3"/>
    <x v="2"/>
    <x v="1"/>
  </r>
  <r>
    <s v="UBI-59229-277"/>
    <x v="44"/>
    <s v="00886-35803-FG"/>
    <s v="L-D-0.5"/>
    <n v="3"/>
    <x v="852"/>
    <x v="0"/>
    <x v="3"/>
    <x v="2"/>
    <x v="1"/>
    <n v="777"/>
    <n v="2331"/>
    <x v="3"/>
    <x v="2"/>
    <x v="1"/>
  </r>
  <r>
    <s v="WJJ-37489-898"/>
    <x v="171"/>
    <s v="31599-82152-AD"/>
    <s v="A-M-1"/>
    <n v="1"/>
    <x v="853"/>
    <x v="1"/>
    <x v="2"/>
    <x v="0"/>
    <x v="0"/>
    <n v="1125"/>
    <n v="1125"/>
    <x v="2"/>
    <x v="0"/>
    <x v="1"/>
  </r>
  <r>
    <s v="ORX-57454-917"/>
    <x v="328"/>
    <s v="76209-39601-ZR"/>
    <s v="E-D-2.5"/>
    <n v="3"/>
    <x v="854"/>
    <x v="2"/>
    <x v="1"/>
    <x v="2"/>
    <x v="2"/>
    <n v="2794.5"/>
    <n v="8383.5"/>
    <x v="1"/>
    <x v="2"/>
    <x v="0"/>
  </r>
  <r>
    <s v="GRB-68838-629"/>
    <x v="648"/>
    <s v="15064-65241-HB"/>
    <s v="R-L-2.5"/>
    <n v="4"/>
    <x v="855"/>
    <x v="1"/>
    <x v="0"/>
    <x v="1"/>
    <x v="2"/>
    <n v="2748.4999999999995"/>
    <n v="10993.999999999998"/>
    <x v="0"/>
    <x v="1"/>
    <x v="1"/>
  </r>
  <r>
    <s v="SHT-04865-419"/>
    <x v="666"/>
    <s v="69215-90789-DL"/>
    <s v="R-L-0.2"/>
    <n v="4"/>
    <x v="856"/>
    <x v="0"/>
    <x v="0"/>
    <x v="1"/>
    <x v="3"/>
    <n v="358.49999999999994"/>
    <n v="1433.9999999999998"/>
    <x v="0"/>
    <x v="1"/>
    <x v="0"/>
  </r>
  <r>
    <s v="UQI-28177-865"/>
    <x v="577"/>
    <s v="04317-46176-TB"/>
    <s v="R-L-0.2"/>
    <n v="6"/>
    <x v="857"/>
    <x v="0"/>
    <x v="0"/>
    <x v="1"/>
    <x v="3"/>
    <n v="358.49999999999994"/>
    <n v="2150.9999999999995"/>
    <x v="0"/>
    <x v="1"/>
    <x v="1"/>
  </r>
  <r>
    <s v="OIB-13664-879"/>
    <x v="114"/>
    <s v="04713-57765-KR"/>
    <s v="A-M-1"/>
    <n v="2"/>
    <x v="858"/>
    <x v="1"/>
    <x v="2"/>
    <x v="0"/>
    <x v="0"/>
    <n v="1125"/>
    <n v="2250"/>
    <x v="2"/>
    <x v="0"/>
    <x v="0"/>
  </r>
  <r>
    <s v="PJS-30996-485"/>
    <x v="4"/>
    <s v="86579-92122-OC"/>
    <s v="A-L-0.2"/>
    <n v="1"/>
    <x v="842"/>
    <x v="0"/>
    <x v="2"/>
    <x v="1"/>
    <x v="3"/>
    <n v="388.5"/>
    <n v="388.5"/>
    <x v="2"/>
    <x v="1"/>
    <x v="0"/>
  </r>
  <r>
    <s v="HEL-86709-449"/>
    <x v="667"/>
    <s v="86579-92122-OC"/>
    <s v="E-D-2.5"/>
    <n v="1"/>
    <x v="842"/>
    <x v="0"/>
    <x v="1"/>
    <x v="2"/>
    <x v="2"/>
    <n v="2794.5"/>
    <n v="2794.5"/>
    <x v="1"/>
    <x v="2"/>
    <x v="0"/>
  </r>
  <r>
    <s v="NCH-55389-562"/>
    <x v="110"/>
    <s v="86579-92122-OC"/>
    <s v="E-L-2.5"/>
    <n v="5"/>
    <x v="842"/>
    <x v="0"/>
    <x v="1"/>
    <x v="1"/>
    <x v="2"/>
    <n v="3415.4999999999995"/>
    <n v="17077.499999999996"/>
    <x v="1"/>
    <x v="1"/>
    <x v="0"/>
  </r>
  <r>
    <s v="NCH-55389-562"/>
    <x v="110"/>
    <s v="86579-92122-OC"/>
    <s v="R-L-2.5"/>
    <n v="2"/>
    <x v="842"/>
    <x v="0"/>
    <x v="0"/>
    <x v="1"/>
    <x v="2"/>
    <n v="2748.4999999999995"/>
    <n v="5496.9999999999991"/>
    <x v="0"/>
    <x v="1"/>
    <x v="0"/>
  </r>
  <r>
    <s v="NCH-55389-562"/>
    <x v="110"/>
    <s v="86579-92122-OC"/>
    <s v="E-L-1"/>
    <n v="1"/>
    <x v="842"/>
    <x v="0"/>
    <x v="1"/>
    <x v="1"/>
    <x v="0"/>
    <n v="1485"/>
    <n v="1485"/>
    <x v="1"/>
    <x v="1"/>
    <x v="0"/>
  </r>
  <r>
    <s v="NCH-55389-562"/>
    <x v="110"/>
    <s v="86579-92122-OC"/>
    <s v="A-L-0.2"/>
    <n v="2"/>
    <x v="842"/>
    <x v="0"/>
    <x v="2"/>
    <x v="1"/>
    <x v="3"/>
    <n v="388.5"/>
    <n v="777"/>
    <x v="2"/>
    <x v="1"/>
    <x v="0"/>
  </r>
  <r>
    <s v="GUG-45603-775"/>
    <x v="668"/>
    <s v="40959-32642-DN"/>
    <s v="L-L-0.2"/>
    <n v="5"/>
    <x v="859"/>
    <x v="0"/>
    <x v="3"/>
    <x v="1"/>
    <x v="3"/>
    <n v="475.5"/>
    <n v="2377.5"/>
    <x v="3"/>
    <x v="1"/>
    <x v="0"/>
  </r>
  <r>
    <s v="KJB-98240-098"/>
    <x v="422"/>
    <s v="77746-08153-PM"/>
    <s v="L-L-1"/>
    <n v="5"/>
    <x v="860"/>
    <x v="0"/>
    <x v="3"/>
    <x v="1"/>
    <x v="0"/>
    <n v="1585"/>
    <n v="7925"/>
    <x v="3"/>
    <x v="1"/>
    <x v="0"/>
  </r>
  <r>
    <s v="JMS-48374-462"/>
    <x v="669"/>
    <s v="49667-96708-JL"/>
    <s v="A-D-2.5"/>
    <n v="2"/>
    <x v="482"/>
    <x v="0"/>
    <x v="2"/>
    <x v="2"/>
    <x v="2"/>
    <n v="2288.5"/>
    <n v="4577"/>
    <x v="2"/>
    <x v="2"/>
    <x v="0"/>
  </r>
  <r>
    <s v="YIT-15877-117"/>
    <x v="670"/>
    <s v="24155-79322-EQ"/>
    <s v="R-D-1"/>
    <n v="1"/>
    <x v="861"/>
    <x v="1"/>
    <x v="0"/>
    <x v="2"/>
    <x v="0"/>
    <n v="894.99999999999989"/>
    <n v="894.99999999999989"/>
    <x v="0"/>
    <x v="2"/>
    <x v="0"/>
  </r>
  <r>
    <s v="YVK-82679-655"/>
    <x v="341"/>
    <s v="95342-88311-SF"/>
    <s v="R-M-0.5"/>
    <n v="4"/>
    <x v="862"/>
    <x v="0"/>
    <x v="0"/>
    <x v="0"/>
    <x v="1"/>
    <n v="597"/>
    <n v="2388"/>
    <x v="0"/>
    <x v="0"/>
    <x v="0"/>
  </r>
  <r>
    <s v="TYH-81940-054"/>
    <x v="671"/>
    <s v="69374-08133-RI"/>
    <s v="E-L-0.2"/>
    <n v="5"/>
    <x v="863"/>
    <x v="0"/>
    <x v="1"/>
    <x v="1"/>
    <x v="3"/>
    <n v="445.5"/>
    <n v="2227.5"/>
    <x v="1"/>
    <x v="1"/>
    <x v="1"/>
  </r>
  <r>
    <s v="HTY-30660-254"/>
    <x v="672"/>
    <s v="83844-95908-RX"/>
    <s v="R-M-1"/>
    <n v="3"/>
    <x v="864"/>
    <x v="0"/>
    <x v="0"/>
    <x v="0"/>
    <x v="0"/>
    <n v="994.99999999999989"/>
    <n v="2984.9999999999995"/>
    <x v="0"/>
    <x v="0"/>
    <x v="0"/>
  </r>
  <r>
    <s v="GPW-43956-761"/>
    <x v="673"/>
    <s v="09667-09231-YM"/>
    <s v="E-L-0.5"/>
    <n v="6"/>
    <x v="865"/>
    <x v="0"/>
    <x v="1"/>
    <x v="1"/>
    <x v="1"/>
    <n v="891"/>
    <n v="5346"/>
    <x v="1"/>
    <x v="1"/>
    <x v="0"/>
  </r>
  <r>
    <s v="DWY-56352-412"/>
    <x v="674"/>
    <s v="55427-08059-DF"/>
    <s v="R-D-0.2"/>
    <n v="1"/>
    <x v="866"/>
    <x v="1"/>
    <x v="0"/>
    <x v="2"/>
    <x v="3"/>
    <n v="268.49999999999994"/>
    <n v="268.49999999999994"/>
    <x v="0"/>
    <x v="2"/>
    <x v="0"/>
  </r>
  <r>
    <s v="PUH-55647-976"/>
    <x v="675"/>
    <s v="06624-54037-BQ"/>
    <s v="R-M-0.2"/>
    <n v="2"/>
    <x v="867"/>
    <x v="0"/>
    <x v="0"/>
    <x v="0"/>
    <x v="3"/>
    <n v="298.5"/>
    <n v="597"/>
    <x v="0"/>
    <x v="0"/>
    <x v="1"/>
  </r>
  <r>
    <s v="DTB-71371-705"/>
    <x v="539"/>
    <s v="48544-90737-AZ"/>
    <s v="L-D-1"/>
    <n v="1"/>
    <x v="868"/>
    <x v="0"/>
    <x v="3"/>
    <x v="2"/>
    <x v="0"/>
    <n v="1295"/>
    <n v="1295"/>
    <x v="3"/>
    <x v="2"/>
    <x v="0"/>
  </r>
  <r>
    <s v="ZDC-64769-740"/>
    <x v="676"/>
    <s v="79463-01597-FQ"/>
    <s v="E-M-0.5"/>
    <n v="1"/>
    <x v="869"/>
    <x v="0"/>
    <x v="1"/>
    <x v="0"/>
    <x v="1"/>
    <n v="825"/>
    <n v="825"/>
    <x v="1"/>
    <x v="0"/>
    <x v="1"/>
  </r>
  <r>
    <s v="TED-81959-419"/>
    <x v="677"/>
    <s v="27702-50024-XC"/>
    <s v="A-L-2.5"/>
    <n v="5"/>
    <x v="789"/>
    <x v="0"/>
    <x v="2"/>
    <x v="1"/>
    <x v="2"/>
    <n v="2978.4999999999995"/>
    <n v="14892.499999999998"/>
    <x v="2"/>
    <x v="1"/>
    <x v="1"/>
  </r>
  <r>
    <s v="FDO-25756-141"/>
    <x v="629"/>
    <s v="57360-46846-NS"/>
    <s v="A-L-2.5"/>
    <n v="3"/>
    <x v="870"/>
    <x v="1"/>
    <x v="2"/>
    <x v="1"/>
    <x v="2"/>
    <n v="2978.4999999999995"/>
    <n v="8935.4999999999982"/>
    <x v="2"/>
    <x v="1"/>
    <x v="0"/>
  </r>
  <r>
    <s v="HKN-31467-517"/>
    <x v="662"/>
    <s v="84045-66771-SL"/>
    <s v="L-M-1"/>
    <n v="6"/>
    <x v="871"/>
    <x v="0"/>
    <x v="3"/>
    <x v="0"/>
    <x v="0"/>
    <n v="1455"/>
    <n v="8730"/>
    <x v="3"/>
    <x v="0"/>
    <x v="1"/>
  </r>
  <r>
    <s v="POF-29666-012"/>
    <x v="102"/>
    <s v="46885-00260-TL"/>
    <s v="R-D-0.5"/>
    <n v="1"/>
    <x v="872"/>
    <x v="0"/>
    <x v="0"/>
    <x v="2"/>
    <x v="1"/>
    <n v="536.99999999999989"/>
    <n v="536.99999999999989"/>
    <x v="0"/>
    <x v="2"/>
    <x v="0"/>
  </r>
  <r>
    <s v="IRX-59256-644"/>
    <x v="678"/>
    <s v="96446-62142-EN"/>
    <s v="A-D-0.2"/>
    <n v="3"/>
    <x v="681"/>
    <x v="1"/>
    <x v="2"/>
    <x v="2"/>
    <x v="3"/>
    <n v="298.5"/>
    <n v="895.5"/>
    <x v="2"/>
    <x v="2"/>
    <x v="0"/>
  </r>
  <r>
    <s v="LTN-89139-350"/>
    <x v="679"/>
    <s v="07756-71018-GU"/>
    <s v="R-L-2.5"/>
    <n v="5"/>
    <x v="873"/>
    <x v="0"/>
    <x v="0"/>
    <x v="1"/>
    <x v="2"/>
    <n v="2748.4999999999995"/>
    <n v="13742.499999999998"/>
    <x v="0"/>
    <x v="1"/>
    <x v="0"/>
  </r>
  <r>
    <s v="TXF-79780-017"/>
    <x v="112"/>
    <s v="92048-47813-QB"/>
    <s v="R-L-1"/>
    <n v="5"/>
    <x v="874"/>
    <x v="0"/>
    <x v="0"/>
    <x v="1"/>
    <x v="0"/>
    <n v="1195"/>
    <n v="5975"/>
    <x v="0"/>
    <x v="1"/>
    <x v="1"/>
  </r>
  <r>
    <s v="ALM-80762-974"/>
    <x v="55"/>
    <s v="84045-66771-SL"/>
    <s v="A-L-0.5"/>
    <n v="3"/>
    <x v="871"/>
    <x v="0"/>
    <x v="2"/>
    <x v="1"/>
    <x v="1"/>
    <n v="777"/>
    <n v="2331"/>
    <x v="2"/>
    <x v="1"/>
    <x v="1"/>
  </r>
  <r>
    <s v="NXF-15738-707"/>
    <x v="680"/>
    <s v="28699-16256-XV"/>
    <s v="R-D-0.5"/>
    <n v="2"/>
    <x v="875"/>
    <x v="0"/>
    <x v="0"/>
    <x v="2"/>
    <x v="1"/>
    <n v="536.99999999999989"/>
    <n v="1073.9999999999998"/>
    <x v="0"/>
    <x v="2"/>
    <x v="1"/>
  </r>
  <r>
    <s v="MVV-19034-198"/>
    <x v="94"/>
    <s v="98476-63654-CG"/>
    <s v="E-D-2.5"/>
    <n v="6"/>
    <x v="876"/>
    <x v="0"/>
    <x v="1"/>
    <x v="2"/>
    <x v="2"/>
    <n v="2794.5"/>
    <n v="16767"/>
    <x v="1"/>
    <x v="2"/>
    <x v="0"/>
  </r>
  <r>
    <s v="KUX-19632-830"/>
    <x v="160"/>
    <s v="55409-07759-YG"/>
    <s v="E-D-0.2"/>
    <n v="6"/>
    <x v="877"/>
    <x v="0"/>
    <x v="1"/>
    <x v="2"/>
    <x v="3"/>
    <n v="364.5"/>
    <n v="2187"/>
    <x v="1"/>
    <x v="2"/>
    <x v="0"/>
  </r>
  <r>
    <s v="SNZ-44595-152"/>
    <x v="681"/>
    <s v="06136-65250-PG"/>
    <s v="R-L-1"/>
    <n v="2"/>
    <x v="878"/>
    <x v="0"/>
    <x v="0"/>
    <x v="1"/>
    <x v="0"/>
    <n v="1195"/>
    <n v="2390"/>
    <x v="0"/>
    <x v="1"/>
    <x v="0"/>
  </r>
  <r>
    <s v="GQA-37241-629"/>
    <x v="502"/>
    <s v="08405-33165-BS"/>
    <s v="A-M-0.2"/>
    <n v="2"/>
    <x v="879"/>
    <x v="0"/>
    <x v="2"/>
    <x v="0"/>
    <x v="3"/>
    <n v="337.5"/>
    <n v="675"/>
    <x v="2"/>
    <x v="0"/>
    <x v="0"/>
  </r>
  <r>
    <s v="WVV-79948-067"/>
    <x v="682"/>
    <s v="66070-30559-WI"/>
    <s v="E-M-2.5"/>
    <n v="1"/>
    <x v="880"/>
    <x v="1"/>
    <x v="1"/>
    <x v="0"/>
    <x v="2"/>
    <n v="3162.4999999999995"/>
    <n v="3162.4999999999995"/>
    <x v="1"/>
    <x v="0"/>
    <x v="0"/>
  </r>
  <r>
    <s v="LHX-81117-166"/>
    <x v="683"/>
    <s v="01282-28364-RZ"/>
    <s v="R-L-1"/>
    <n v="4"/>
    <x v="881"/>
    <x v="0"/>
    <x v="0"/>
    <x v="1"/>
    <x v="0"/>
    <n v="1195"/>
    <n v="4780"/>
    <x v="0"/>
    <x v="1"/>
    <x v="1"/>
  </r>
  <r>
    <s v="GCD-75444-320"/>
    <x v="594"/>
    <s v="51277-93873-RP"/>
    <s v="L-M-2.5"/>
    <n v="1"/>
    <x v="882"/>
    <x v="0"/>
    <x v="3"/>
    <x v="0"/>
    <x v="2"/>
    <n v="3346.4999999999995"/>
    <n v="3346.4999999999995"/>
    <x v="3"/>
    <x v="0"/>
    <x v="1"/>
  </r>
  <r>
    <s v="SGA-30059-217"/>
    <x v="389"/>
    <s v="84405-83364-DG"/>
    <s v="A-D-0.5"/>
    <n v="5"/>
    <x v="883"/>
    <x v="2"/>
    <x v="2"/>
    <x v="2"/>
    <x v="1"/>
    <n v="597"/>
    <n v="2985"/>
    <x v="2"/>
    <x v="2"/>
    <x v="0"/>
  </r>
  <r>
    <s v="GNL-98714-885"/>
    <x v="583"/>
    <s v="83731-53280-YC"/>
    <s v="R-M-1"/>
    <n v="3"/>
    <x v="884"/>
    <x v="2"/>
    <x v="0"/>
    <x v="0"/>
    <x v="0"/>
    <n v="994.99999999999989"/>
    <n v="2984.9999999999995"/>
    <x v="0"/>
    <x v="0"/>
    <x v="0"/>
  </r>
  <r>
    <s v="OQA-93249-841"/>
    <x v="647"/>
    <s v="03917-13632-KC"/>
    <s v="A-M-2.5"/>
    <n v="6"/>
    <x v="885"/>
    <x v="0"/>
    <x v="2"/>
    <x v="0"/>
    <x v="2"/>
    <n v="2587.4999999999995"/>
    <n v="15524.999999999996"/>
    <x v="2"/>
    <x v="0"/>
    <x v="0"/>
  </r>
  <r>
    <s v="DUV-12075-132"/>
    <x v="366"/>
    <s v="62494-09113-RP"/>
    <s v="E-D-0.2"/>
    <n v="5"/>
    <x v="886"/>
    <x v="0"/>
    <x v="1"/>
    <x v="2"/>
    <x v="3"/>
    <n v="364.5"/>
    <n v="1822.5"/>
    <x v="1"/>
    <x v="2"/>
    <x v="1"/>
  </r>
  <r>
    <s v="DUV-12075-132"/>
    <x v="366"/>
    <s v="62494-09113-RP"/>
    <s v="L-D-0.5"/>
    <n v="2"/>
    <x v="886"/>
    <x v="0"/>
    <x v="3"/>
    <x v="2"/>
    <x v="1"/>
    <n v="777"/>
    <n v="1554"/>
    <x v="3"/>
    <x v="2"/>
    <x v="1"/>
  </r>
  <r>
    <s v="KPO-24942-184"/>
    <x v="684"/>
    <s v="70567-65133-CN"/>
    <s v="L-L-2.5"/>
    <n v="3"/>
    <x v="887"/>
    <x v="1"/>
    <x v="3"/>
    <x v="1"/>
    <x v="2"/>
    <n v="3645.5"/>
    <n v="10936.5"/>
    <x v="3"/>
    <x v="1"/>
    <x v="1"/>
  </r>
  <r>
    <s v="SRJ-79353-838"/>
    <x v="506"/>
    <s v="77869-81373-AY"/>
    <s v="A-L-1"/>
    <n v="6"/>
    <x v="888"/>
    <x v="0"/>
    <x v="2"/>
    <x v="1"/>
    <x v="0"/>
    <n v="1295"/>
    <n v="7770"/>
    <x v="2"/>
    <x v="1"/>
    <x v="1"/>
  </r>
  <r>
    <s v="XBV-40336-071"/>
    <x v="685"/>
    <s v="38536-98293-JZ"/>
    <s v="A-D-0.2"/>
    <n v="3"/>
    <x v="889"/>
    <x v="1"/>
    <x v="2"/>
    <x v="2"/>
    <x v="3"/>
    <n v="298.5"/>
    <n v="895.5"/>
    <x v="2"/>
    <x v="2"/>
    <x v="1"/>
  </r>
  <r>
    <s v="RLM-96511-467"/>
    <x v="191"/>
    <s v="43014-53743-XK"/>
    <s v="R-L-2.5"/>
    <n v="1"/>
    <x v="890"/>
    <x v="0"/>
    <x v="0"/>
    <x v="1"/>
    <x v="2"/>
    <n v="2748.4999999999995"/>
    <n v="2748.4999999999995"/>
    <x v="0"/>
    <x v="1"/>
    <x v="1"/>
  </r>
  <r>
    <s v="AEZ-13242-456"/>
    <x v="686"/>
    <s v="62494-09113-RP"/>
    <s v="R-M-0.5"/>
    <n v="5"/>
    <x v="886"/>
    <x v="0"/>
    <x v="0"/>
    <x v="0"/>
    <x v="1"/>
    <n v="597"/>
    <n v="2985"/>
    <x v="0"/>
    <x v="0"/>
    <x v="1"/>
  </r>
  <r>
    <s v="UME-75640-698"/>
    <x v="687"/>
    <s v="62494-09113-RP"/>
    <s v="A-M-0.5"/>
    <n v="4"/>
    <x v="886"/>
    <x v="0"/>
    <x v="2"/>
    <x v="0"/>
    <x v="1"/>
    <n v="675"/>
    <n v="2700"/>
    <x v="2"/>
    <x v="0"/>
    <x v="1"/>
  </r>
  <r>
    <s v="GJC-66474-557"/>
    <x v="629"/>
    <s v="64965-78386-MY"/>
    <s v="A-D-1"/>
    <n v="1"/>
    <x v="891"/>
    <x v="0"/>
    <x v="2"/>
    <x v="2"/>
    <x v="0"/>
    <n v="994.99999999999989"/>
    <n v="994.99999999999989"/>
    <x v="2"/>
    <x v="2"/>
    <x v="1"/>
  </r>
  <r>
    <s v="IRV-20769-219"/>
    <x v="688"/>
    <s v="77131-58092-GE"/>
    <s v="E-M-0.2"/>
    <n v="3"/>
    <x v="892"/>
    <x v="2"/>
    <x v="1"/>
    <x v="0"/>
    <x v="3"/>
    <n v="412.5"/>
    <n v="1237.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5DAFC-E7CF-43BF-A771-95387D44FD06}" name="Сводная таблица1" cacheId="116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5">
  <location ref="A3:F48" firstHeaderRow="1" firstDataRow="2" firstDataCol="2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axis="axisCol"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2">
    <field x="17"/>
    <field x="15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2"/>
  </colFields>
  <colItems count="4">
    <i>
      <x/>
    </i>
    <i>
      <x v="1"/>
    </i>
    <i>
      <x v="2"/>
    </i>
    <i>
      <x v="3"/>
    </i>
  </colItems>
  <dataFields count="1">
    <dataField name="Сумма по полю Продажи" fld="11" baseField="0" baseItem="0"/>
  </dataFields>
  <chartFormats count="5">
    <chartFormat chart="7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BF6BD-086E-4004-9957-FE79C71B8E3D}" name="Сводная таблица1" cacheId="116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4">
  <location ref="A3:B6" firstHeaderRow="1" firstDataRow="1" firstDataCol="1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1">
    <field x="6"/>
  </rowFields>
  <rowItems count="3">
    <i>
      <x v="2"/>
    </i>
    <i>
      <x v="1"/>
    </i>
    <i>
      <x/>
    </i>
  </rowItems>
  <colItems count="1">
    <i/>
  </colItems>
  <dataFields count="1">
    <dataField name="Сумма по полю Продажи" fld="11" baseField="0" baseItem="0"/>
  </dataFields>
  <chartFormats count="2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60613-E6BC-4985-820E-93A4A345198A}" name="Сводная таблица1" cacheId="116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26">
  <location ref="A3:B8" firstHeaderRow="1" firstDataRow="1" firstDataCol="1"/>
  <pivotFields count="18">
    <pivotField compact="0" outline="0" subtotalTop="0" showAll="0" defaultSubtotal="0"/>
    <pivotField compact="0" numFmtId="14" outline="0" subtotalTop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measureFilter="1" sortType="ascending" defaultSubtota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sortType="a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4">
        <item x="3"/>
        <item x="1"/>
        <item x="0"/>
        <item x="2"/>
      </items>
    </pivotField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>
      <items count="4">
        <item x="2"/>
        <item x="3"/>
        <item x="0"/>
        <item x="1"/>
      </items>
    </pivotField>
    <pivotField compact="0" outline="0" subtotalTop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0"/>
        <item x="1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6">
        <item sd="0" x="0"/>
        <item x="1"/>
        <item x="2"/>
        <item x="3"/>
        <item x="4"/>
        <item sd="0" x="5"/>
      </items>
    </pivotField>
  </pivotFields>
  <rowFields count="1">
    <field x="5"/>
  </rowFields>
  <rowItems count="5">
    <i>
      <x v="515"/>
    </i>
    <i>
      <x v="184"/>
    </i>
    <i>
      <x v="343"/>
    </i>
    <i>
      <x v="842"/>
    </i>
    <i>
      <x v="732"/>
    </i>
  </rowItems>
  <colItems count="1">
    <i/>
  </colItems>
  <dataFields count="1">
    <dataField name="Сумма по полю Продажи" fld="11" baseField="0" baseItem="0"/>
  </dataFields>
  <chartFormats count="3">
    <chartFormat chart="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2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рта_клиента" xr10:uid="{569B55AD-68CF-4F82-B2FD-C8D2144B327F}" sourceName="Карта клиента">
  <pivotTables>
    <pivotTable tabId="18" name="Сводная таблица1"/>
    <pivotTable tabId="21" name="Сводная таблица1"/>
    <pivotTable tabId="19" name="Сводная таблица1"/>
  </pivotTables>
  <data>
    <tabular pivotCacheId="1952374136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Объем" xr10:uid="{6BFF8DA5-70B8-4AAC-9542-023BDD20EE3A}" sourceName="Объем">
  <pivotTables>
    <pivotTable tabId="18" name="Сводная таблица1"/>
    <pivotTable tabId="21" name="Сводная таблица1"/>
    <pivotTable tabId="19" name="Сводная таблица1"/>
  </pivotTables>
  <data>
    <tabular pivotCacheId="1952374136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кофе_полный" xr10:uid="{1F56E22C-D970-47E8-B2F8-9C3C683BAC86}" sourceName="Тип кофе полный">
  <pivotTables>
    <pivotTable tabId="18" name="Сводная таблица1"/>
    <pivotTable tabId="19" name="Сводная таблица1"/>
    <pivotTable tabId="21" name="Сводная таблица1"/>
  </pivotTables>
  <data>
    <tabular pivotCacheId="1952374136">
      <items count="4">
        <i x="2" s="1"/>
        <i x="3" s="1"/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тод_прожарки_полный" xr10:uid="{D4E65F62-6DE9-48EE-84A1-61B4738A89B7}" sourceName="Метод прожарки полный">
  <pivotTables>
    <pivotTable tabId="18" name="Сводная таблица1"/>
    <pivotTable tabId="19" name="Сводная таблица1"/>
    <pivotTable tabId="21" name="Сводная таблица1"/>
  </pivotTables>
  <data>
    <tabular pivotCacheId="1952374136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рта клиента" xr10:uid="{AAEE6EB6-2F9F-426F-9A76-2C5011F32091}" cache="Срез_Карта_клиента" caption="Карта клиента" style="Стиль среза 3" rowHeight="241300"/>
  <slicer name="Объем" xr10:uid="{DE51CE1C-1859-4FD9-AC7B-F4B3D464A8F2}" cache="Срез_Объем" caption="Объем" columnCount="2" style="Стиль среза 3" rowHeight="241300"/>
  <slicer name="Тип кофе полный 1" xr10:uid="{5D06BFFF-D7F9-4E06-81DF-5D4652EBA8D0}" cache="Срез_Тип_кофе_полный" caption="Тип кофе" columnCount="2" style="Стиль среза 3" rowHeight="468000"/>
  <slicer name="Метод прожарки полный" xr10:uid="{67BB4EE2-4C36-4B2A-9ECA-E6C55510A5C2}" cache="Срез_Метод_прожарки_полный" caption="Метод прожарки" columnCount="3" style="Стиль среза 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0D8D3-D8A0-42EA-BFDF-CDF2778DCF3F}" name="FullCoffeeTable" displayName="FullCoffeeTable" ref="A1:O1001" totalsRowShown="0" headerRowDxfId="15" dataDxfId="14">
  <autoFilter ref="A1:O1001" xr:uid="{C1C0D8D3-D8A0-42EA-BFDF-CDF2778DCF3F}"/>
  <tableColumns count="15">
    <tableColumn id="1" xr3:uid="{67D23B5E-FC5C-411F-8CB8-042CD39A76BD}" name="ID заказа" dataDxfId="13"/>
    <tableColumn id="2" xr3:uid="{BF0AC062-8588-4BDB-B083-57BC8FF6009D}" name="Дата заказа" dataDxfId="12"/>
    <tableColumn id="3" xr3:uid="{61558C32-7730-48D1-BF2E-C17B949AF32A}" name="ID клиента" dataDxfId="11"/>
    <tableColumn id="4" xr3:uid="{61DB1B89-1258-484C-B045-E1F3BD5A2FA6}" name="ID продукта"/>
    <tableColumn id="5" xr3:uid="{C011DFA8-92CA-4897-819F-94B5AEE297DC}" name="Количество" dataDxfId="10"/>
    <tableColumn id="6" xr3:uid="{942EB5CE-CF9B-47F1-8194-EA7E8F42611D}" name="Имя клиента" dataDxfId="9">
      <calculatedColumnFormula>INDEX(customers!$A$1:$D$1001,MATCH($C2,customers!$A$1:$A$1001,0),MATCH(orders!F$1,customers!$A$1:$D$1,0))</calculatedColumnFormula>
    </tableColumn>
    <tableColumn id="8" xr3:uid="{499A8170-E327-4221-9D23-8F37E4698DCF}" name="Страна" dataDxfId="8">
      <calculatedColumnFormula>INDEX(customers!$A$1:$D$1001,MATCH($C2,customers!$A$1:$A$1001,0),MATCH(orders!G$1,customers!$A$1:$D$1,0))</calculatedColumnFormula>
    </tableColumn>
    <tableColumn id="9" xr3:uid="{8869B015-6FD0-427A-BD14-DC80A56A68F3}" name="Тип кофе" dataDxfId="7">
      <calculatedColumnFormula>INDEX(products!$A$1:$G$49,MATCH($D2,products!$A$1:$A$49,0),MATCH(orders!H$1,products!$A$1:$G$1,0))</calculatedColumnFormula>
    </tableColumn>
    <tableColumn id="10" xr3:uid="{23D22C04-7537-4D2F-9511-A385FDEA3A4E}" name="Метод прожарки" dataDxfId="6">
      <calculatedColumnFormula>INDEX(products!$A$1:$G$49,MATCH($D2,products!$A$1:$A$49,0),MATCH(orders!I$1,products!$A$1:$G$1,0))</calculatedColumnFormula>
    </tableColumn>
    <tableColumn id="11" xr3:uid="{3E6519D8-E853-46BB-9504-68F0CC797444}" name="Объем" dataDxfId="5">
      <calculatedColumnFormula>INDEX(products!$A$1:$G$49,MATCH($D2,products!$A$1:$A$49,0),MATCH(orders!J$1,products!$A$1:$G$1,0))</calculatedColumnFormula>
    </tableColumn>
    <tableColumn id="12" xr3:uid="{2E86A884-50F9-4E3F-B1EC-07152ACB6BF0}" name="Цена" dataDxfId="4">
      <calculatedColumnFormula>INDEX(products!$A$1:$G$49,MATCH($D2,products!$A$1:$A$49,0),MATCH(orders!K$1,products!$A$1:$G$1,0))</calculatedColumnFormula>
    </tableColumn>
    <tableColumn id="13" xr3:uid="{DE71B304-48A3-47D5-B283-017FA0071F4F}" name="Продажи">
      <calculatedColumnFormula>K2*E2</calculatedColumnFormula>
    </tableColumn>
    <tableColumn id="14" xr3:uid="{A8231DC6-0F2B-4966-978D-37DF0251FF2E}" name="Тип кофе полный" dataDxfId="3">
      <calculatedColumnFormula array="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calculatedColumnFormula>
    </tableColumn>
    <tableColumn id="15" xr3:uid="{E0ACB541-8969-4579-9D5C-330FDA3CC386}" name="Метод прожарки полный" dataDxfId="2">
      <calculatedColumnFormula array="1">_xlfn.IFS(FullCoffeeTable[[#This Row],[Метод прожарки]]="M","Medium",FullCoffeeTable[[#This Row],[Метод прожарки]]="L","Light",FullCoffeeTable[[#This Row],[Метод прожарки]]="D","Dark")</calculatedColumnFormula>
    </tableColumn>
    <tableColumn id="16" xr3:uid="{4A32F280-4C12-485A-AA25-B3BED272F3EE}" name="Карта клиента" dataDxfId="1">
      <calculatedColumnFormula>INDEX(customers!$A$1:$D$1001,MATCH($C2,customers!$A$1:$A$1001,0),MATCH(orders!O$1,customers!$A$1:$D$1,0))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_заказа" xr10:uid="{5273AEA0-F93C-4436-B91B-F62908283AA9}" sourceName="Дата заказа">
  <pivotTables>
    <pivotTable tabId="18" name="Сводная таблица1"/>
    <pivotTable tabId="21" name="Сводная таблица1"/>
    <pivotTable tabId="19" name="Сводная таблица1"/>
  </pivotTables>
  <state minimalRefreshVersion="6" lastRefreshVersion="6" pivotCacheId="1952374136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заказа" xr10:uid="{C2AF87E5-8528-4A02-863C-64F35650AF5F}" cache="ВстроеннаяВременнаяШкала_Дата_заказа" caption="Дата заказа" showSelectionLabel="0" showTimeLevel="0" level="2" selectionLevel="2" scrollPosition="2019-01-01T00:00:00" style="Стиль временной шкалы 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4F32-8D42-497E-BCC8-61385F558101}">
  <dimension ref="A1"/>
  <sheetViews>
    <sheetView showGridLines="0" tabSelected="1" zoomScale="85" zoomScaleNormal="85" workbookViewId="0">
      <selection activeCell="U19" sqref="U19"/>
    </sheetView>
  </sheetViews>
  <sheetFormatPr defaultRowHeight="15" x14ac:dyDescent="0.25"/>
  <cols>
    <col min="1" max="1" width="1" customWidth="1"/>
  </cols>
  <sheetData>
    <row r="1" ht="6.75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EE7-4362-4DE3-A1CB-4BC042931D54}">
  <dimension ref="A3:F48"/>
  <sheetViews>
    <sheetView workbookViewId="0">
      <selection activeCell="E7" sqref="E7"/>
    </sheetView>
  </sheetViews>
  <sheetFormatPr defaultRowHeight="15" x14ac:dyDescent="0.25"/>
  <cols>
    <col min="1" max="1" width="20.7109375" bestFit="1" customWidth="1"/>
    <col min="2" max="2" width="23.42578125" bestFit="1" customWidth="1"/>
    <col min="3" max="3" width="19.7109375" bestFit="1" customWidth="1"/>
    <col min="4" max="4" width="10" bestFit="1" customWidth="1"/>
    <col min="5" max="5" width="8.140625" bestFit="1" customWidth="1"/>
    <col min="6" max="6" width="10.28515625" bestFit="1" customWidth="1"/>
    <col min="7" max="8" width="9" bestFit="1" customWidth="1"/>
  </cols>
  <sheetData>
    <row r="3" spans="1:6" x14ac:dyDescent="0.25">
      <c r="A3" s="4" t="s">
        <v>2040</v>
      </c>
      <c r="C3" s="4" t="s">
        <v>3029</v>
      </c>
    </row>
    <row r="4" spans="1:6" x14ac:dyDescent="0.25">
      <c r="A4" s="4" t="s">
        <v>2037</v>
      </c>
      <c r="B4" s="4" t="s">
        <v>2038</v>
      </c>
      <c r="C4" t="s">
        <v>2043</v>
      </c>
      <c r="D4" t="s">
        <v>2044</v>
      </c>
      <c r="E4" t="s">
        <v>2041</v>
      </c>
      <c r="F4" t="s">
        <v>2042</v>
      </c>
    </row>
    <row r="5" spans="1:6" x14ac:dyDescent="0.25">
      <c r="A5" t="s">
        <v>2012</v>
      </c>
      <c r="B5" t="s">
        <v>2016</v>
      </c>
      <c r="C5" s="5">
        <v>18685.5</v>
      </c>
      <c r="D5" s="5">
        <v>21316</v>
      </c>
      <c r="E5" s="5">
        <v>12300</v>
      </c>
      <c r="F5" s="5">
        <v>30597</v>
      </c>
    </row>
    <row r="6" spans="1:6" x14ac:dyDescent="0.25">
      <c r="B6" t="s">
        <v>2017</v>
      </c>
      <c r="C6" s="5">
        <v>25196.5</v>
      </c>
      <c r="D6" s="5">
        <v>43404</v>
      </c>
      <c r="E6" s="5">
        <v>17194</v>
      </c>
      <c r="F6" s="5">
        <v>12946</v>
      </c>
    </row>
    <row r="7" spans="1:6" x14ac:dyDescent="0.25">
      <c r="B7" t="s">
        <v>2018</v>
      </c>
      <c r="C7" s="5">
        <v>22494.5</v>
      </c>
      <c r="D7" s="5">
        <v>32104</v>
      </c>
      <c r="E7" s="5">
        <v>12603.5</v>
      </c>
      <c r="F7" s="5">
        <v>34912</v>
      </c>
    </row>
    <row r="8" spans="1:6" x14ac:dyDescent="0.25">
      <c r="B8" t="s">
        <v>2019</v>
      </c>
      <c r="C8" s="5">
        <v>30711.999999999996</v>
      </c>
      <c r="D8" s="5">
        <v>53370.5</v>
      </c>
      <c r="E8" s="5">
        <v>15884.999999999996</v>
      </c>
      <c r="F8" s="5">
        <v>68107.5</v>
      </c>
    </row>
    <row r="9" spans="1:6" x14ac:dyDescent="0.25">
      <c r="B9" t="s">
        <v>2020</v>
      </c>
      <c r="C9" s="5">
        <v>5366.5</v>
      </c>
      <c r="D9" s="5">
        <v>19383.5</v>
      </c>
      <c r="E9" s="5">
        <v>6804</v>
      </c>
      <c r="F9" s="5">
        <v>8302.5</v>
      </c>
    </row>
    <row r="10" spans="1:6" x14ac:dyDescent="0.25">
      <c r="B10" t="s">
        <v>2021</v>
      </c>
      <c r="C10" s="5">
        <v>16301.999999999996</v>
      </c>
      <c r="D10" s="5">
        <v>17104.5</v>
      </c>
      <c r="E10" s="5">
        <v>37225.499999999993</v>
      </c>
      <c r="F10" s="5">
        <v>67835.999999999985</v>
      </c>
    </row>
    <row r="11" spans="1:6" x14ac:dyDescent="0.25">
      <c r="B11" t="s">
        <v>2022</v>
      </c>
      <c r="C11" s="5">
        <v>34502</v>
      </c>
      <c r="D11" s="5">
        <v>18413</v>
      </c>
      <c r="E11" s="5">
        <v>20111.499999999996</v>
      </c>
      <c r="F11" s="5">
        <v>27386.999999999996</v>
      </c>
    </row>
    <row r="12" spans="1:6" x14ac:dyDescent="0.25">
      <c r="B12" t="s">
        <v>2023</v>
      </c>
      <c r="C12" s="5">
        <v>33489</v>
      </c>
      <c r="D12" s="5">
        <v>13423</v>
      </c>
      <c r="E12" s="5">
        <v>16627.5</v>
      </c>
      <c r="F12" s="5">
        <v>7095</v>
      </c>
    </row>
    <row r="13" spans="1:6" x14ac:dyDescent="0.25">
      <c r="B13" t="s">
        <v>2024</v>
      </c>
      <c r="C13" s="5">
        <v>17870.999999999996</v>
      </c>
      <c r="D13" s="5">
        <v>43931</v>
      </c>
      <c r="E13" s="5">
        <v>49290</v>
      </c>
      <c r="F13" s="5">
        <v>16610</v>
      </c>
    </row>
    <row r="14" spans="1:6" x14ac:dyDescent="0.25">
      <c r="B14" t="s">
        <v>2025</v>
      </c>
      <c r="C14" s="5">
        <v>30198.5</v>
      </c>
      <c r="D14" s="5">
        <v>21555.5</v>
      </c>
      <c r="E14" s="5">
        <v>21366.5</v>
      </c>
      <c r="F14" s="5">
        <v>15376.5</v>
      </c>
    </row>
    <row r="15" spans="1:6" x14ac:dyDescent="0.25">
      <c r="B15" t="s">
        <v>2026</v>
      </c>
      <c r="C15" s="5">
        <v>31283.499999999996</v>
      </c>
      <c r="D15" s="5">
        <v>35089.5</v>
      </c>
      <c r="E15" s="5">
        <v>9640.4999999999982</v>
      </c>
      <c r="F15" s="5">
        <v>6324.9999999999991</v>
      </c>
    </row>
    <row r="16" spans="1:6" x14ac:dyDescent="0.25">
      <c r="B16" t="s">
        <v>2027</v>
      </c>
      <c r="C16" s="5">
        <v>26561.999999999996</v>
      </c>
      <c r="D16" s="5">
        <v>18706</v>
      </c>
      <c r="E16" s="5">
        <v>21058.999999999996</v>
      </c>
      <c r="F16" s="5">
        <v>52651.499999999993</v>
      </c>
    </row>
    <row r="17" spans="1:6" x14ac:dyDescent="0.25">
      <c r="A17" t="s">
        <v>2013</v>
      </c>
      <c r="B17" t="s">
        <v>2016</v>
      </c>
      <c r="C17" s="5">
        <v>4725</v>
      </c>
      <c r="D17" s="5">
        <v>27467.5</v>
      </c>
      <c r="E17" s="5">
        <v>17922</v>
      </c>
      <c r="F17" s="5">
        <v>6580.5</v>
      </c>
    </row>
    <row r="18" spans="1:6" x14ac:dyDescent="0.25">
      <c r="B18" t="s">
        <v>2017</v>
      </c>
      <c r="C18" s="5">
        <v>74545</v>
      </c>
      <c r="D18" s="5">
        <v>19417.5</v>
      </c>
      <c r="E18" s="5">
        <v>42982.999999999993</v>
      </c>
      <c r="F18" s="5">
        <v>42888.5</v>
      </c>
    </row>
    <row r="19" spans="1:6" x14ac:dyDescent="0.25">
      <c r="B19" t="s">
        <v>2018</v>
      </c>
      <c r="C19" s="5">
        <v>13047</v>
      </c>
      <c r="D19" s="5">
        <v>28120.5</v>
      </c>
      <c r="E19" s="5">
        <v>23163</v>
      </c>
      <c r="F19" s="5">
        <v>27148.5</v>
      </c>
    </row>
    <row r="20" spans="1:6" x14ac:dyDescent="0.25">
      <c r="B20" t="s">
        <v>2019</v>
      </c>
      <c r="C20" s="5">
        <v>2700</v>
      </c>
      <c r="D20" s="5">
        <v>14751</v>
      </c>
      <c r="E20" s="5">
        <v>24004</v>
      </c>
      <c r="F20" s="5">
        <v>34726</v>
      </c>
    </row>
    <row r="21" spans="1:6" x14ac:dyDescent="0.25">
      <c r="B21" t="s">
        <v>2020</v>
      </c>
      <c r="C21" s="5">
        <v>25511.5</v>
      </c>
      <c r="D21" s="5">
        <v>8343</v>
      </c>
      <c r="E21" s="5">
        <v>5907.9999999999991</v>
      </c>
      <c r="F21" s="5">
        <v>54173</v>
      </c>
    </row>
    <row r="22" spans="1:6" x14ac:dyDescent="0.25">
      <c r="B22" t="s">
        <v>2021</v>
      </c>
      <c r="C22" s="5">
        <v>58479</v>
      </c>
      <c r="D22" s="5">
        <v>35534</v>
      </c>
      <c r="E22" s="5">
        <v>14087.999999999998</v>
      </c>
      <c r="F22" s="5">
        <v>35743</v>
      </c>
    </row>
    <row r="23" spans="1:6" x14ac:dyDescent="0.25">
      <c r="B23" t="s">
        <v>2022</v>
      </c>
      <c r="C23" s="5">
        <v>43062</v>
      </c>
      <c r="D23" s="5">
        <v>23631.5</v>
      </c>
      <c r="E23" s="5">
        <v>41458.5</v>
      </c>
      <c r="F23" s="5">
        <v>22742.5</v>
      </c>
    </row>
    <row r="24" spans="1:6" x14ac:dyDescent="0.25">
      <c r="B24" t="s">
        <v>2023</v>
      </c>
      <c r="C24" s="5">
        <v>2250</v>
      </c>
      <c r="D24" s="5">
        <v>6050</v>
      </c>
      <c r="E24" s="5">
        <v>13967.999999999998</v>
      </c>
      <c r="F24" s="5">
        <v>7772</v>
      </c>
    </row>
    <row r="25" spans="1:6" x14ac:dyDescent="0.25">
      <c r="B25" t="s">
        <v>2024</v>
      </c>
      <c r="C25" s="5">
        <v>12615</v>
      </c>
      <c r="D25" s="5">
        <v>8913</v>
      </c>
      <c r="E25" s="5">
        <v>30266</v>
      </c>
      <c r="F25" s="5">
        <v>19511</v>
      </c>
    </row>
    <row r="26" spans="1:6" x14ac:dyDescent="0.25">
      <c r="B26" t="s">
        <v>2025</v>
      </c>
      <c r="C26" s="5">
        <v>37603</v>
      </c>
      <c r="D26" s="5">
        <v>44096.5</v>
      </c>
      <c r="E26" s="5">
        <v>17446.999999999996</v>
      </c>
      <c r="F26" s="5">
        <v>52324</v>
      </c>
    </row>
    <row r="27" spans="1:6" x14ac:dyDescent="0.25">
      <c r="B27" t="s">
        <v>2026</v>
      </c>
      <c r="C27" s="5">
        <v>51517.999999999993</v>
      </c>
      <c r="D27" s="5">
        <v>34704</v>
      </c>
      <c r="E27" s="5">
        <v>10408.499999999998</v>
      </c>
      <c r="F27" s="5">
        <v>14256</v>
      </c>
    </row>
    <row r="28" spans="1:6" x14ac:dyDescent="0.25">
      <c r="B28" t="s">
        <v>2027</v>
      </c>
      <c r="C28" s="5">
        <v>9586</v>
      </c>
      <c r="D28" s="5">
        <v>9417</v>
      </c>
      <c r="E28" s="5">
        <v>7710.5</v>
      </c>
      <c r="F28" s="5">
        <v>48476</v>
      </c>
    </row>
    <row r="29" spans="1:6" x14ac:dyDescent="0.25">
      <c r="A29" t="s">
        <v>2014</v>
      </c>
      <c r="B29" t="s">
        <v>2016</v>
      </c>
      <c r="C29" s="5">
        <v>25834.5</v>
      </c>
      <c r="D29" s="5">
        <v>27952</v>
      </c>
      <c r="E29" s="5">
        <v>16019.5</v>
      </c>
      <c r="F29" s="5">
        <v>13962.5</v>
      </c>
    </row>
    <row r="30" spans="1:6" x14ac:dyDescent="0.25">
      <c r="B30" t="s">
        <v>2017</v>
      </c>
      <c r="C30" s="5">
        <v>34220</v>
      </c>
      <c r="D30" s="5">
        <v>25183</v>
      </c>
      <c r="E30" s="5">
        <v>8054.9999999999982</v>
      </c>
      <c r="F30" s="5">
        <v>28425</v>
      </c>
    </row>
    <row r="31" spans="1:6" x14ac:dyDescent="0.25">
      <c r="B31" t="s">
        <v>2018</v>
      </c>
      <c r="C31" s="5">
        <v>41830.499999999993</v>
      </c>
      <c r="D31" s="5">
        <v>40505.5</v>
      </c>
      <c r="E31" s="5">
        <v>25315.5</v>
      </c>
      <c r="F31" s="5">
        <v>46812.5</v>
      </c>
    </row>
    <row r="32" spans="1:6" x14ac:dyDescent="0.25">
      <c r="B32" t="s">
        <v>2019</v>
      </c>
      <c r="C32" s="5">
        <v>10233</v>
      </c>
      <c r="D32" s="5">
        <v>55487.5</v>
      </c>
      <c r="E32" s="5">
        <v>10623.999999999998</v>
      </c>
      <c r="F32" s="5">
        <v>24214</v>
      </c>
    </row>
    <row r="33" spans="1:6" x14ac:dyDescent="0.25">
      <c r="B33" t="s">
        <v>2020</v>
      </c>
      <c r="C33" s="5">
        <v>23472</v>
      </c>
      <c r="D33" s="5">
        <v>26719.999999999996</v>
      </c>
      <c r="E33" s="5">
        <v>27268.999999999996</v>
      </c>
      <c r="F33" s="5">
        <v>13308</v>
      </c>
    </row>
    <row r="34" spans="1:6" x14ac:dyDescent="0.25">
      <c r="B34" t="s">
        <v>2021</v>
      </c>
      <c r="C34" s="5">
        <v>43039</v>
      </c>
      <c r="D34" s="5">
        <v>20960</v>
      </c>
      <c r="E34" s="5">
        <v>8833.4999999999982</v>
      </c>
      <c r="F34" s="5">
        <v>13620.5</v>
      </c>
    </row>
    <row r="35" spans="1:6" x14ac:dyDescent="0.25">
      <c r="B35" t="s">
        <v>2022</v>
      </c>
      <c r="C35" s="5">
        <v>10900.5</v>
      </c>
      <c r="D35" s="5">
        <v>6103.5</v>
      </c>
      <c r="E35" s="5">
        <v>19948.999999999996</v>
      </c>
      <c r="F35" s="5">
        <v>39357.5</v>
      </c>
    </row>
    <row r="36" spans="1:6" x14ac:dyDescent="0.25">
      <c r="B36" t="s">
        <v>2023</v>
      </c>
      <c r="C36" s="5">
        <v>28752.5</v>
      </c>
      <c r="D36" s="5">
        <v>12558</v>
      </c>
      <c r="E36" s="5">
        <v>37413.5</v>
      </c>
      <c r="F36" s="5">
        <v>28867</v>
      </c>
    </row>
    <row r="37" spans="1:6" x14ac:dyDescent="0.25">
      <c r="B37" t="s">
        <v>2024</v>
      </c>
      <c r="C37" s="5">
        <v>84092.999999999985</v>
      </c>
      <c r="D37" s="5">
        <v>17133</v>
      </c>
      <c r="E37" s="5">
        <v>22144</v>
      </c>
      <c r="F37" s="5">
        <v>40987.5</v>
      </c>
    </row>
    <row r="38" spans="1:6" x14ac:dyDescent="0.25">
      <c r="B38" t="s">
        <v>2025</v>
      </c>
      <c r="C38" s="5">
        <v>29907</v>
      </c>
      <c r="D38" s="5">
        <v>58464</v>
      </c>
      <c r="E38" s="5">
        <v>25636.5</v>
      </c>
      <c r="F38" s="5">
        <v>26032.5</v>
      </c>
    </row>
    <row r="39" spans="1:6" x14ac:dyDescent="0.25">
      <c r="B39" t="s">
        <v>2026</v>
      </c>
      <c r="C39" s="5">
        <v>32332.5</v>
      </c>
      <c r="D39" s="5">
        <v>53781</v>
      </c>
      <c r="E39" s="5">
        <v>18947.5</v>
      </c>
      <c r="F39" s="5">
        <v>56557</v>
      </c>
    </row>
    <row r="40" spans="1:6" x14ac:dyDescent="0.25">
      <c r="B40" t="s">
        <v>2027</v>
      </c>
      <c r="C40" s="5">
        <v>39948.5</v>
      </c>
      <c r="D40" s="5">
        <v>38822</v>
      </c>
      <c r="E40" s="5">
        <v>21207.499999999996</v>
      </c>
      <c r="F40" s="5">
        <v>14820</v>
      </c>
    </row>
    <row r="41" spans="1:6" x14ac:dyDescent="0.25">
      <c r="A41" t="s">
        <v>2015</v>
      </c>
      <c r="B41" t="s">
        <v>2016</v>
      </c>
      <c r="C41" s="5">
        <v>11269.5</v>
      </c>
      <c r="D41" s="5">
        <v>84371.499999999985</v>
      </c>
      <c r="E41" s="5">
        <v>14668.5</v>
      </c>
      <c r="F41" s="5">
        <v>16632</v>
      </c>
    </row>
    <row r="42" spans="1:6" x14ac:dyDescent="0.25">
      <c r="B42" t="s">
        <v>2017</v>
      </c>
      <c r="C42" s="5">
        <v>11488</v>
      </c>
      <c r="D42" s="5">
        <v>9117.5</v>
      </c>
      <c r="E42" s="5">
        <v>5376</v>
      </c>
      <c r="F42" s="5">
        <v>13381.5</v>
      </c>
    </row>
    <row r="43" spans="1:6" x14ac:dyDescent="0.25">
      <c r="B43" t="s">
        <v>2018</v>
      </c>
      <c r="C43" s="5">
        <v>27776</v>
      </c>
      <c r="D43" s="5">
        <v>46251</v>
      </c>
      <c r="E43" s="5">
        <v>39952.499999999993</v>
      </c>
      <c r="F43" s="5">
        <v>17541</v>
      </c>
    </row>
    <row r="44" spans="1:6" x14ac:dyDescent="0.25">
      <c r="B44" t="s">
        <v>2019</v>
      </c>
      <c r="C44" s="5">
        <v>19789.5</v>
      </c>
      <c r="D44" s="5">
        <v>8854.5</v>
      </c>
      <c r="E44" s="5">
        <v>20025.499999999996</v>
      </c>
      <c r="F44" s="5">
        <v>28975.5</v>
      </c>
    </row>
    <row r="45" spans="1:6" x14ac:dyDescent="0.25">
      <c r="B45" t="s">
        <v>2020</v>
      </c>
      <c r="C45" s="5">
        <v>19311.5</v>
      </c>
      <c r="D45" s="5">
        <v>29228.999999999996</v>
      </c>
      <c r="E45" s="5">
        <v>30446.999999999996</v>
      </c>
      <c r="F45" s="5">
        <v>21249.5</v>
      </c>
    </row>
    <row r="46" spans="1:6" x14ac:dyDescent="0.25">
      <c r="B46" t="s">
        <v>2021</v>
      </c>
      <c r="C46" s="5">
        <v>17979</v>
      </c>
      <c r="D46" s="5">
        <v>17009</v>
      </c>
      <c r="E46" s="5">
        <v>37931</v>
      </c>
      <c r="F46" s="5">
        <v>42619.999999999993</v>
      </c>
    </row>
    <row r="47" spans="1:6" x14ac:dyDescent="0.25">
      <c r="B47" t="s">
        <v>2022</v>
      </c>
      <c r="C47" s="5">
        <v>24729</v>
      </c>
      <c r="D47" s="5">
        <v>27105.499999999996</v>
      </c>
      <c r="E47" s="5">
        <v>14169.999999999998</v>
      </c>
      <c r="F47" s="5">
        <v>24668.5</v>
      </c>
    </row>
    <row r="48" spans="1:6" x14ac:dyDescent="0.25">
      <c r="B48" t="s">
        <v>2023</v>
      </c>
      <c r="C48" s="5">
        <v>11639.5</v>
      </c>
      <c r="D48" s="5">
        <v>1554</v>
      </c>
      <c r="E48" s="5">
        <v>7106</v>
      </c>
      <c r="F48" s="5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E1E4-C41A-4742-A3D9-6691F0228FD8}">
  <dimension ref="A3:B6"/>
  <sheetViews>
    <sheetView workbookViewId="0">
      <selection activeCell="B5" sqref="B5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1.7109375" bestFit="1" customWidth="1"/>
    <col min="4" max="4" width="7.42578125" bestFit="1" customWidth="1"/>
    <col min="5" max="5" width="7.85546875" bestFit="1" customWidth="1"/>
    <col min="6" max="6" width="8.140625" bestFit="1" customWidth="1"/>
    <col min="7" max="8" width="9" bestFit="1" customWidth="1"/>
  </cols>
  <sheetData>
    <row r="3" spans="1:2" x14ac:dyDescent="0.25">
      <c r="A3" s="4" t="s">
        <v>2029</v>
      </c>
      <c r="B3" t="s">
        <v>2040</v>
      </c>
    </row>
    <row r="4" spans="1:2" x14ac:dyDescent="0.25">
      <c r="A4" t="s">
        <v>3023</v>
      </c>
      <c r="B4" s="5">
        <v>279850.5</v>
      </c>
    </row>
    <row r="5" spans="1:2" x14ac:dyDescent="0.25">
      <c r="A5" t="s">
        <v>3024</v>
      </c>
      <c r="B5" s="5">
        <v>669686.5</v>
      </c>
    </row>
    <row r="6" spans="1:2" x14ac:dyDescent="0.25">
      <c r="A6" t="s">
        <v>3022</v>
      </c>
      <c r="B6" s="5">
        <v>3563888.5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45BD-D269-4F7B-AA63-E08B482F0070}">
  <dimension ref="A3:B8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24.85546875" bestFit="1" customWidth="1"/>
    <col min="3" max="3" width="11.7109375" bestFit="1" customWidth="1"/>
    <col min="4" max="4" width="7.42578125" bestFit="1" customWidth="1"/>
    <col min="5" max="5" width="7.85546875" bestFit="1" customWidth="1"/>
    <col min="6" max="6" width="8.140625" bestFit="1" customWidth="1"/>
    <col min="7" max="8" width="9" bestFit="1" customWidth="1"/>
  </cols>
  <sheetData>
    <row r="3" spans="1:2" x14ac:dyDescent="0.25">
      <c r="A3" s="4" t="s">
        <v>2028</v>
      </c>
      <c r="B3" t="s">
        <v>2040</v>
      </c>
    </row>
    <row r="4" spans="1:2" x14ac:dyDescent="0.25">
      <c r="A4" t="s">
        <v>2617</v>
      </c>
      <c r="B4" s="5">
        <v>27801</v>
      </c>
    </row>
    <row r="5" spans="1:2" x14ac:dyDescent="0.25">
      <c r="A5" t="s">
        <v>2242</v>
      </c>
      <c r="B5" s="5">
        <v>28167.5</v>
      </c>
    </row>
    <row r="6" spans="1:2" x14ac:dyDescent="0.25">
      <c r="A6" t="s">
        <v>2415</v>
      </c>
      <c r="B6" s="5">
        <v>28911</v>
      </c>
    </row>
    <row r="7" spans="1:2" x14ac:dyDescent="0.25">
      <c r="A7" t="s">
        <v>2961</v>
      </c>
      <c r="B7" s="5">
        <v>30704.499999999996</v>
      </c>
    </row>
    <row r="8" spans="1:2" x14ac:dyDescent="0.25">
      <c r="A8" t="s">
        <v>2849</v>
      </c>
      <c r="B8" s="5">
        <v>31707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zoomScale="115" zoomScaleNormal="115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2.7109375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15.42578125" bestFit="1" customWidth="1"/>
    <col min="8" max="8" width="13.140625" customWidth="1"/>
    <col min="9" max="9" width="12.42578125" customWidth="1"/>
    <col min="10" max="10" width="6.140625" customWidth="1"/>
    <col min="11" max="11" width="11.28515625" customWidth="1"/>
    <col min="12" max="12" width="7.140625" customWidth="1"/>
    <col min="13" max="13" width="17.85546875" bestFit="1" customWidth="1"/>
    <col min="14" max="14" width="24.28515625" customWidth="1"/>
    <col min="15" max="15" width="13.42578125" customWidth="1"/>
  </cols>
  <sheetData>
    <row r="1" spans="1:15" x14ac:dyDescent="0.25">
      <c r="A1" s="2" t="s">
        <v>3025</v>
      </c>
      <c r="B1" s="2" t="s">
        <v>2036</v>
      </c>
      <c r="C1" s="2" t="s">
        <v>3026</v>
      </c>
      <c r="D1" s="2" t="s">
        <v>3027</v>
      </c>
      <c r="E1" s="2" t="s">
        <v>2035</v>
      </c>
      <c r="F1" s="2" t="s">
        <v>2028</v>
      </c>
      <c r="G1" s="2" t="s">
        <v>2029</v>
      </c>
      <c r="H1" s="2" t="s">
        <v>2032</v>
      </c>
      <c r="I1" s="2" t="s">
        <v>2031</v>
      </c>
      <c r="J1" s="2" t="s">
        <v>2033</v>
      </c>
      <c r="K1" s="2" t="s">
        <v>2034</v>
      </c>
      <c r="L1" s="2" t="s">
        <v>2039</v>
      </c>
      <c r="M1" s="2" t="s">
        <v>3029</v>
      </c>
      <c r="N1" s="2" t="s">
        <v>3028</v>
      </c>
      <c r="O1" s="2" t="s">
        <v>2030</v>
      </c>
    </row>
    <row r="2" spans="1:15" x14ac:dyDescent="0.25">
      <c r="A2" s="2" t="s">
        <v>0</v>
      </c>
      <c r="B2" s="3">
        <v>43713</v>
      </c>
      <c r="C2" s="2" t="s">
        <v>1</v>
      </c>
      <c r="D2" t="s">
        <v>1957</v>
      </c>
      <c r="E2" s="2">
        <v>2</v>
      </c>
      <c r="F2" s="2" t="str">
        <f>INDEX(customers!$A$1:$D$1001,MATCH($C2,customers!$A$1:$A$1001,0),MATCH(orders!F$1,customers!$A$1:$D$1,0))</f>
        <v>Мария Покровская</v>
      </c>
      <c r="G2" s="2" t="str">
        <f>INDEX(customers!$A$1:$D$1001,MATCH($C2,customers!$A$1:$A$1001,0),MATCH(orders!G$1,customers!$A$1:$D$1,0))</f>
        <v>Россия</v>
      </c>
      <c r="H2" s="2" t="str">
        <f>INDEX(products!$A$1:$G$49,MATCH($D2,products!$A$1:$A$49,0),MATCH(orders!H$1,products!$A$1:$G$1,0))</f>
        <v>Rob</v>
      </c>
      <c r="I2" s="2" t="str">
        <f>INDEX(products!$A$1:$G$49,MATCH($D2,products!$A$1:$A$49,0),MATCH(orders!I$1,products!$A$1:$G$1,0))</f>
        <v>M</v>
      </c>
      <c r="J2" s="2">
        <f>INDEX(products!$A$1:$G$49,MATCH($D2,products!$A$1:$A$49,0),MATCH(orders!J$1,products!$A$1:$G$1,0))</f>
        <v>1</v>
      </c>
      <c r="K2" s="2">
        <f>INDEX(products!$A$1:$G$49,MATCH($D2,products!$A$1:$A$49,0),MATCH(orders!K$1,products!$A$1:$G$1,0))</f>
        <v>994.99999999999989</v>
      </c>
      <c r="L2">
        <f>K2*E2</f>
        <v>1989.9999999999998</v>
      </c>
      <c r="M2" s="2" t="str" cm="1">
        <f t="array" ref="M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" s="2" t="str" cm="1">
        <f t="array" ref="N2">_xlfn.IFS(FullCoffeeTable[[#This Row],[Метод прожарки]]="M","Medium",FullCoffeeTable[[#This Row],[Метод прожарки]]="L","Light",FullCoffeeTable[[#This Row],[Метод прожарки]]="D","Dark")</f>
        <v>Medium</v>
      </c>
      <c r="O2" s="2" t="str">
        <f>INDEX(customers!$A$1:$D$1001,MATCH($C2,customers!$A$1:$A$1001,0),MATCH(orders!O$1,customers!$A$1:$D$1,0))</f>
        <v>Да</v>
      </c>
    </row>
    <row r="3" spans="1:15" x14ac:dyDescent="0.25">
      <c r="A3" s="2" t="s">
        <v>0</v>
      </c>
      <c r="B3" s="3">
        <v>43713</v>
      </c>
      <c r="C3" s="2" t="s">
        <v>1</v>
      </c>
      <c r="D3" t="s">
        <v>1958</v>
      </c>
      <c r="E3" s="2">
        <v>5</v>
      </c>
      <c r="F3" s="2" t="str">
        <f>INDEX(customers!$A$1:$D$1001,MATCH($C3,customers!$A$1:$A$1001,0),MATCH(orders!F$1,customers!$A$1:$D$1,0))</f>
        <v>Мария Покровская</v>
      </c>
      <c r="G3" s="2" t="str">
        <f>INDEX(customers!$A$1:$D$1001,MATCH($C3,customers!$A$1:$A$1001,0),MATCH(orders!G$1,customers!$A$1:$D$1,0))</f>
        <v>Россия</v>
      </c>
      <c r="H3" s="2" t="str">
        <f>INDEX(products!$A$1:$G$49,MATCH($D3,products!$A$1:$A$49,0),MATCH(orders!H$1,products!$A$1:$G$1,0))</f>
        <v>Exc</v>
      </c>
      <c r="I3" s="2" t="str">
        <f>INDEX(products!$A$1:$G$49,MATCH($D3,products!$A$1:$A$49,0),MATCH(orders!I$1,products!$A$1:$G$1,0))</f>
        <v>M</v>
      </c>
      <c r="J3" s="2">
        <f>INDEX(products!$A$1:$G$49,MATCH($D3,products!$A$1:$A$49,0),MATCH(orders!J$1,products!$A$1:$G$1,0))</f>
        <v>0.5</v>
      </c>
      <c r="K3" s="2">
        <f>INDEX(products!$A$1:$G$49,MATCH($D3,products!$A$1:$A$49,0),MATCH(orders!K$1,products!$A$1:$G$1,0))</f>
        <v>825</v>
      </c>
      <c r="L3">
        <f>K3*E3</f>
        <v>4125</v>
      </c>
      <c r="M3" s="2" t="str" cm="1">
        <f t="array" ref="M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" s="2" t="str" cm="1">
        <f t="array" ref="N3">_xlfn.IFS(FullCoffeeTable[[#This Row],[Метод прожарки]]="M","Medium",FullCoffeeTable[[#This Row],[Метод прожарки]]="L","Light",FullCoffeeTable[[#This Row],[Метод прожарки]]="D","Dark")</f>
        <v>Medium</v>
      </c>
      <c r="O3" s="2" t="str">
        <f>INDEX(customers!$A$1:$D$1001,MATCH($C3,customers!$A$1:$A$1001,0),MATCH(orders!O$1,customers!$A$1:$D$1,0))</f>
        <v>Да</v>
      </c>
    </row>
    <row r="4" spans="1:15" x14ac:dyDescent="0.25">
      <c r="A4" s="2" t="s">
        <v>3</v>
      </c>
      <c r="B4" s="3">
        <v>44364</v>
      </c>
      <c r="C4" s="2" t="s">
        <v>4</v>
      </c>
      <c r="D4" t="s">
        <v>1959</v>
      </c>
      <c r="E4" s="2">
        <v>1</v>
      </c>
      <c r="F4" s="2" t="str">
        <f>INDEX(customers!$A$1:$D$1001,MATCH($C4,customers!$A$1:$A$1001,0),MATCH(orders!F$1,customers!$A$1:$D$1,0))</f>
        <v>Юлия Иванова</v>
      </c>
      <c r="G4" s="2" t="str">
        <f>INDEX(customers!$A$1:$D$1001,MATCH($C4,customers!$A$1:$A$1001,0),MATCH(orders!G$1,customers!$A$1:$D$1,0))</f>
        <v>Россия</v>
      </c>
      <c r="H4" s="2" t="str">
        <f>INDEX(products!$A$1:$G$49,MATCH($D4,products!$A$1:$A$49,0),MATCH(orders!H$1,products!$A$1:$G$1,0))</f>
        <v>Ara</v>
      </c>
      <c r="I4" s="2" t="str">
        <f>INDEX(products!$A$1:$G$49,MATCH($D4,products!$A$1:$A$49,0),MATCH(orders!I$1,products!$A$1:$G$1,0))</f>
        <v>L</v>
      </c>
      <c r="J4" s="2">
        <f>INDEX(products!$A$1:$G$49,MATCH($D4,products!$A$1:$A$49,0),MATCH(orders!J$1,products!$A$1:$G$1,0))</f>
        <v>1</v>
      </c>
      <c r="K4" s="2">
        <f>INDEX(products!$A$1:$G$49,MATCH($D4,products!$A$1:$A$49,0),MATCH(orders!K$1,products!$A$1:$G$1,0))</f>
        <v>1295</v>
      </c>
      <c r="L4">
        <f>K4*E4</f>
        <v>1295</v>
      </c>
      <c r="M4" s="2" t="str" cm="1">
        <f t="array" ref="M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" s="2" t="str" cm="1">
        <f t="array" ref="N4">_xlfn.IFS(FullCoffeeTable[[#This Row],[Метод прожарки]]="M","Medium",FullCoffeeTable[[#This Row],[Метод прожарки]]="L","Light",FullCoffeeTable[[#This Row],[Метод прожарки]]="D","Dark")</f>
        <v>Light</v>
      </c>
      <c r="O4" s="2" t="str">
        <f>INDEX(customers!$A$1:$D$1001,MATCH($C4,customers!$A$1:$A$1001,0),MATCH(orders!O$1,customers!$A$1:$D$1,0))</f>
        <v>Да</v>
      </c>
    </row>
    <row r="5" spans="1:15" x14ac:dyDescent="0.25">
      <c r="A5" s="2" t="s">
        <v>6</v>
      </c>
      <c r="B5" s="3">
        <v>44392</v>
      </c>
      <c r="C5" s="2" t="s">
        <v>7</v>
      </c>
      <c r="D5" t="s">
        <v>1960</v>
      </c>
      <c r="E5" s="2">
        <v>2</v>
      </c>
      <c r="F5" s="2" t="str">
        <f>INDEX(customers!$A$1:$D$1001,MATCH($C5,customers!$A$1:$A$1001,0),MATCH(orders!F$1,customers!$A$1:$D$1,0))</f>
        <v>Юлия Давыдова</v>
      </c>
      <c r="G5" s="2" t="str">
        <f>INDEX(customers!$A$1:$D$1001,MATCH($C5,customers!$A$1:$A$1001,0),MATCH(orders!G$1,customers!$A$1:$D$1,0))</f>
        <v>Казахстан</v>
      </c>
      <c r="H5" s="2" t="str">
        <f>INDEX(products!$A$1:$G$49,MATCH($D5,products!$A$1:$A$49,0),MATCH(orders!H$1,products!$A$1:$G$1,0))</f>
        <v>Exc</v>
      </c>
      <c r="I5" s="2" t="str">
        <f>INDEX(products!$A$1:$G$49,MATCH($D5,products!$A$1:$A$49,0),MATCH(orders!I$1,products!$A$1:$G$1,0))</f>
        <v>M</v>
      </c>
      <c r="J5" s="2">
        <f>INDEX(products!$A$1:$G$49,MATCH($D5,products!$A$1:$A$49,0),MATCH(orders!J$1,products!$A$1:$G$1,0))</f>
        <v>1</v>
      </c>
      <c r="K5" s="2">
        <f>INDEX(products!$A$1:$G$49,MATCH($D5,products!$A$1:$A$49,0),MATCH(orders!K$1,products!$A$1:$G$1,0))</f>
        <v>1375</v>
      </c>
      <c r="L5">
        <f>K5*E5</f>
        <v>2750</v>
      </c>
      <c r="M5" s="2" t="str" cm="1">
        <f t="array" ref="M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" s="2" t="str" cm="1">
        <f t="array" ref="N5">_xlfn.IFS(FullCoffeeTable[[#This Row],[Метод прожарки]]="M","Medium",FullCoffeeTable[[#This Row],[Метод прожарки]]="L","Light",FullCoffeeTable[[#This Row],[Метод прожарки]]="D","Dark")</f>
        <v>Medium</v>
      </c>
      <c r="O5" s="2" t="str">
        <f>INDEX(customers!$A$1:$D$1001,MATCH($C5,customers!$A$1:$A$1001,0),MATCH(orders!O$1,customers!$A$1:$D$1,0))</f>
        <v>Нет</v>
      </c>
    </row>
    <row r="6" spans="1:15" x14ac:dyDescent="0.25">
      <c r="A6" s="2" t="s">
        <v>6</v>
      </c>
      <c r="B6" s="3">
        <v>44392</v>
      </c>
      <c r="C6" s="2" t="s">
        <v>7</v>
      </c>
      <c r="D6" t="s">
        <v>1961</v>
      </c>
      <c r="E6" s="2">
        <v>2</v>
      </c>
      <c r="F6" s="2" t="str">
        <f>INDEX(customers!$A$1:$D$1001,MATCH($C6,customers!$A$1:$A$1001,0),MATCH(orders!F$1,customers!$A$1:$D$1,0))</f>
        <v>Юлия Давыдова</v>
      </c>
      <c r="G6" s="2" t="str">
        <f>INDEX(customers!$A$1:$D$1001,MATCH($C6,customers!$A$1:$A$1001,0),MATCH(orders!G$1,customers!$A$1:$D$1,0))</f>
        <v>Казахстан</v>
      </c>
      <c r="H6" s="2" t="str">
        <f>INDEX(products!$A$1:$G$49,MATCH($D6,products!$A$1:$A$49,0),MATCH(orders!H$1,products!$A$1:$G$1,0))</f>
        <v>Rob</v>
      </c>
      <c r="I6" s="2" t="str">
        <f>INDEX(products!$A$1:$G$49,MATCH($D6,products!$A$1:$A$49,0),MATCH(orders!I$1,products!$A$1:$G$1,0))</f>
        <v>L</v>
      </c>
      <c r="J6" s="2">
        <f>INDEX(products!$A$1:$G$49,MATCH($D6,products!$A$1:$A$49,0),MATCH(orders!J$1,products!$A$1:$G$1,0))</f>
        <v>2.5</v>
      </c>
      <c r="K6" s="2">
        <f>INDEX(products!$A$1:$G$49,MATCH($D6,products!$A$1:$A$49,0),MATCH(orders!K$1,products!$A$1:$G$1,0))</f>
        <v>2748.4999999999995</v>
      </c>
      <c r="L6">
        <f>K6*E6</f>
        <v>5496.9999999999991</v>
      </c>
      <c r="M6" s="2" t="str" cm="1">
        <f t="array" ref="M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" s="2" t="str" cm="1">
        <f t="array" ref="N6">_xlfn.IFS(FullCoffeeTable[[#This Row],[Метод прожарки]]="M","Medium",FullCoffeeTable[[#This Row],[Метод прожарки]]="L","Light",FullCoffeeTable[[#This Row],[Метод прожарки]]="D","Dark")</f>
        <v>Light</v>
      </c>
      <c r="O6" s="2" t="str">
        <f>INDEX(customers!$A$1:$D$1001,MATCH($C6,customers!$A$1:$A$1001,0),MATCH(orders!O$1,customers!$A$1:$D$1,0))</f>
        <v>Нет</v>
      </c>
    </row>
    <row r="7" spans="1:15" x14ac:dyDescent="0.25">
      <c r="A7" s="2" t="s">
        <v>8</v>
      </c>
      <c r="B7" s="3">
        <v>44412</v>
      </c>
      <c r="C7" s="2" t="s">
        <v>9</v>
      </c>
      <c r="D7" t="s">
        <v>1962</v>
      </c>
      <c r="E7" s="2">
        <v>3</v>
      </c>
      <c r="F7" s="2" t="str">
        <f>INDEX(customers!$A$1:$D$1001,MATCH($C7,customers!$A$1:$A$1001,0),MATCH(orders!F$1,customers!$A$1:$D$1,0))</f>
        <v>Дмитрий Ананьев</v>
      </c>
      <c r="G7" s="2" t="str">
        <f>INDEX(customers!$A$1:$D$1001,MATCH($C7,customers!$A$1:$A$1001,0),MATCH(orders!G$1,customers!$A$1:$D$1,0))</f>
        <v>Россия</v>
      </c>
      <c r="H7" s="2" t="str">
        <f>INDEX(products!$A$1:$G$49,MATCH($D7,products!$A$1:$A$49,0),MATCH(orders!H$1,products!$A$1:$G$1,0))</f>
        <v>Lib</v>
      </c>
      <c r="I7" s="2" t="str">
        <f>INDEX(products!$A$1:$G$49,MATCH($D7,products!$A$1:$A$49,0),MATCH(orders!I$1,products!$A$1:$G$1,0))</f>
        <v>D</v>
      </c>
      <c r="J7" s="2">
        <f>INDEX(products!$A$1:$G$49,MATCH($D7,products!$A$1:$A$49,0),MATCH(orders!J$1,products!$A$1:$G$1,0))</f>
        <v>1</v>
      </c>
      <c r="K7" s="2">
        <f>INDEX(products!$A$1:$G$49,MATCH($D7,products!$A$1:$A$49,0),MATCH(orders!K$1,products!$A$1:$G$1,0))</f>
        <v>1295</v>
      </c>
      <c r="L7">
        <f>K7*E7</f>
        <v>3885</v>
      </c>
      <c r="M7" s="2" t="str" cm="1">
        <f t="array" ref="M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" s="2" t="str" cm="1">
        <f t="array" ref="N7">_xlfn.IFS(FullCoffeeTable[[#This Row],[Метод прожарки]]="M","Medium",FullCoffeeTable[[#This Row],[Метод прожарки]]="L","Light",FullCoffeeTable[[#This Row],[Метод прожарки]]="D","Dark")</f>
        <v>Dark</v>
      </c>
      <c r="O7" s="2" t="str">
        <f>INDEX(customers!$A$1:$D$1001,MATCH($C7,customers!$A$1:$A$1001,0),MATCH(orders!O$1,customers!$A$1:$D$1,0))</f>
        <v>Нет</v>
      </c>
    </row>
    <row r="8" spans="1:15" x14ac:dyDescent="0.25">
      <c r="A8" s="2" t="s">
        <v>10</v>
      </c>
      <c r="B8" s="3">
        <v>44582</v>
      </c>
      <c r="C8" s="2" t="s">
        <v>11</v>
      </c>
      <c r="D8" t="s">
        <v>1963</v>
      </c>
      <c r="E8" s="2">
        <v>3</v>
      </c>
      <c r="F8" s="2" t="str">
        <f>INDEX(customers!$A$1:$D$1001,MATCH($C8,customers!$A$1:$A$1001,0),MATCH(orders!F$1,customers!$A$1:$D$1,0))</f>
        <v>Ксения Зотова</v>
      </c>
      <c r="G8" s="2" t="str">
        <f>INDEX(customers!$A$1:$D$1001,MATCH($C8,customers!$A$1:$A$1001,0),MATCH(orders!G$1,customers!$A$1:$D$1,0))</f>
        <v>Россия</v>
      </c>
      <c r="H8" s="2" t="str">
        <f>INDEX(products!$A$1:$G$49,MATCH($D8,products!$A$1:$A$49,0),MATCH(orders!H$1,products!$A$1:$G$1,0))</f>
        <v>Exc</v>
      </c>
      <c r="I8" s="2" t="str">
        <f>INDEX(products!$A$1:$G$49,MATCH($D8,products!$A$1:$A$49,0),MATCH(orders!I$1,products!$A$1:$G$1,0))</f>
        <v>D</v>
      </c>
      <c r="J8" s="2">
        <f>INDEX(products!$A$1:$G$49,MATCH($D8,products!$A$1:$A$49,0),MATCH(orders!J$1,products!$A$1:$G$1,0))</f>
        <v>0.5</v>
      </c>
      <c r="K8" s="2">
        <f>INDEX(products!$A$1:$G$49,MATCH($D8,products!$A$1:$A$49,0),MATCH(orders!K$1,products!$A$1:$G$1,0))</f>
        <v>729</v>
      </c>
      <c r="L8">
        <f>K8*E8</f>
        <v>2187</v>
      </c>
      <c r="M8" s="2" t="str" cm="1">
        <f t="array" ref="M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" s="2" t="str" cm="1">
        <f t="array" ref="N8">_xlfn.IFS(FullCoffeeTable[[#This Row],[Метод прожарки]]="M","Medium",FullCoffeeTable[[#This Row],[Метод прожарки]]="L","Light",FullCoffeeTable[[#This Row],[Метод прожарки]]="D","Dark")</f>
        <v>Dark</v>
      </c>
      <c r="O8" s="2" t="str">
        <f>INDEX(customers!$A$1:$D$1001,MATCH($C8,customers!$A$1:$A$1001,0),MATCH(orders!O$1,customers!$A$1:$D$1,0))</f>
        <v>Да</v>
      </c>
    </row>
    <row r="9" spans="1:15" x14ac:dyDescent="0.25">
      <c r="A9" s="2" t="s">
        <v>12</v>
      </c>
      <c r="B9" s="3">
        <v>44701</v>
      </c>
      <c r="C9" s="2" t="s">
        <v>13</v>
      </c>
      <c r="D9" t="s">
        <v>1964</v>
      </c>
      <c r="E9" s="2">
        <v>1</v>
      </c>
      <c r="F9" s="2" t="str">
        <f>INDEX(customers!$A$1:$D$1001,MATCH($C9,customers!$A$1:$A$1001,0),MATCH(orders!F$1,customers!$A$1:$D$1,0))</f>
        <v>Давид Парамонов</v>
      </c>
      <c r="G9" s="2" t="str">
        <f>INDEX(customers!$A$1:$D$1001,MATCH($C9,customers!$A$1:$A$1001,0),MATCH(orders!G$1,customers!$A$1:$D$1,0))</f>
        <v>Казахстан</v>
      </c>
      <c r="H9" s="2" t="str">
        <f>INDEX(products!$A$1:$G$49,MATCH($D9,products!$A$1:$A$49,0),MATCH(orders!H$1,products!$A$1:$G$1,0))</f>
        <v>Lib</v>
      </c>
      <c r="I9" s="2" t="str">
        <f>INDEX(products!$A$1:$G$49,MATCH($D9,products!$A$1:$A$49,0),MATCH(orders!I$1,products!$A$1:$G$1,0))</f>
        <v>L</v>
      </c>
      <c r="J9" s="2">
        <f>INDEX(products!$A$1:$G$49,MATCH($D9,products!$A$1:$A$49,0),MATCH(orders!J$1,products!$A$1:$G$1,0))</f>
        <v>0.2</v>
      </c>
      <c r="K9" s="2">
        <f>INDEX(products!$A$1:$G$49,MATCH($D9,products!$A$1:$A$49,0),MATCH(orders!K$1,products!$A$1:$G$1,0))</f>
        <v>475.5</v>
      </c>
      <c r="L9">
        <f>K9*E9</f>
        <v>475.5</v>
      </c>
      <c r="M9" s="2" t="str" cm="1">
        <f t="array" ref="M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" s="2" t="str" cm="1">
        <f t="array" ref="N9">_xlfn.IFS(FullCoffeeTable[[#This Row],[Метод прожарки]]="M","Medium",FullCoffeeTable[[#This Row],[Метод прожарки]]="L","Light",FullCoffeeTable[[#This Row],[Метод прожарки]]="D","Dark")</f>
        <v>Light</v>
      </c>
      <c r="O9" s="2" t="str">
        <f>INDEX(customers!$A$1:$D$1001,MATCH($C9,customers!$A$1:$A$1001,0),MATCH(orders!O$1,customers!$A$1:$D$1,0))</f>
        <v>Да</v>
      </c>
    </row>
    <row r="10" spans="1:15" x14ac:dyDescent="0.25">
      <c r="A10" s="2" t="s">
        <v>14</v>
      </c>
      <c r="B10" s="3">
        <v>43467</v>
      </c>
      <c r="C10" s="2" t="s">
        <v>15</v>
      </c>
      <c r="D10" t="s">
        <v>1965</v>
      </c>
      <c r="E10" s="2">
        <v>3</v>
      </c>
      <c r="F10" s="2" t="str">
        <f>INDEX(customers!$A$1:$D$1001,MATCH($C10,customers!$A$1:$A$1001,0),MATCH(orders!F$1,customers!$A$1:$D$1,0))</f>
        <v>Милана Митрофанова</v>
      </c>
      <c r="G10" s="2" t="str">
        <f>INDEX(customers!$A$1:$D$1001,MATCH($C10,customers!$A$1:$A$1001,0),MATCH(orders!G$1,customers!$A$1:$D$1,0))</f>
        <v>Россия</v>
      </c>
      <c r="H10" s="2" t="str">
        <f>INDEX(products!$A$1:$G$49,MATCH($D10,products!$A$1:$A$49,0),MATCH(orders!H$1,products!$A$1:$G$1,0))</f>
        <v>Rob</v>
      </c>
      <c r="I10" s="2" t="str">
        <f>INDEX(products!$A$1:$G$49,MATCH($D10,products!$A$1:$A$49,0),MATCH(orders!I$1,products!$A$1:$G$1,0))</f>
        <v>M</v>
      </c>
      <c r="J10" s="2">
        <f>INDEX(products!$A$1:$G$49,MATCH($D10,products!$A$1:$A$49,0),MATCH(orders!J$1,products!$A$1:$G$1,0))</f>
        <v>0.5</v>
      </c>
      <c r="K10" s="2">
        <f>INDEX(products!$A$1:$G$49,MATCH($D10,products!$A$1:$A$49,0),MATCH(orders!K$1,products!$A$1:$G$1,0))</f>
        <v>597</v>
      </c>
      <c r="L10">
        <f>K10*E10</f>
        <v>1791</v>
      </c>
      <c r="M10" s="2" t="str" cm="1">
        <f t="array" ref="M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" s="2" t="str" cm="1">
        <f t="array" ref="N10">_xlfn.IFS(FullCoffeeTable[[#This Row],[Метод прожарки]]="M","Medium",FullCoffeeTable[[#This Row],[Метод прожарки]]="L","Light",FullCoffeeTable[[#This Row],[Метод прожарки]]="D","Dark")</f>
        <v>Medium</v>
      </c>
      <c r="O10" s="2" t="str">
        <f>INDEX(customers!$A$1:$D$1001,MATCH($C10,customers!$A$1:$A$1001,0),MATCH(orders!O$1,customers!$A$1:$D$1,0))</f>
        <v>Нет</v>
      </c>
    </row>
    <row r="11" spans="1:15" x14ac:dyDescent="0.25">
      <c r="A11" s="2" t="s">
        <v>16</v>
      </c>
      <c r="B11" s="3">
        <v>43713</v>
      </c>
      <c r="C11" s="2" t="s">
        <v>17</v>
      </c>
      <c r="D11" t="s">
        <v>1965</v>
      </c>
      <c r="E11" s="2">
        <v>1</v>
      </c>
      <c r="F11" s="2" t="str">
        <f>INDEX(customers!$A$1:$D$1001,MATCH($C11,customers!$A$1:$A$1001,0),MATCH(orders!F$1,customers!$A$1:$D$1,0))</f>
        <v>Артемий Зыков</v>
      </c>
      <c r="G11" s="2" t="str">
        <f>INDEX(customers!$A$1:$D$1001,MATCH($C11,customers!$A$1:$A$1001,0),MATCH(orders!G$1,customers!$A$1:$D$1,0))</f>
        <v>Россия</v>
      </c>
      <c r="H11" s="2" t="str">
        <f>INDEX(products!$A$1:$G$49,MATCH($D11,products!$A$1:$A$49,0),MATCH(orders!H$1,products!$A$1:$G$1,0))</f>
        <v>Rob</v>
      </c>
      <c r="I11" s="2" t="str">
        <f>INDEX(products!$A$1:$G$49,MATCH($D11,products!$A$1:$A$49,0),MATCH(orders!I$1,products!$A$1:$G$1,0))</f>
        <v>M</v>
      </c>
      <c r="J11" s="2">
        <f>INDEX(products!$A$1:$G$49,MATCH($D11,products!$A$1:$A$49,0),MATCH(orders!J$1,products!$A$1:$G$1,0))</f>
        <v>0.5</v>
      </c>
      <c r="K11" s="2">
        <f>INDEX(products!$A$1:$G$49,MATCH($D11,products!$A$1:$A$49,0),MATCH(orders!K$1,products!$A$1:$G$1,0))</f>
        <v>597</v>
      </c>
      <c r="L11">
        <f>K11*E11</f>
        <v>597</v>
      </c>
      <c r="M11" s="2" t="str" cm="1">
        <f t="array" ref="M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" s="2" t="str" cm="1">
        <f t="array" ref="N11">_xlfn.IFS(FullCoffeeTable[[#This Row],[Метод прожарки]]="M","Medium",FullCoffeeTable[[#This Row],[Метод прожарки]]="L","Light",FullCoffeeTable[[#This Row],[Метод прожарки]]="D","Dark")</f>
        <v>Medium</v>
      </c>
      <c r="O11" s="2" t="str">
        <f>INDEX(customers!$A$1:$D$1001,MATCH($C11,customers!$A$1:$A$1001,0),MATCH(orders!O$1,customers!$A$1:$D$1,0))</f>
        <v>Нет</v>
      </c>
    </row>
    <row r="12" spans="1:15" x14ac:dyDescent="0.25">
      <c r="A12" s="2" t="s">
        <v>18</v>
      </c>
      <c r="B12" s="3">
        <v>44263</v>
      </c>
      <c r="C12" s="2" t="s">
        <v>19</v>
      </c>
      <c r="D12" t="s">
        <v>1966</v>
      </c>
      <c r="E12" s="2">
        <v>4</v>
      </c>
      <c r="F12" s="2" t="str">
        <f>INDEX(customers!$A$1:$D$1001,MATCH($C12,customers!$A$1:$A$1001,0),MATCH(orders!F$1,customers!$A$1:$D$1,0))</f>
        <v>Родион Зайцев</v>
      </c>
      <c r="G12" s="2" t="str">
        <f>INDEX(customers!$A$1:$D$1001,MATCH($C12,customers!$A$1:$A$1001,0),MATCH(orders!G$1,customers!$A$1:$D$1,0))</f>
        <v>Россия</v>
      </c>
      <c r="H12" s="2" t="str">
        <f>INDEX(products!$A$1:$G$49,MATCH($D12,products!$A$1:$A$49,0),MATCH(orders!H$1,products!$A$1:$G$1,0))</f>
        <v>Ara</v>
      </c>
      <c r="I12" s="2" t="str">
        <f>INDEX(products!$A$1:$G$49,MATCH($D12,products!$A$1:$A$49,0),MATCH(orders!I$1,products!$A$1:$G$1,0))</f>
        <v>D</v>
      </c>
      <c r="J12" s="2">
        <f>INDEX(products!$A$1:$G$49,MATCH($D12,products!$A$1:$A$49,0),MATCH(orders!J$1,products!$A$1:$G$1,0))</f>
        <v>1</v>
      </c>
      <c r="K12" s="2">
        <f>INDEX(products!$A$1:$G$49,MATCH($D12,products!$A$1:$A$49,0),MATCH(orders!K$1,products!$A$1:$G$1,0))</f>
        <v>994.99999999999989</v>
      </c>
      <c r="L12">
        <f>K12*E12</f>
        <v>3979.9999999999995</v>
      </c>
      <c r="M12" s="2" t="str" cm="1">
        <f t="array" ref="M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" s="2" t="str" cm="1">
        <f t="array" ref="N12">_xlfn.IFS(FullCoffeeTable[[#This Row],[Метод прожарки]]="M","Medium",FullCoffeeTable[[#This Row],[Метод прожарки]]="L","Light",FullCoffeeTable[[#This Row],[Метод прожарки]]="D","Dark")</f>
        <v>Dark</v>
      </c>
      <c r="O12" s="2" t="str">
        <f>INDEX(customers!$A$1:$D$1001,MATCH($C12,customers!$A$1:$A$1001,0),MATCH(orders!O$1,customers!$A$1:$D$1,0))</f>
        <v>Нет</v>
      </c>
    </row>
    <row r="13" spans="1:15" x14ac:dyDescent="0.25">
      <c r="A13" s="2" t="s">
        <v>20</v>
      </c>
      <c r="B13" s="3">
        <v>44132</v>
      </c>
      <c r="C13" s="2" t="s">
        <v>21</v>
      </c>
      <c r="D13" t="s">
        <v>1967</v>
      </c>
      <c r="E13" s="2">
        <v>5</v>
      </c>
      <c r="F13" s="2" t="str">
        <f>INDEX(customers!$A$1:$D$1001,MATCH($C13,customers!$A$1:$A$1001,0),MATCH(orders!F$1,customers!$A$1:$D$1,0))</f>
        <v>Иван Тихонов</v>
      </c>
      <c r="G13" s="2" t="str">
        <f>INDEX(customers!$A$1:$D$1001,MATCH($C13,customers!$A$1:$A$1001,0),MATCH(orders!G$1,customers!$A$1:$D$1,0))</f>
        <v>Россия</v>
      </c>
      <c r="H13" s="2" t="str">
        <f>INDEX(products!$A$1:$G$49,MATCH($D13,products!$A$1:$A$49,0),MATCH(orders!H$1,products!$A$1:$G$1,0))</f>
        <v>Exc</v>
      </c>
      <c r="I13" s="2" t="str">
        <f>INDEX(products!$A$1:$G$49,MATCH($D13,products!$A$1:$A$49,0),MATCH(orders!I$1,products!$A$1:$G$1,0))</f>
        <v>L</v>
      </c>
      <c r="J13" s="2">
        <f>INDEX(products!$A$1:$G$49,MATCH($D13,products!$A$1:$A$49,0),MATCH(orders!J$1,products!$A$1:$G$1,0))</f>
        <v>2.5</v>
      </c>
      <c r="K13" s="2">
        <f>INDEX(products!$A$1:$G$49,MATCH($D13,products!$A$1:$A$49,0),MATCH(orders!K$1,products!$A$1:$G$1,0))</f>
        <v>3415.4999999999995</v>
      </c>
      <c r="L13">
        <f>K13*E13</f>
        <v>17077.499999999996</v>
      </c>
      <c r="M13" s="2" t="str" cm="1">
        <f t="array" ref="M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" s="2" t="str" cm="1">
        <f t="array" ref="N13">_xlfn.IFS(FullCoffeeTable[[#This Row],[Метод прожарки]]="M","Medium",FullCoffeeTable[[#This Row],[Метод прожарки]]="L","Light",FullCoffeeTable[[#This Row],[Метод прожарки]]="D","Dark")</f>
        <v>Light</v>
      </c>
      <c r="O13" s="2" t="str">
        <f>INDEX(customers!$A$1:$D$1001,MATCH($C13,customers!$A$1:$A$1001,0),MATCH(orders!O$1,customers!$A$1:$D$1,0))</f>
        <v>Да</v>
      </c>
    </row>
    <row r="14" spans="1:15" x14ac:dyDescent="0.25">
      <c r="A14" s="2" t="s">
        <v>22</v>
      </c>
      <c r="B14" s="3">
        <v>44744</v>
      </c>
      <c r="C14" s="2" t="s">
        <v>23</v>
      </c>
      <c r="D14" t="s">
        <v>1957</v>
      </c>
      <c r="E14" s="2">
        <v>5</v>
      </c>
      <c r="F14" s="2" t="str">
        <f>INDEX(customers!$A$1:$D$1001,MATCH($C14,customers!$A$1:$A$1001,0),MATCH(orders!F$1,customers!$A$1:$D$1,0))</f>
        <v>Анна Коновалова</v>
      </c>
      <c r="G14" s="2" t="str">
        <f>INDEX(customers!$A$1:$D$1001,MATCH($C14,customers!$A$1:$A$1001,0),MATCH(orders!G$1,customers!$A$1:$D$1,0))</f>
        <v>Россия</v>
      </c>
      <c r="H14" s="2" t="str">
        <f>INDEX(products!$A$1:$G$49,MATCH($D14,products!$A$1:$A$49,0),MATCH(orders!H$1,products!$A$1:$G$1,0))</f>
        <v>Rob</v>
      </c>
      <c r="I14" s="2" t="str">
        <f>INDEX(products!$A$1:$G$49,MATCH($D14,products!$A$1:$A$49,0),MATCH(orders!I$1,products!$A$1:$G$1,0))</f>
        <v>M</v>
      </c>
      <c r="J14" s="2">
        <f>INDEX(products!$A$1:$G$49,MATCH($D14,products!$A$1:$A$49,0),MATCH(orders!J$1,products!$A$1:$G$1,0))</f>
        <v>1</v>
      </c>
      <c r="K14" s="2">
        <f>INDEX(products!$A$1:$G$49,MATCH($D14,products!$A$1:$A$49,0),MATCH(orders!K$1,products!$A$1:$G$1,0))</f>
        <v>994.99999999999989</v>
      </c>
      <c r="L14">
        <f>K14*E14</f>
        <v>4974.9999999999991</v>
      </c>
      <c r="M14" s="2" t="str" cm="1">
        <f t="array" ref="M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4" s="2" t="str" cm="1">
        <f t="array" ref="N14">_xlfn.IFS(FullCoffeeTable[[#This Row],[Метод прожарки]]="M","Medium",FullCoffeeTable[[#This Row],[Метод прожарки]]="L","Light",FullCoffeeTable[[#This Row],[Метод прожарки]]="D","Dark")</f>
        <v>Medium</v>
      </c>
      <c r="O14" s="2" t="str">
        <f>INDEX(customers!$A$1:$D$1001,MATCH($C14,customers!$A$1:$A$1001,0),MATCH(orders!O$1,customers!$A$1:$D$1,0))</f>
        <v>Нет</v>
      </c>
    </row>
    <row r="15" spans="1:15" x14ac:dyDescent="0.25">
      <c r="A15" s="2" t="s">
        <v>24</v>
      </c>
      <c r="B15" s="3">
        <v>43973</v>
      </c>
      <c r="C15" s="2" t="s">
        <v>25</v>
      </c>
      <c r="D15" t="s">
        <v>1968</v>
      </c>
      <c r="E15" s="2">
        <v>2</v>
      </c>
      <c r="F15" s="2" t="str">
        <f>INDEX(customers!$A$1:$D$1001,MATCH($C15,customers!$A$1:$A$1001,0),MATCH(orders!F$1,customers!$A$1:$D$1,0))</f>
        <v>Дамир Воробьев</v>
      </c>
      <c r="G15" s="2" t="str">
        <f>INDEX(customers!$A$1:$D$1001,MATCH($C15,customers!$A$1:$A$1001,0),MATCH(orders!G$1,customers!$A$1:$D$1,0))</f>
        <v>Россия</v>
      </c>
      <c r="H15" s="2" t="str">
        <f>INDEX(products!$A$1:$G$49,MATCH($D15,products!$A$1:$A$49,0),MATCH(orders!H$1,products!$A$1:$G$1,0))</f>
        <v>Rob</v>
      </c>
      <c r="I15" s="2" t="str">
        <f>INDEX(products!$A$1:$G$49,MATCH($D15,products!$A$1:$A$49,0),MATCH(orders!I$1,products!$A$1:$G$1,0))</f>
        <v>D</v>
      </c>
      <c r="J15" s="2">
        <f>INDEX(products!$A$1:$G$49,MATCH($D15,products!$A$1:$A$49,0),MATCH(orders!J$1,products!$A$1:$G$1,0))</f>
        <v>2.5</v>
      </c>
      <c r="K15" s="2">
        <f>INDEX(products!$A$1:$G$49,MATCH($D15,products!$A$1:$A$49,0),MATCH(orders!K$1,products!$A$1:$G$1,0))</f>
        <v>2058.4999999999995</v>
      </c>
      <c r="L15">
        <f>K15*E15</f>
        <v>4116.9999999999991</v>
      </c>
      <c r="M15" s="2" t="str" cm="1">
        <f t="array" ref="M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" s="2" t="str" cm="1">
        <f t="array" ref="N15">_xlfn.IFS(FullCoffeeTable[[#This Row],[Метод прожарки]]="M","Medium",FullCoffeeTable[[#This Row],[Метод прожарки]]="L","Light",FullCoffeeTable[[#This Row],[Метод прожарки]]="D","Dark")</f>
        <v>Dark</v>
      </c>
      <c r="O15" s="2" t="str">
        <f>INDEX(customers!$A$1:$D$1001,MATCH($C15,customers!$A$1:$A$1001,0),MATCH(orders!O$1,customers!$A$1:$D$1,0))</f>
        <v>Нет</v>
      </c>
    </row>
    <row r="16" spans="1:15" x14ac:dyDescent="0.25">
      <c r="A16" s="2" t="s">
        <v>26</v>
      </c>
      <c r="B16" s="3">
        <v>44656</v>
      </c>
      <c r="C16" s="2" t="s">
        <v>27</v>
      </c>
      <c r="D16" t="s">
        <v>1969</v>
      </c>
      <c r="E16" s="2">
        <v>3</v>
      </c>
      <c r="F16" s="2" t="str">
        <f>INDEX(customers!$A$1:$D$1001,MATCH($C16,customers!$A$1:$A$1001,0),MATCH(orders!F$1,customers!$A$1:$D$1,0))</f>
        <v>Макар Макаров</v>
      </c>
      <c r="G16" s="2" t="str">
        <f>INDEX(customers!$A$1:$D$1001,MATCH($C16,customers!$A$1:$A$1001,0),MATCH(orders!G$1,customers!$A$1:$D$1,0))</f>
        <v>Россия</v>
      </c>
      <c r="H16" s="2" t="str">
        <f>INDEX(products!$A$1:$G$49,MATCH($D16,products!$A$1:$A$49,0),MATCH(orders!H$1,products!$A$1:$G$1,0))</f>
        <v>Lib</v>
      </c>
      <c r="I16" s="2" t="str">
        <f>INDEX(products!$A$1:$G$49,MATCH($D16,products!$A$1:$A$49,0),MATCH(orders!I$1,products!$A$1:$G$1,0))</f>
        <v>D</v>
      </c>
      <c r="J16" s="2">
        <f>INDEX(products!$A$1:$G$49,MATCH($D16,products!$A$1:$A$49,0),MATCH(orders!J$1,products!$A$1:$G$1,0))</f>
        <v>0.2</v>
      </c>
      <c r="K16" s="2">
        <f>INDEX(products!$A$1:$G$49,MATCH($D16,products!$A$1:$A$49,0),MATCH(orders!K$1,products!$A$1:$G$1,0))</f>
        <v>388.5</v>
      </c>
      <c r="L16">
        <f>K16*E16</f>
        <v>1165.5</v>
      </c>
      <c r="M16" s="2" t="str" cm="1">
        <f t="array" ref="M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6" s="2" t="str" cm="1">
        <f t="array" ref="N16">_xlfn.IFS(FullCoffeeTable[[#This Row],[Метод прожарки]]="M","Medium",FullCoffeeTable[[#This Row],[Метод прожарки]]="L","Light",FullCoffeeTable[[#This Row],[Метод прожарки]]="D","Dark")</f>
        <v>Dark</v>
      </c>
      <c r="O16" s="2" t="str">
        <f>INDEX(customers!$A$1:$D$1001,MATCH($C16,customers!$A$1:$A$1001,0),MATCH(orders!O$1,customers!$A$1:$D$1,0))</f>
        <v>Да</v>
      </c>
    </row>
    <row r="17" spans="1:15" x14ac:dyDescent="0.25">
      <c r="A17" s="2" t="s">
        <v>28</v>
      </c>
      <c r="B17" s="3">
        <v>44719</v>
      </c>
      <c r="C17" s="2" t="s">
        <v>29</v>
      </c>
      <c r="D17" t="s">
        <v>1970</v>
      </c>
      <c r="E17" s="2">
        <v>5</v>
      </c>
      <c r="F17" s="2" t="str">
        <f>INDEX(customers!$A$1:$D$1001,MATCH($C17,customers!$A$1:$A$1001,0),MATCH(orders!F$1,customers!$A$1:$D$1,0))</f>
        <v>Ярослав Скворцов</v>
      </c>
      <c r="G17" s="2" t="str">
        <f>INDEX(customers!$A$1:$D$1001,MATCH($C17,customers!$A$1:$A$1001,0),MATCH(orders!G$1,customers!$A$1:$D$1,0))</f>
        <v>Россия</v>
      </c>
      <c r="H17" s="2" t="str">
        <f>INDEX(products!$A$1:$G$49,MATCH($D17,products!$A$1:$A$49,0),MATCH(orders!H$1,products!$A$1:$G$1,0))</f>
        <v>Rob</v>
      </c>
      <c r="I17" s="2" t="str">
        <f>INDEX(products!$A$1:$G$49,MATCH($D17,products!$A$1:$A$49,0),MATCH(orders!I$1,products!$A$1:$G$1,0))</f>
        <v>M</v>
      </c>
      <c r="J17" s="2">
        <f>INDEX(products!$A$1:$G$49,MATCH($D17,products!$A$1:$A$49,0),MATCH(orders!J$1,products!$A$1:$G$1,0))</f>
        <v>2.5</v>
      </c>
      <c r="K17" s="2">
        <f>INDEX(products!$A$1:$G$49,MATCH($D17,products!$A$1:$A$49,0),MATCH(orders!K$1,products!$A$1:$G$1,0))</f>
        <v>2288.5</v>
      </c>
      <c r="L17">
        <f>K17*E17</f>
        <v>11442.5</v>
      </c>
      <c r="M17" s="2" t="str" cm="1">
        <f t="array" ref="M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" s="2" t="str" cm="1">
        <f t="array" ref="N17">_xlfn.IFS(FullCoffeeTable[[#This Row],[Метод прожарки]]="M","Medium",FullCoffeeTable[[#This Row],[Метод прожарки]]="L","Light",FullCoffeeTable[[#This Row],[Метод прожарки]]="D","Dark")</f>
        <v>Medium</v>
      </c>
      <c r="O17" s="2" t="str">
        <f>INDEX(customers!$A$1:$D$1001,MATCH($C17,customers!$A$1:$A$1001,0),MATCH(orders!O$1,customers!$A$1:$D$1,0))</f>
        <v>Нет</v>
      </c>
    </row>
    <row r="18" spans="1:15" x14ac:dyDescent="0.25">
      <c r="A18" s="2" t="s">
        <v>30</v>
      </c>
      <c r="B18" s="3">
        <v>43544</v>
      </c>
      <c r="C18" s="2" t="s">
        <v>31</v>
      </c>
      <c r="D18" t="s">
        <v>1971</v>
      </c>
      <c r="E18" s="2">
        <v>6</v>
      </c>
      <c r="F18" s="2" t="str">
        <f>INDEX(customers!$A$1:$D$1001,MATCH($C18,customers!$A$1:$A$1001,0),MATCH(orders!F$1,customers!$A$1:$D$1,0))</f>
        <v>Марк Алексеев</v>
      </c>
      <c r="G18" s="2" t="str">
        <f>INDEX(customers!$A$1:$D$1001,MATCH($C18,customers!$A$1:$A$1001,0),MATCH(orders!G$1,customers!$A$1:$D$1,0))</f>
        <v>Россия</v>
      </c>
      <c r="H18" s="2" t="str">
        <f>INDEX(products!$A$1:$G$49,MATCH($D18,products!$A$1:$A$49,0),MATCH(orders!H$1,products!$A$1:$G$1,0))</f>
        <v>Ara</v>
      </c>
      <c r="I18" s="2" t="str">
        <f>INDEX(products!$A$1:$G$49,MATCH($D18,products!$A$1:$A$49,0),MATCH(orders!I$1,products!$A$1:$G$1,0))</f>
        <v>M</v>
      </c>
      <c r="J18" s="2">
        <f>INDEX(products!$A$1:$G$49,MATCH($D18,products!$A$1:$A$49,0),MATCH(orders!J$1,products!$A$1:$G$1,0))</f>
        <v>0.2</v>
      </c>
      <c r="K18" s="2">
        <f>INDEX(products!$A$1:$G$49,MATCH($D18,products!$A$1:$A$49,0),MATCH(orders!K$1,products!$A$1:$G$1,0))</f>
        <v>337.5</v>
      </c>
      <c r="L18">
        <f>K18*E18</f>
        <v>2025</v>
      </c>
      <c r="M18" s="2" t="str" cm="1">
        <f t="array" ref="M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" s="2" t="str" cm="1">
        <f t="array" ref="N18">_xlfn.IFS(FullCoffeeTable[[#This Row],[Метод прожарки]]="M","Medium",FullCoffeeTable[[#This Row],[Метод прожарки]]="L","Light",FullCoffeeTable[[#This Row],[Метод прожарки]]="D","Dark")</f>
        <v>Medium</v>
      </c>
      <c r="O18" s="2" t="str">
        <f>INDEX(customers!$A$1:$D$1001,MATCH($C18,customers!$A$1:$A$1001,0),MATCH(orders!O$1,customers!$A$1:$D$1,0))</f>
        <v>Нет</v>
      </c>
    </row>
    <row r="19" spans="1:15" x14ac:dyDescent="0.25">
      <c r="A19" s="2" t="s">
        <v>32</v>
      </c>
      <c r="B19" s="3">
        <v>43757</v>
      </c>
      <c r="C19" s="2" t="s">
        <v>33</v>
      </c>
      <c r="D19" t="s">
        <v>1959</v>
      </c>
      <c r="E19" s="2">
        <v>6</v>
      </c>
      <c r="F19" s="2" t="str">
        <f>INDEX(customers!$A$1:$D$1001,MATCH($C19,customers!$A$1:$A$1001,0),MATCH(orders!F$1,customers!$A$1:$D$1,0))</f>
        <v>Владислав Марков</v>
      </c>
      <c r="G19" s="2" t="str">
        <f>INDEX(customers!$A$1:$D$1001,MATCH($C19,customers!$A$1:$A$1001,0),MATCH(orders!G$1,customers!$A$1:$D$1,0))</f>
        <v>Россия</v>
      </c>
      <c r="H19" s="2" t="str">
        <f>INDEX(products!$A$1:$G$49,MATCH($D19,products!$A$1:$A$49,0),MATCH(orders!H$1,products!$A$1:$G$1,0))</f>
        <v>Ara</v>
      </c>
      <c r="I19" s="2" t="str">
        <f>INDEX(products!$A$1:$G$49,MATCH($D19,products!$A$1:$A$49,0),MATCH(orders!I$1,products!$A$1:$G$1,0))</f>
        <v>L</v>
      </c>
      <c r="J19" s="2">
        <f>INDEX(products!$A$1:$G$49,MATCH($D19,products!$A$1:$A$49,0),MATCH(orders!J$1,products!$A$1:$G$1,0))</f>
        <v>1</v>
      </c>
      <c r="K19" s="2">
        <f>INDEX(products!$A$1:$G$49,MATCH($D19,products!$A$1:$A$49,0),MATCH(orders!K$1,products!$A$1:$G$1,0))</f>
        <v>1295</v>
      </c>
      <c r="L19">
        <f>K19*E19</f>
        <v>7770</v>
      </c>
      <c r="M19" s="2" t="str" cm="1">
        <f t="array" ref="M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9" s="2" t="str" cm="1">
        <f t="array" ref="N19">_xlfn.IFS(FullCoffeeTable[[#This Row],[Метод прожарки]]="M","Medium",FullCoffeeTable[[#This Row],[Метод прожарки]]="L","Light",FullCoffeeTable[[#This Row],[Метод прожарки]]="D","Dark")</f>
        <v>Light</v>
      </c>
      <c r="O19" s="2" t="str">
        <f>INDEX(customers!$A$1:$D$1001,MATCH($C19,customers!$A$1:$A$1001,0),MATCH(orders!O$1,customers!$A$1:$D$1,0))</f>
        <v>Нет</v>
      </c>
    </row>
    <row r="20" spans="1:15" x14ac:dyDescent="0.25">
      <c r="A20" s="2" t="s">
        <v>34</v>
      </c>
      <c r="B20" s="3">
        <v>43629</v>
      </c>
      <c r="C20" s="2" t="s">
        <v>35</v>
      </c>
      <c r="D20" t="s">
        <v>1968</v>
      </c>
      <c r="E20" s="2">
        <v>4</v>
      </c>
      <c r="F20" s="2" t="str">
        <f>INDEX(customers!$A$1:$D$1001,MATCH($C20,customers!$A$1:$A$1001,0),MATCH(orders!F$1,customers!$A$1:$D$1,0))</f>
        <v>Давид Голованов</v>
      </c>
      <c r="G20" s="2" t="str">
        <f>INDEX(customers!$A$1:$D$1001,MATCH($C20,customers!$A$1:$A$1001,0),MATCH(orders!G$1,customers!$A$1:$D$1,0))</f>
        <v>Казахстан</v>
      </c>
      <c r="H20" s="2" t="str">
        <f>INDEX(products!$A$1:$G$49,MATCH($D20,products!$A$1:$A$49,0),MATCH(orders!H$1,products!$A$1:$G$1,0))</f>
        <v>Rob</v>
      </c>
      <c r="I20" s="2" t="str">
        <f>INDEX(products!$A$1:$G$49,MATCH($D20,products!$A$1:$A$49,0),MATCH(orders!I$1,products!$A$1:$G$1,0))</f>
        <v>D</v>
      </c>
      <c r="J20" s="2">
        <f>INDEX(products!$A$1:$G$49,MATCH($D20,products!$A$1:$A$49,0),MATCH(orders!J$1,products!$A$1:$G$1,0))</f>
        <v>2.5</v>
      </c>
      <c r="K20" s="2">
        <f>INDEX(products!$A$1:$G$49,MATCH($D20,products!$A$1:$A$49,0),MATCH(orders!K$1,products!$A$1:$G$1,0))</f>
        <v>2058.4999999999995</v>
      </c>
      <c r="L20">
        <f>K20*E20</f>
        <v>8233.9999999999982</v>
      </c>
      <c r="M20" s="2" t="str" cm="1">
        <f t="array" ref="M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0" s="2" t="str" cm="1">
        <f t="array" ref="N20">_xlfn.IFS(FullCoffeeTable[[#This Row],[Метод прожарки]]="M","Medium",FullCoffeeTable[[#This Row],[Метод прожарки]]="L","Light",FullCoffeeTable[[#This Row],[Метод прожарки]]="D","Dark")</f>
        <v>Dark</v>
      </c>
      <c r="O20" s="2" t="str">
        <f>INDEX(customers!$A$1:$D$1001,MATCH($C20,customers!$A$1:$A$1001,0),MATCH(orders!O$1,customers!$A$1:$D$1,0))</f>
        <v>Да</v>
      </c>
    </row>
    <row r="21" spans="1:15" x14ac:dyDescent="0.25">
      <c r="A21" s="2" t="s">
        <v>36</v>
      </c>
      <c r="B21" s="3">
        <v>44169</v>
      </c>
      <c r="C21" s="2" t="s">
        <v>37</v>
      </c>
      <c r="D21" t="s">
        <v>1971</v>
      </c>
      <c r="E21" s="2">
        <v>5</v>
      </c>
      <c r="F21" s="2" t="str">
        <f>INDEX(customers!$A$1:$D$1001,MATCH($C21,customers!$A$1:$A$1001,0),MATCH(orders!F$1,customers!$A$1:$D$1,0))</f>
        <v>Амина Хомякова</v>
      </c>
      <c r="G21" s="2" t="str">
        <f>INDEX(customers!$A$1:$D$1001,MATCH($C21,customers!$A$1:$A$1001,0),MATCH(orders!G$1,customers!$A$1:$D$1,0))</f>
        <v>Россия</v>
      </c>
      <c r="H21" s="2" t="str">
        <f>INDEX(products!$A$1:$G$49,MATCH($D21,products!$A$1:$A$49,0),MATCH(orders!H$1,products!$A$1:$G$1,0))</f>
        <v>Ara</v>
      </c>
      <c r="I21" s="2" t="str">
        <f>INDEX(products!$A$1:$G$49,MATCH($D21,products!$A$1:$A$49,0),MATCH(orders!I$1,products!$A$1:$G$1,0))</f>
        <v>M</v>
      </c>
      <c r="J21" s="2">
        <f>INDEX(products!$A$1:$G$49,MATCH($D21,products!$A$1:$A$49,0),MATCH(orders!J$1,products!$A$1:$G$1,0))</f>
        <v>0.2</v>
      </c>
      <c r="K21" s="2">
        <f>INDEX(products!$A$1:$G$49,MATCH($D21,products!$A$1:$A$49,0),MATCH(orders!K$1,products!$A$1:$G$1,0))</f>
        <v>337.5</v>
      </c>
      <c r="L21">
        <f>K21*E21</f>
        <v>1687.5</v>
      </c>
      <c r="M21" s="2" t="str" cm="1">
        <f t="array" ref="M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1" s="2" t="str" cm="1">
        <f t="array" ref="N21">_xlfn.IFS(FullCoffeeTable[[#This Row],[Метод прожарки]]="M","Medium",FullCoffeeTable[[#This Row],[Метод прожарки]]="L","Light",FullCoffeeTable[[#This Row],[Метод прожарки]]="D","Dark")</f>
        <v>Medium</v>
      </c>
      <c r="O21" s="2" t="str">
        <f>INDEX(customers!$A$1:$D$1001,MATCH($C21,customers!$A$1:$A$1001,0),MATCH(orders!O$1,customers!$A$1:$D$1,0))</f>
        <v>Да</v>
      </c>
    </row>
    <row r="22" spans="1:15" x14ac:dyDescent="0.25">
      <c r="A22" s="2" t="s">
        <v>36</v>
      </c>
      <c r="B22" s="3">
        <v>44169</v>
      </c>
      <c r="C22" s="2" t="s">
        <v>37</v>
      </c>
      <c r="D22" t="s">
        <v>1972</v>
      </c>
      <c r="E22" s="2">
        <v>4</v>
      </c>
      <c r="F22" s="2" t="str">
        <f>INDEX(customers!$A$1:$D$1001,MATCH($C22,customers!$A$1:$A$1001,0),MATCH(orders!F$1,customers!$A$1:$D$1,0))</f>
        <v>Амина Хомякова</v>
      </c>
      <c r="G22" s="2" t="str">
        <f>INDEX(customers!$A$1:$D$1001,MATCH($C22,customers!$A$1:$A$1001,0),MATCH(orders!G$1,customers!$A$1:$D$1,0))</f>
        <v>Россия</v>
      </c>
      <c r="H22" s="2" t="str">
        <f>INDEX(products!$A$1:$G$49,MATCH($D22,products!$A$1:$A$49,0),MATCH(orders!H$1,products!$A$1:$G$1,0))</f>
        <v>Exc</v>
      </c>
      <c r="I22" s="2" t="str">
        <f>INDEX(products!$A$1:$G$49,MATCH($D22,products!$A$1:$A$49,0),MATCH(orders!I$1,products!$A$1:$G$1,0))</f>
        <v>D</v>
      </c>
      <c r="J22" s="2">
        <f>INDEX(products!$A$1:$G$49,MATCH($D22,products!$A$1:$A$49,0),MATCH(orders!J$1,products!$A$1:$G$1,0))</f>
        <v>0.2</v>
      </c>
      <c r="K22" s="2">
        <f>INDEX(products!$A$1:$G$49,MATCH($D22,products!$A$1:$A$49,0),MATCH(orders!K$1,products!$A$1:$G$1,0))</f>
        <v>364.5</v>
      </c>
      <c r="L22">
        <f>K22*E22</f>
        <v>1458</v>
      </c>
      <c r="M22" s="2" t="str" cm="1">
        <f t="array" ref="M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2" s="2" t="str" cm="1">
        <f t="array" ref="N22">_xlfn.IFS(FullCoffeeTable[[#This Row],[Метод прожарки]]="M","Medium",FullCoffeeTable[[#This Row],[Метод прожарки]]="L","Light",FullCoffeeTable[[#This Row],[Метод прожарки]]="D","Dark")</f>
        <v>Dark</v>
      </c>
      <c r="O22" s="2" t="str">
        <f>INDEX(customers!$A$1:$D$1001,MATCH($C22,customers!$A$1:$A$1001,0),MATCH(orders!O$1,customers!$A$1:$D$1,0))</f>
        <v>Да</v>
      </c>
    </row>
    <row r="23" spans="1:15" x14ac:dyDescent="0.25">
      <c r="A23" s="2" t="s">
        <v>39</v>
      </c>
      <c r="B23" s="3">
        <v>44169</v>
      </c>
      <c r="C23" s="2" t="s">
        <v>40</v>
      </c>
      <c r="D23" t="s">
        <v>1973</v>
      </c>
      <c r="E23" s="2">
        <v>6</v>
      </c>
      <c r="F23" s="2" t="str">
        <f>INDEX(customers!$A$1:$D$1001,MATCH($C23,customers!$A$1:$A$1001,0),MATCH(orders!F$1,customers!$A$1:$D$1,0))</f>
        <v>Роман Ермолаев</v>
      </c>
      <c r="G23" s="2" t="str">
        <f>INDEX(customers!$A$1:$D$1001,MATCH($C23,customers!$A$1:$A$1001,0),MATCH(orders!G$1,customers!$A$1:$D$1,0))</f>
        <v>Россия</v>
      </c>
      <c r="H23" s="2" t="str">
        <f>INDEX(products!$A$1:$G$49,MATCH($D23,products!$A$1:$A$49,0),MATCH(orders!H$1,products!$A$1:$G$1,0))</f>
        <v>Ara</v>
      </c>
      <c r="I23" s="2" t="str">
        <f>INDEX(products!$A$1:$G$49,MATCH($D23,products!$A$1:$A$49,0),MATCH(orders!I$1,products!$A$1:$G$1,0))</f>
        <v>D</v>
      </c>
      <c r="J23" s="2">
        <f>INDEX(products!$A$1:$G$49,MATCH($D23,products!$A$1:$A$49,0),MATCH(orders!J$1,products!$A$1:$G$1,0))</f>
        <v>0.2</v>
      </c>
      <c r="K23" s="2">
        <f>INDEX(products!$A$1:$G$49,MATCH($D23,products!$A$1:$A$49,0),MATCH(orders!K$1,products!$A$1:$G$1,0))</f>
        <v>298.5</v>
      </c>
      <c r="L23">
        <f>K23*E23</f>
        <v>1791</v>
      </c>
      <c r="M23" s="2" t="str" cm="1">
        <f t="array" ref="M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3" s="2" t="str" cm="1">
        <f t="array" ref="N23">_xlfn.IFS(FullCoffeeTable[[#This Row],[Метод прожарки]]="M","Medium",FullCoffeeTable[[#This Row],[Метод прожарки]]="L","Light",FullCoffeeTable[[#This Row],[Метод прожарки]]="D","Dark")</f>
        <v>Dark</v>
      </c>
      <c r="O23" s="2" t="str">
        <f>INDEX(customers!$A$1:$D$1001,MATCH($C23,customers!$A$1:$A$1001,0),MATCH(orders!O$1,customers!$A$1:$D$1,0))</f>
        <v>Нет</v>
      </c>
    </row>
    <row r="24" spans="1:15" x14ac:dyDescent="0.25">
      <c r="A24" s="2" t="s">
        <v>41</v>
      </c>
      <c r="B24" s="3">
        <v>44218</v>
      </c>
      <c r="C24" s="2" t="s">
        <v>42</v>
      </c>
      <c r="D24" t="s">
        <v>1970</v>
      </c>
      <c r="E24" s="2">
        <v>4</v>
      </c>
      <c r="F24" s="2" t="str">
        <f>INDEX(customers!$A$1:$D$1001,MATCH($C24,customers!$A$1:$A$1001,0),MATCH(orders!F$1,customers!$A$1:$D$1,0))</f>
        <v>Елизавета Кузнецова</v>
      </c>
      <c r="G24" s="2" t="str">
        <f>INDEX(customers!$A$1:$D$1001,MATCH($C24,customers!$A$1:$A$1001,0),MATCH(orders!G$1,customers!$A$1:$D$1,0))</f>
        <v>Россия</v>
      </c>
      <c r="H24" s="2" t="str">
        <f>INDEX(products!$A$1:$G$49,MATCH($D24,products!$A$1:$A$49,0),MATCH(orders!H$1,products!$A$1:$G$1,0))</f>
        <v>Rob</v>
      </c>
      <c r="I24" s="2" t="str">
        <f>INDEX(products!$A$1:$G$49,MATCH($D24,products!$A$1:$A$49,0),MATCH(orders!I$1,products!$A$1:$G$1,0))</f>
        <v>M</v>
      </c>
      <c r="J24" s="2">
        <f>INDEX(products!$A$1:$G$49,MATCH($D24,products!$A$1:$A$49,0),MATCH(orders!J$1,products!$A$1:$G$1,0))</f>
        <v>2.5</v>
      </c>
      <c r="K24" s="2">
        <f>INDEX(products!$A$1:$G$49,MATCH($D24,products!$A$1:$A$49,0),MATCH(orders!K$1,products!$A$1:$G$1,0))</f>
        <v>2288.5</v>
      </c>
      <c r="L24">
        <f>K24*E24</f>
        <v>9154</v>
      </c>
      <c r="M24" s="2" t="str" cm="1">
        <f t="array" ref="M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" s="2" t="str" cm="1">
        <f t="array" ref="N24">_xlfn.IFS(FullCoffeeTable[[#This Row],[Метод прожарки]]="M","Medium",FullCoffeeTable[[#This Row],[Метод прожарки]]="L","Light",FullCoffeeTable[[#This Row],[Метод прожарки]]="D","Dark")</f>
        <v>Medium</v>
      </c>
      <c r="O24" s="2" t="str">
        <f>INDEX(customers!$A$1:$D$1001,MATCH($C24,customers!$A$1:$A$1001,0),MATCH(orders!O$1,customers!$A$1:$D$1,0))</f>
        <v>Да</v>
      </c>
    </row>
    <row r="25" spans="1:15" x14ac:dyDescent="0.25">
      <c r="A25" s="2" t="s">
        <v>43</v>
      </c>
      <c r="B25" s="3">
        <v>44603</v>
      </c>
      <c r="C25" s="2" t="s">
        <v>44</v>
      </c>
      <c r="D25" t="s">
        <v>1973</v>
      </c>
      <c r="E25" s="2">
        <v>4</v>
      </c>
      <c r="F25" s="2" t="str">
        <f>INDEX(customers!$A$1:$D$1001,MATCH($C25,customers!$A$1:$A$1001,0),MATCH(orders!F$1,customers!$A$1:$D$1,0))</f>
        <v>Анна Овсянникова</v>
      </c>
      <c r="G25" s="2" t="str">
        <f>INDEX(customers!$A$1:$D$1001,MATCH($C25,customers!$A$1:$A$1001,0),MATCH(orders!G$1,customers!$A$1:$D$1,0))</f>
        <v>Россия</v>
      </c>
      <c r="H25" s="2" t="str">
        <f>INDEX(products!$A$1:$G$49,MATCH($D25,products!$A$1:$A$49,0),MATCH(orders!H$1,products!$A$1:$G$1,0))</f>
        <v>Ara</v>
      </c>
      <c r="I25" s="2" t="str">
        <f>INDEX(products!$A$1:$G$49,MATCH($D25,products!$A$1:$A$49,0),MATCH(orders!I$1,products!$A$1:$G$1,0))</f>
        <v>D</v>
      </c>
      <c r="J25" s="2">
        <f>INDEX(products!$A$1:$G$49,MATCH($D25,products!$A$1:$A$49,0),MATCH(orders!J$1,products!$A$1:$G$1,0))</f>
        <v>0.2</v>
      </c>
      <c r="K25" s="2">
        <f>INDEX(products!$A$1:$G$49,MATCH($D25,products!$A$1:$A$49,0),MATCH(orders!K$1,products!$A$1:$G$1,0))</f>
        <v>298.5</v>
      </c>
      <c r="L25">
        <f>K25*E25</f>
        <v>1194</v>
      </c>
      <c r="M25" s="2" t="str" cm="1">
        <f t="array" ref="M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" s="2" t="str" cm="1">
        <f t="array" ref="N25">_xlfn.IFS(FullCoffeeTable[[#This Row],[Метод прожарки]]="M","Medium",FullCoffeeTable[[#This Row],[Метод прожарки]]="L","Light",FullCoffeeTable[[#This Row],[Метод прожарки]]="D","Dark")</f>
        <v>Dark</v>
      </c>
      <c r="O25" s="2" t="str">
        <f>INDEX(customers!$A$1:$D$1001,MATCH($C25,customers!$A$1:$A$1001,0),MATCH(orders!O$1,customers!$A$1:$D$1,0))</f>
        <v>Да</v>
      </c>
    </row>
    <row r="26" spans="1:15" x14ac:dyDescent="0.25">
      <c r="A26" s="2" t="s">
        <v>45</v>
      </c>
      <c r="B26" s="3">
        <v>44454</v>
      </c>
      <c r="C26" s="2" t="s">
        <v>46</v>
      </c>
      <c r="D26" t="s">
        <v>1974</v>
      </c>
      <c r="E26" s="2">
        <v>1</v>
      </c>
      <c r="F26" s="2" t="str">
        <f>INDEX(customers!$A$1:$D$1001,MATCH($C26,customers!$A$1:$A$1001,0),MATCH(orders!F$1,customers!$A$1:$D$1,0))</f>
        <v>Дарья Васильева</v>
      </c>
      <c r="G26" s="2" t="str">
        <f>INDEX(customers!$A$1:$D$1001,MATCH($C26,customers!$A$1:$A$1001,0),MATCH(orders!G$1,customers!$A$1:$D$1,0))</f>
        <v>Россия</v>
      </c>
      <c r="H26" s="2" t="str">
        <f>INDEX(products!$A$1:$G$49,MATCH($D26,products!$A$1:$A$49,0),MATCH(orders!H$1,products!$A$1:$G$1,0))</f>
        <v>Ara</v>
      </c>
      <c r="I26" s="2" t="str">
        <f>INDEX(products!$A$1:$G$49,MATCH($D26,products!$A$1:$A$49,0),MATCH(orders!I$1,products!$A$1:$G$1,0))</f>
        <v>M</v>
      </c>
      <c r="J26" s="2">
        <f>INDEX(products!$A$1:$G$49,MATCH($D26,products!$A$1:$A$49,0),MATCH(orders!J$1,products!$A$1:$G$1,0))</f>
        <v>1</v>
      </c>
      <c r="K26" s="2">
        <f>INDEX(products!$A$1:$G$49,MATCH($D26,products!$A$1:$A$49,0),MATCH(orders!K$1,products!$A$1:$G$1,0))</f>
        <v>1125</v>
      </c>
      <c r="L26">
        <f>K26*E26</f>
        <v>1125</v>
      </c>
      <c r="M26" s="2" t="str" cm="1">
        <f t="array" ref="M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6" s="2" t="str" cm="1">
        <f t="array" ref="N26">_xlfn.IFS(FullCoffeeTable[[#This Row],[Метод прожарки]]="M","Medium",FullCoffeeTable[[#This Row],[Метод прожарки]]="L","Light",FullCoffeeTable[[#This Row],[Метод прожарки]]="D","Dark")</f>
        <v>Medium</v>
      </c>
      <c r="O26" s="2" t="str">
        <f>INDEX(customers!$A$1:$D$1001,MATCH($C26,customers!$A$1:$A$1001,0),MATCH(orders!O$1,customers!$A$1:$D$1,0))</f>
        <v>Нет</v>
      </c>
    </row>
    <row r="27" spans="1:15" x14ac:dyDescent="0.25">
      <c r="A27" s="2" t="s">
        <v>47</v>
      </c>
      <c r="B27" s="3">
        <v>44128</v>
      </c>
      <c r="C27" s="2" t="s">
        <v>48</v>
      </c>
      <c r="D27" t="s">
        <v>1975</v>
      </c>
      <c r="E27" s="2">
        <v>3</v>
      </c>
      <c r="F27" s="2" t="str">
        <f>INDEX(customers!$A$1:$D$1001,MATCH($C27,customers!$A$1:$A$1001,0),MATCH(orders!F$1,customers!$A$1:$D$1,0))</f>
        <v>Злата Никифорова</v>
      </c>
      <c r="G27" s="2" t="str">
        <f>INDEX(customers!$A$1:$D$1001,MATCH($C27,customers!$A$1:$A$1001,0),MATCH(orders!G$1,customers!$A$1:$D$1,0))</f>
        <v>Россия</v>
      </c>
      <c r="H27" s="2" t="str">
        <f>INDEX(products!$A$1:$G$49,MATCH($D27,products!$A$1:$A$49,0),MATCH(orders!H$1,products!$A$1:$G$1,0))</f>
        <v>Exc</v>
      </c>
      <c r="I27" s="2" t="str">
        <f>INDEX(products!$A$1:$G$49,MATCH($D27,products!$A$1:$A$49,0),MATCH(orders!I$1,products!$A$1:$G$1,0))</f>
        <v>M</v>
      </c>
      <c r="J27" s="2">
        <f>INDEX(products!$A$1:$G$49,MATCH($D27,products!$A$1:$A$49,0),MATCH(orders!J$1,products!$A$1:$G$1,0))</f>
        <v>0.2</v>
      </c>
      <c r="K27" s="2">
        <f>INDEX(products!$A$1:$G$49,MATCH($D27,products!$A$1:$A$49,0),MATCH(orders!K$1,products!$A$1:$G$1,0))</f>
        <v>412.5</v>
      </c>
      <c r="L27">
        <f>K27*E27</f>
        <v>1237.5</v>
      </c>
      <c r="M27" s="2" t="str" cm="1">
        <f t="array" ref="M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" s="2" t="str" cm="1">
        <f t="array" ref="N27">_xlfn.IFS(FullCoffeeTable[[#This Row],[Метод прожарки]]="M","Medium",FullCoffeeTable[[#This Row],[Метод прожарки]]="L","Light",FullCoffeeTable[[#This Row],[Метод прожарки]]="D","Dark")</f>
        <v>Medium</v>
      </c>
      <c r="O27" s="2" t="str">
        <f>INDEX(customers!$A$1:$D$1001,MATCH($C27,customers!$A$1:$A$1001,0),MATCH(orders!O$1,customers!$A$1:$D$1,0))</f>
        <v>Да</v>
      </c>
    </row>
    <row r="28" spans="1:15" x14ac:dyDescent="0.25">
      <c r="A28" s="2" t="s">
        <v>49</v>
      </c>
      <c r="B28" s="3">
        <v>43516</v>
      </c>
      <c r="C28" s="2" t="s">
        <v>50</v>
      </c>
      <c r="D28" t="s">
        <v>1976</v>
      </c>
      <c r="E28" s="2">
        <v>4</v>
      </c>
      <c r="F28" s="2" t="str">
        <f>INDEX(customers!$A$1:$D$1001,MATCH($C28,customers!$A$1:$A$1001,0),MATCH(orders!F$1,customers!$A$1:$D$1,0))</f>
        <v>Артём Мартынов</v>
      </c>
      <c r="G28" s="2" t="str">
        <f>INDEX(customers!$A$1:$D$1001,MATCH($C28,customers!$A$1:$A$1001,0),MATCH(orders!G$1,customers!$A$1:$D$1,0))</f>
        <v>Россия</v>
      </c>
      <c r="H28" s="2" t="str">
        <f>INDEX(products!$A$1:$G$49,MATCH($D28,products!$A$1:$A$49,0),MATCH(orders!H$1,products!$A$1:$G$1,0))</f>
        <v>Ara</v>
      </c>
      <c r="I28" s="2" t="str">
        <f>INDEX(products!$A$1:$G$49,MATCH($D28,products!$A$1:$A$49,0),MATCH(orders!I$1,products!$A$1:$G$1,0))</f>
        <v>M</v>
      </c>
      <c r="J28" s="2">
        <f>INDEX(products!$A$1:$G$49,MATCH($D28,products!$A$1:$A$49,0),MATCH(orders!J$1,products!$A$1:$G$1,0))</f>
        <v>0.5</v>
      </c>
      <c r="K28" s="2">
        <f>INDEX(products!$A$1:$G$49,MATCH($D28,products!$A$1:$A$49,0),MATCH(orders!K$1,products!$A$1:$G$1,0))</f>
        <v>675</v>
      </c>
      <c r="L28">
        <f>K28*E28</f>
        <v>2700</v>
      </c>
      <c r="M28" s="2" t="str" cm="1">
        <f t="array" ref="M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" s="2" t="str" cm="1">
        <f t="array" ref="N28">_xlfn.IFS(FullCoffeeTable[[#This Row],[Метод прожарки]]="M","Medium",FullCoffeeTable[[#This Row],[Метод прожарки]]="L","Light",FullCoffeeTable[[#This Row],[Метод прожарки]]="D","Dark")</f>
        <v>Medium</v>
      </c>
      <c r="O28" s="2" t="str">
        <f>INDEX(customers!$A$1:$D$1001,MATCH($C28,customers!$A$1:$A$1001,0),MATCH(orders!O$1,customers!$A$1:$D$1,0))</f>
        <v>Да</v>
      </c>
    </row>
    <row r="29" spans="1:15" x14ac:dyDescent="0.25">
      <c r="A29" s="2" t="s">
        <v>51</v>
      </c>
      <c r="B29" s="3">
        <v>43746</v>
      </c>
      <c r="C29" s="2" t="s">
        <v>52</v>
      </c>
      <c r="D29" t="s">
        <v>1971</v>
      </c>
      <c r="E29" s="2">
        <v>5</v>
      </c>
      <c r="F29" s="2" t="str">
        <f>INDEX(customers!$A$1:$D$1001,MATCH($C29,customers!$A$1:$A$1001,0),MATCH(orders!F$1,customers!$A$1:$D$1,0))</f>
        <v>Григорий Зайцев</v>
      </c>
      <c r="G29" s="2" t="str">
        <f>INDEX(customers!$A$1:$D$1001,MATCH($C29,customers!$A$1:$A$1001,0),MATCH(orders!G$1,customers!$A$1:$D$1,0))</f>
        <v>Казахстан</v>
      </c>
      <c r="H29" s="2" t="str">
        <f>INDEX(products!$A$1:$G$49,MATCH($D29,products!$A$1:$A$49,0),MATCH(orders!H$1,products!$A$1:$G$1,0))</f>
        <v>Ara</v>
      </c>
      <c r="I29" s="2" t="str">
        <f>INDEX(products!$A$1:$G$49,MATCH($D29,products!$A$1:$A$49,0),MATCH(orders!I$1,products!$A$1:$G$1,0))</f>
        <v>M</v>
      </c>
      <c r="J29" s="2">
        <f>INDEX(products!$A$1:$G$49,MATCH($D29,products!$A$1:$A$49,0),MATCH(orders!J$1,products!$A$1:$G$1,0))</f>
        <v>0.2</v>
      </c>
      <c r="K29" s="2">
        <f>INDEX(products!$A$1:$G$49,MATCH($D29,products!$A$1:$A$49,0),MATCH(orders!K$1,products!$A$1:$G$1,0))</f>
        <v>337.5</v>
      </c>
      <c r="L29">
        <f>K29*E29</f>
        <v>1687.5</v>
      </c>
      <c r="M29" s="2" t="str" cm="1">
        <f t="array" ref="M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" s="2" t="str" cm="1">
        <f t="array" ref="N29">_xlfn.IFS(FullCoffeeTable[[#This Row],[Метод прожарки]]="M","Medium",FullCoffeeTable[[#This Row],[Метод прожарки]]="L","Light",FullCoffeeTable[[#This Row],[Метод прожарки]]="D","Dark")</f>
        <v>Medium</v>
      </c>
      <c r="O29" s="2" t="str">
        <f>INDEX(customers!$A$1:$D$1001,MATCH($C29,customers!$A$1:$A$1001,0),MATCH(orders!O$1,customers!$A$1:$D$1,0))</f>
        <v>Нет</v>
      </c>
    </row>
    <row r="30" spans="1:15" x14ac:dyDescent="0.25">
      <c r="A30" s="2" t="s">
        <v>53</v>
      </c>
      <c r="B30" s="3">
        <v>44775</v>
      </c>
      <c r="C30" s="2" t="s">
        <v>54</v>
      </c>
      <c r="D30" t="s">
        <v>1977</v>
      </c>
      <c r="E30" s="2">
        <v>3</v>
      </c>
      <c r="F30" s="2" t="str">
        <f>INDEX(customers!$A$1:$D$1001,MATCH($C30,customers!$A$1:$A$1001,0),MATCH(orders!F$1,customers!$A$1:$D$1,0))</f>
        <v>Фёдор Николаев</v>
      </c>
      <c r="G30" s="2" t="str">
        <f>INDEX(customers!$A$1:$D$1001,MATCH($C30,customers!$A$1:$A$1001,0),MATCH(orders!G$1,customers!$A$1:$D$1,0))</f>
        <v>Казахстан</v>
      </c>
      <c r="H30" s="2" t="str">
        <f>INDEX(products!$A$1:$G$49,MATCH($D30,products!$A$1:$A$49,0),MATCH(orders!H$1,products!$A$1:$G$1,0))</f>
        <v>Ara</v>
      </c>
      <c r="I30" s="2" t="str">
        <f>INDEX(products!$A$1:$G$49,MATCH($D30,products!$A$1:$A$49,0),MATCH(orders!I$1,products!$A$1:$G$1,0))</f>
        <v>D</v>
      </c>
      <c r="J30" s="2">
        <f>INDEX(products!$A$1:$G$49,MATCH($D30,products!$A$1:$A$49,0),MATCH(orders!J$1,products!$A$1:$G$1,0))</f>
        <v>0.5</v>
      </c>
      <c r="K30" s="2">
        <f>INDEX(products!$A$1:$G$49,MATCH($D30,products!$A$1:$A$49,0),MATCH(orders!K$1,products!$A$1:$G$1,0))</f>
        <v>597</v>
      </c>
      <c r="L30">
        <f>K30*E30</f>
        <v>1791</v>
      </c>
      <c r="M30" s="2" t="str" cm="1">
        <f t="array" ref="M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" s="2" t="str" cm="1">
        <f t="array" ref="N30">_xlfn.IFS(FullCoffeeTable[[#This Row],[Метод прожарки]]="M","Medium",FullCoffeeTable[[#This Row],[Метод прожарки]]="L","Light",FullCoffeeTable[[#This Row],[Метод прожарки]]="D","Dark")</f>
        <v>Dark</v>
      </c>
      <c r="O30" s="2" t="str">
        <f>INDEX(customers!$A$1:$D$1001,MATCH($C30,customers!$A$1:$A$1001,0),MATCH(orders!O$1,customers!$A$1:$D$1,0))</f>
        <v>Нет</v>
      </c>
    </row>
    <row r="31" spans="1:15" x14ac:dyDescent="0.25">
      <c r="A31" s="2" t="s">
        <v>55</v>
      </c>
      <c r="B31" s="3">
        <v>43516</v>
      </c>
      <c r="C31" s="2" t="s">
        <v>56</v>
      </c>
      <c r="D31" t="s">
        <v>1966</v>
      </c>
      <c r="E31" s="2">
        <v>4</v>
      </c>
      <c r="F31" s="2" t="str">
        <f>INDEX(customers!$A$1:$D$1001,MATCH($C31,customers!$A$1:$A$1001,0),MATCH(orders!F$1,customers!$A$1:$D$1,0))</f>
        <v>Вера Захарова</v>
      </c>
      <c r="G31" s="2" t="str">
        <f>INDEX(customers!$A$1:$D$1001,MATCH($C31,customers!$A$1:$A$1001,0),MATCH(orders!G$1,customers!$A$1:$D$1,0))</f>
        <v>Казахстан</v>
      </c>
      <c r="H31" s="2" t="str">
        <f>INDEX(products!$A$1:$G$49,MATCH($D31,products!$A$1:$A$49,0),MATCH(orders!H$1,products!$A$1:$G$1,0))</f>
        <v>Ara</v>
      </c>
      <c r="I31" s="2" t="str">
        <f>INDEX(products!$A$1:$G$49,MATCH($D31,products!$A$1:$A$49,0),MATCH(orders!I$1,products!$A$1:$G$1,0))</f>
        <v>D</v>
      </c>
      <c r="J31" s="2">
        <f>INDEX(products!$A$1:$G$49,MATCH($D31,products!$A$1:$A$49,0),MATCH(orders!J$1,products!$A$1:$G$1,0))</f>
        <v>1</v>
      </c>
      <c r="K31" s="2">
        <f>INDEX(products!$A$1:$G$49,MATCH($D31,products!$A$1:$A$49,0),MATCH(orders!K$1,products!$A$1:$G$1,0))</f>
        <v>994.99999999999989</v>
      </c>
      <c r="L31">
        <f>K31*E31</f>
        <v>3979.9999999999995</v>
      </c>
      <c r="M31" s="2" t="str" cm="1">
        <f t="array" ref="M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1" s="2" t="str" cm="1">
        <f t="array" ref="N31">_xlfn.IFS(FullCoffeeTable[[#This Row],[Метод прожарки]]="M","Medium",FullCoffeeTable[[#This Row],[Метод прожарки]]="L","Light",FullCoffeeTable[[#This Row],[Метод прожарки]]="D","Dark")</f>
        <v>Dark</v>
      </c>
      <c r="O31" s="2" t="str">
        <f>INDEX(customers!$A$1:$D$1001,MATCH($C31,customers!$A$1:$A$1001,0),MATCH(orders!O$1,customers!$A$1:$D$1,0))</f>
        <v>Да</v>
      </c>
    </row>
    <row r="32" spans="1:15" x14ac:dyDescent="0.25">
      <c r="A32" s="2" t="s">
        <v>57</v>
      </c>
      <c r="B32" s="3">
        <v>44464</v>
      </c>
      <c r="C32" s="2" t="s">
        <v>58</v>
      </c>
      <c r="D32" t="s">
        <v>1978</v>
      </c>
      <c r="E32" s="2">
        <v>5</v>
      </c>
      <c r="F32" s="2" t="str">
        <f>INDEX(customers!$A$1:$D$1001,MATCH($C32,customers!$A$1:$A$1001,0),MATCH(orders!F$1,customers!$A$1:$D$1,0))</f>
        <v>Милана Емельянова</v>
      </c>
      <c r="G32" s="2" t="str">
        <f>INDEX(customers!$A$1:$D$1001,MATCH($C32,customers!$A$1:$A$1001,0),MATCH(orders!G$1,customers!$A$1:$D$1,0))</f>
        <v>Россия</v>
      </c>
      <c r="H32" s="2" t="str">
        <f>INDEX(products!$A$1:$G$49,MATCH($D32,products!$A$1:$A$49,0),MATCH(orders!H$1,products!$A$1:$G$1,0))</f>
        <v>Lib</v>
      </c>
      <c r="I32" s="2" t="str">
        <f>INDEX(products!$A$1:$G$49,MATCH($D32,products!$A$1:$A$49,0),MATCH(orders!I$1,products!$A$1:$G$1,0))</f>
        <v>M</v>
      </c>
      <c r="J32" s="2">
        <f>INDEX(products!$A$1:$G$49,MATCH($D32,products!$A$1:$A$49,0),MATCH(orders!J$1,products!$A$1:$G$1,0))</f>
        <v>0.2</v>
      </c>
      <c r="K32" s="2">
        <f>INDEX(products!$A$1:$G$49,MATCH($D32,products!$A$1:$A$49,0),MATCH(orders!K$1,products!$A$1:$G$1,0))</f>
        <v>436.5</v>
      </c>
      <c r="L32">
        <f>K32*E32</f>
        <v>2182.5</v>
      </c>
      <c r="M32" s="2" t="str" cm="1">
        <f t="array" ref="M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2" s="2" t="str" cm="1">
        <f t="array" ref="N32">_xlfn.IFS(FullCoffeeTable[[#This Row],[Метод прожарки]]="M","Medium",FullCoffeeTable[[#This Row],[Метод прожарки]]="L","Light",FullCoffeeTable[[#This Row],[Метод прожарки]]="D","Dark")</f>
        <v>Medium</v>
      </c>
      <c r="O32" s="2" t="str">
        <f>INDEX(customers!$A$1:$D$1001,MATCH($C32,customers!$A$1:$A$1001,0),MATCH(orders!O$1,customers!$A$1:$D$1,0))</f>
        <v>Нет</v>
      </c>
    </row>
    <row r="33" spans="1:15" x14ac:dyDescent="0.25">
      <c r="A33" s="2" t="s">
        <v>57</v>
      </c>
      <c r="B33" s="3">
        <v>44464</v>
      </c>
      <c r="C33" s="2" t="s">
        <v>58</v>
      </c>
      <c r="D33" t="s">
        <v>1977</v>
      </c>
      <c r="E33" s="2">
        <v>6</v>
      </c>
      <c r="F33" s="2" t="str">
        <f>INDEX(customers!$A$1:$D$1001,MATCH($C33,customers!$A$1:$A$1001,0),MATCH(orders!F$1,customers!$A$1:$D$1,0))</f>
        <v>Милана Емельянова</v>
      </c>
      <c r="G33" s="2" t="str">
        <f>INDEX(customers!$A$1:$D$1001,MATCH($C33,customers!$A$1:$A$1001,0),MATCH(orders!G$1,customers!$A$1:$D$1,0))</f>
        <v>Россия</v>
      </c>
      <c r="H33" s="2" t="str">
        <f>INDEX(products!$A$1:$G$49,MATCH($D33,products!$A$1:$A$49,0),MATCH(orders!H$1,products!$A$1:$G$1,0))</f>
        <v>Ara</v>
      </c>
      <c r="I33" s="2" t="str">
        <f>INDEX(products!$A$1:$G$49,MATCH($D33,products!$A$1:$A$49,0),MATCH(orders!I$1,products!$A$1:$G$1,0))</f>
        <v>D</v>
      </c>
      <c r="J33" s="2">
        <f>INDEX(products!$A$1:$G$49,MATCH($D33,products!$A$1:$A$49,0),MATCH(orders!J$1,products!$A$1:$G$1,0))</f>
        <v>0.5</v>
      </c>
      <c r="K33" s="2">
        <f>INDEX(products!$A$1:$G$49,MATCH($D33,products!$A$1:$A$49,0),MATCH(orders!K$1,products!$A$1:$G$1,0))</f>
        <v>597</v>
      </c>
      <c r="L33">
        <f>K33*E33</f>
        <v>3582</v>
      </c>
      <c r="M33" s="2" t="str" cm="1">
        <f t="array" ref="M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" s="2" t="str" cm="1">
        <f t="array" ref="N33">_xlfn.IFS(FullCoffeeTable[[#This Row],[Метод прожарки]]="M","Medium",FullCoffeeTable[[#This Row],[Метод прожарки]]="L","Light",FullCoffeeTable[[#This Row],[Метод прожарки]]="D","Dark")</f>
        <v>Dark</v>
      </c>
      <c r="O33" s="2" t="str">
        <f>INDEX(customers!$A$1:$D$1001,MATCH($C33,customers!$A$1:$A$1001,0),MATCH(orders!O$1,customers!$A$1:$D$1,0))</f>
        <v>Нет</v>
      </c>
    </row>
    <row r="34" spans="1:15" x14ac:dyDescent="0.25">
      <c r="A34" s="2" t="s">
        <v>57</v>
      </c>
      <c r="B34" s="3">
        <v>44464</v>
      </c>
      <c r="C34" s="2" t="s">
        <v>58</v>
      </c>
      <c r="D34" t="s">
        <v>1979</v>
      </c>
      <c r="E34" s="2">
        <v>6</v>
      </c>
      <c r="F34" s="2" t="str">
        <f>INDEX(customers!$A$1:$D$1001,MATCH($C34,customers!$A$1:$A$1001,0),MATCH(orders!F$1,customers!$A$1:$D$1,0))</f>
        <v>Милана Емельянова</v>
      </c>
      <c r="G34" s="2" t="str">
        <f>INDEX(customers!$A$1:$D$1001,MATCH($C34,customers!$A$1:$A$1001,0),MATCH(orders!G$1,customers!$A$1:$D$1,0))</f>
        <v>Россия</v>
      </c>
      <c r="H34" s="2" t="str">
        <f>INDEX(products!$A$1:$G$49,MATCH($D34,products!$A$1:$A$49,0),MATCH(orders!H$1,products!$A$1:$G$1,0))</f>
        <v>Lib</v>
      </c>
      <c r="I34" s="2" t="str">
        <f>INDEX(products!$A$1:$G$49,MATCH($D34,products!$A$1:$A$49,0),MATCH(orders!I$1,products!$A$1:$G$1,0))</f>
        <v>M</v>
      </c>
      <c r="J34" s="2">
        <f>INDEX(products!$A$1:$G$49,MATCH($D34,products!$A$1:$A$49,0),MATCH(orders!J$1,products!$A$1:$G$1,0))</f>
        <v>0.5</v>
      </c>
      <c r="K34" s="2">
        <f>INDEX(products!$A$1:$G$49,MATCH($D34,products!$A$1:$A$49,0),MATCH(orders!K$1,products!$A$1:$G$1,0))</f>
        <v>873</v>
      </c>
      <c r="L34">
        <f>K34*E34</f>
        <v>5238</v>
      </c>
      <c r="M34" s="2" t="str" cm="1">
        <f t="array" ref="M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" s="2" t="str" cm="1">
        <f t="array" ref="N34">_xlfn.IFS(FullCoffeeTable[[#This Row],[Метод прожарки]]="M","Medium",FullCoffeeTable[[#This Row],[Метод прожарки]]="L","Light",FullCoffeeTable[[#This Row],[Метод прожарки]]="D","Dark")</f>
        <v>Medium</v>
      </c>
      <c r="O34" s="2" t="str">
        <f>INDEX(customers!$A$1:$D$1001,MATCH($C34,customers!$A$1:$A$1001,0),MATCH(orders!O$1,customers!$A$1:$D$1,0))</f>
        <v>Нет</v>
      </c>
    </row>
    <row r="35" spans="1:15" x14ac:dyDescent="0.25">
      <c r="A35" s="2" t="s">
        <v>61</v>
      </c>
      <c r="B35" s="3">
        <v>44394</v>
      </c>
      <c r="C35" s="2" t="s">
        <v>62</v>
      </c>
      <c r="D35" t="s">
        <v>1964</v>
      </c>
      <c r="E35" s="2">
        <v>5</v>
      </c>
      <c r="F35" s="2" t="str">
        <f>INDEX(customers!$A$1:$D$1001,MATCH($C35,customers!$A$1:$A$1001,0),MATCH(orders!F$1,customers!$A$1:$D$1,0))</f>
        <v>Варвара Богданова</v>
      </c>
      <c r="G35" s="2" t="str">
        <f>INDEX(customers!$A$1:$D$1001,MATCH($C35,customers!$A$1:$A$1001,0),MATCH(orders!G$1,customers!$A$1:$D$1,0))</f>
        <v>Россия</v>
      </c>
      <c r="H35" s="2" t="str">
        <f>INDEX(products!$A$1:$G$49,MATCH($D35,products!$A$1:$A$49,0),MATCH(orders!H$1,products!$A$1:$G$1,0))</f>
        <v>Lib</v>
      </c>
      <c r="I35" s="2" t="str">
        <f>INDEX(products!$A$1:$G$49,MATCH($D35,products!$A$1:$A$49,0),MATCH(orders!I$1,products!$A$1:$G$1,0))</f>
        <v>L</v>
      </c>
      <c r="J35" s="2">
        <f>INDEX(products!$A$1:$G$49,MATCH($D35,products!$A$1:$A$49,0),MATCH(orders!J$1,products!$A$1:$G$1,0))</f>
        <v>0.2</v>
      </c>
      <c r="K35" s="2">
        <f>INDEX(products!$A$1:$G$49,MATCH($D35,products!$A$1:$A$49,0),MATCH(orders!K$1,products!$A$1:$G$1,0))</f>
        <v>475.5</v>
      </c>
      <c r="L35">
        <f>K35*E35</f>
        <v>2377.5</v>
      </c>
      <c r="M35" s="2" t="str" cm="1">
        <f t="array" ref="M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5" s="2" t="str" cm="1">
        <f t="array" ref="N35">_xlfn.IFS(FullCoffeeTable[[#This Row],[Метод прожарки]]="M","Medium",FullCoffeeTable[[#This Row],[Метод прожарки]]="L","Light",FullCoffeeTable[[#This Row],[Метод прожарки]]="D","Dark")</f>
        <v>Light</v>
      </c>
      <c r="O35" s="2" t="str">
        <f>INDEX(customers!$A$1:$D$1001,MATCH($C35,customers!$A$1:$A$1001,0),MATCH(orders!O$1,customers!$A$1:$D$1,0))</f>
        <v>Нет</v>
      </c>
    </row>
    <row r="36" spans="1:15" x14ac:dyDescent="0.25">
      <c r="A36" s="2" t="s">
        <v>63</v>
      </c>
      <c r="B36" s="3">
        <v>44011</v>
      </c>
      <c r="C36" s="2" t="s">
        <v>64</v>
      </c>
      <c r="D36" t="s">
        <v>1980</v>
      </c>
      <c r="E36" s="2">
        <v>6</v>
      </c>
      <c r="F36" s="2" t="str">
        <f>INDEX(customers!$A$1:$D$1001,MATCH($C36,customers!$A$1:$A$1001,0),MATCH(orders!F$1,customers!$A$1:$D$1,0))</f>
        <v>Милана Кондратьева</v>
      </c>
      <c r="G36" s="2" t="str">
        <f>INDEX(customers!$A$1:$D$1001,MATCH($C36,customers!$A$1:$A$1001,0),MATCH(orders!G$1,customers!$A$1:$D$1,0))</f>
        <v>Беларусь</v>
      </c>
      <c r="H36" s="2" t="str">
        <f>INDEX(products!$A$1:$G$49,MATCH($D36,products!$A$1:$A$49,0),MATCH(orders!H$1,products!$A$1:$G$1,0))</f>
        <v>Lib</v>
      </c>
      <c r="I36" s="2" t="str">
        <f>INDEX(products!$A$1:$G$49,MATCH($D36,products!$A$1:$A$49,0),MATCH(orders!I$1,products!$A$1:$G$1,0))</f>
        <v>L</v>
      </c>
      <c r="J36" s="2">
        <f>INDEX(products!$A$1:$G$49,MATCH($D36,products!$A$1:$A$49,0),MATCH(orders!J$1,products!$A$1:$G$1,0))</f>
        <v>0.5</v>
      </c>
      <c r="K36" s="2">
        <f>INDEX(products!$A$1:$G$49,MATCH($D36,products!$A$1:$A$49,0),MATCH(orders!K$1,products!$A$1:$G$1,0))</f>
        <v>951</v>
      </c>
      <c r="L36">
        <f>K36*E36</f>
        <v>5706</v>
      </c>
      <c r="M36" s="2" t="str" cm="1">
        <f t="array" ref="M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" s="2" t="str" cm="1">
        <f t="array" ref="N36">_xlfn.IFS(FullCoffeeTable[[#This Row],[Метод прожарки]]="M","Medium",FullCoffeeTable[[#This Row],[Метод прожарки]]="L","Light",FullCoffeeTable[[#This Row],[Метод прожарки]]="D","Dark")</f>
        <v>Light</v>
      </c>
      <c r="O36" s="2" t="str">
        <f>INDEX(customers!$A$1:$D$1001,MATCH($C36,customers!$A$1:$A$1001,0),MATCH(orders!O$1,customers!$A$1:$D$1,0))</f>
        <v>Да</v>
      </c>
    </row>
    <row r="37" spans="1:15" x14ac:dyDescent="0.25">
      <c r="A37" s="2" t="s">
        <v>65</v>
      </c>
      <c r="B37" s="3">
        <v>44348</v>
      </c>
      <c r="C37" s="2" t="s">
        <v>66</v>
      </c>
      <c r="D37" t="s">
        <v>1977</v>
      </c>
      <c r="E37" s="2">
        <v>6</v>
      </c>
      <c r="F37" s="2" t="str">
        <f>INDEX(customers!$A$1:$D$1001,MATCH($C37,customers!$A$1:$A$1001,0),MATCH(orders!F$1,customers!$A$1:$D$1,0))</f>
        <v>Евгений Козлов</v>
      </c>
      <c r="G37" s="2" t="str">
        <f>INDEX(customers!$A$1:$D$1001,MATCH($C37,customers!$A$1:$A$1001,0),MATCH(orders!G$1,customers!$A$1:$D$1,0))</f>
        <v>Россия</v>
      </c>
      <c r="H37" s="2" t="str">
        <f>INDEX(products!$A$1:$G$49,MATCH($D37,products!$A$1:$A$49,0),MATCH(orders!H$1,products!$A$1:$G$1,0))</f>
        <v>Ara</v>
      </c>
      <c r="I37" s="2" t="str">
        <f>INDEX(products!$A$1:$G$49,MATCH($D37,products!$A$1:$A$49,0),MATCH(orders!I$1,products!$A$1:$G$1,0))</f>
        <v>D</v>
      </c>
      <c r="J37" s="2">
        <f>INDEX(products!$A$1:$G$49,MATCH($D37,products!$A$1:$A$49,0),MATCH(orders!J$1,products!$A$1:$G$1,0))</f>
        <v>0.5</v>
      </c>
      <c r="K37" s="2">
        <f>INDEX(products!$A$1:$G$49,MATCH($D37,products!$A$1:$A$49,0),MATCH(orders!K$1,products!$A$1:$G$1,0))</f>
        <v>597</v>
      </c>
      <c r="L37">
        <f>K37*E37</f>
        <v>3582</v>
      </c>
      <c r="M37" s="2" t="str" cm="1">
        <f t="array" ref="M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" s="2" t="str" cm="1">
        <f t="array" ref="N37">_xlfn.IFS(FullCoffeeTable[[#This Row],[Метод прожарки]]="M","Medium",FullCoffeeTable[[#This Row],[Метод прожарки]]="L","Light",FullCoffeeTable[[#This Row],[Метод прожарки]]="D","Dark")</f>
        <v>Dark</v>
      </c>
      <c r="O37" s="2" t="str">
        <f>INDEX(customers!$A$1:$D$1001,MATCH($C37,customers!$A$1:$A$1001,0),MATCH(orders!O$1,customers!$A$1:$D$1,0))</f>
        <v>Нет</v>
      </c>
    </row>
    <row r="38" spans="1:15" x14ac:dyDescent="0.25">
      <c r="A38" s="2" t="s">
        <v>67</v>
      </c>
      <c r="B38" s="3">
        <v>44233</v>
      </c>
      <c r="C38" s="2" t="s">
        <v>68</v>
      </c>
      <c r="D38" t="s">
        <v>1978</v>
      </c>
      <c r="E38" s="2">
        <v>2</v>
      </c>
      <c r="F38" s="2" t="str">
        <f>INDEX(customers!$A$1:$D$1001,MATCH($C38,customers!$A$1:$A$1001,0),MATCH(orders!F$1,customers!$A$1:$D$1,0))</f>
        <v>Алиса Гаврилова</v>
      </c>
      <c r="G38" s="2" t="str">
        <f>INDEX(customers!$A$1:$D$1001,MATCH($C38,customers!$A$1:$A$1001,0),MATCH(orders!G$1,customers!$A$1:$D$1,0))</f>
        <v>Россия</v>
      </c>
      <c r="H38" s="2" t="str">
        <f>INDEX(products!$A$1:$G$49,MATCH($D38,products!$A$1:$A$49,0),MATCH(orders!H$1,products!$A$1:$G$1,0))</f>
        <v>Lib</v>
      </c>
      <c r="I38" s="2" t="str">
        <f>INDEX(products!$A$1:$G$49,MATCH($D38,products!$A$1:$A$49,0),MATCH(orders!I$1,products!$A$1:$G$1,0))</f>
        <v>M</v>
      </c>
      <c r="J38" s="2">
        <f>INDEX(products!$A$1:$G$49,MATCH($D38,products!$A$1:$A$49,0),MATCH(orders!J$1,products!$A$1:$G$1,0))</f>
        <v>0.2</v>
      </c>
      <c r="K38" s="2">
        <f>INDEX(products!$A$1:$G$49,MATCH($D38,products!$A$1:$A$49,0),MATCH(orders!K$1,products!$A$1:$G$1,0))</f>
        <v>436.5</v>
      </c>
      <c r="L38">
        <f>K38*E38</f>
        <v>873</v>
      </c>
      <c r="M38" s="2" t="str" cm="1">
        <f t="array" ref="M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" s="2" t="str" cm="1">
        <f t="array" ref="N38">_xlfn.IFS(FullCoffeeTable[[#This Row],[Метод прожарки]]="M","Medium",FullCoffeeTable[[#This Row],[Метод прожарки]]="L","Light",FullCoffeeTable[[#This Row],[Метод прожарки]]="D","Dark")</f>
        <v>Medium</v>
      </c>
      <c r="O38" s="2" t="str">
        <f>INDEX(customers!$A$1:$D$1001,MATCH($C38,customers!$A$1:$A$1001,0),MATCH(orders!O$1,customers!$A$1:$D$1,0))</f>
        <v>Нет</v>
      </c>
    </row>
    <row r="39" spans="1:15" x14ac:dyDescent="0.25">
      <c r="A39" s="2" t="s">
        <v>69</v>
      </c>
      <c r="B39" s="3">
        <v>43580</v>
      </c>
      <c r="C39" s="2" t="s">
        <v>70</v>
      </c>
      <c r="D39" t="s">
        <v>1980</v>
      </c>
      <c r="E39" s="2">
        <v>3</v>
      </c>
      <c r="F39" s="2" t="str">
        <f>INDEX(customers!$A$1:$D$1001,MATCH($C39,customers!$A$1:$A$1001,0),MATCH(orders!F$1,customers!$A$1:$D$1,0))</f>
        <v>Алексей Климов</v>
      </c>
      <c r="G39" s="2" t="str">
        <f>INDEX(customers!$A$1:$D$1001,MATCH($C39,customers!$A$1:$A$1001,0),MATCH(orders!G$1,customers!$A$1:$D$1,0))</f>
        <v>Россия</v>
      </c>
      <c r="H39" s="2" t="str">
        <f>INDEX(products!$A$1:$G$49,MATCH($D39,products!$A$1:$A$49,0),MATCH(orders!H$1,products!$A$1:$G$1,0))</f>
        <v>Lib</v>
      </c>
      <c r="I39" s="2" t="str">
        <f>INDEX(products!$A$1:$G$49,MATCH($D39,products!$A$1:$A$49,0),MATCH(orders!I$1,products!$A$1:$G$1,0))</f>
        <v>L</v>
      </c>
      <c r="J39" s="2">
        <f>INDEX(products!$A$1:$G$49,MATCH($D39,products!$A$1:$A$49,0),MATCH(orders!J$1,products!$A$1:$G$1,0))</f>
        <v>0.5</v>
      </c>
      <c r="K39" s="2">
        <f>INDEX(products!$A$1:$G$49,MATCH($D39,products!$A$1:$A$49,0),MATCH(orders!K$1,products!$A$1:$G$1,0))</f>
        <v>951</v>
      </c>
      <c r="L39">
        <f>K39*E39</f>
        <v>2853</v>
      </c>
      <c r="M39" s="2" t="str" cm="1">
        <f t="array" ref="M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" s="2" t="str" cm="1">
        <f t="array" ref="N39">_xlfn.IFS(FullCoffeeTable[[#This Row],[Метод прожарки]]="M","Medium",FullCoffeeTable[[#This Row],[Метод прожарки]]="L","Light",FullCoffeeTable[[#This Row],[Метод прожарки]]="D","Dark")</f>
        <v>Light</v>
      </c>
      <c r="O39" s="2" t="str">
        <f>INDEX(customers!$A$1:$D$1001,MATCH($C39,customers!$A$1:$A$1001,0),MATCH(orders!O$1,customers!$A$1:$D$1,0))</f>
        <v>Нет</v>
      </c>
    </row>
    <row r="40" spans="1:15" x14ac:dyDescent="0.25">
      <c r="A40" s="2" t="s">
        <v>71</v>
      </c>
      <c r="B40" s="3">
        <v>43946</v>
      </c>
      <c r="C40" s="2" t="s">
        <v>72</v>
      </c>
      <c r="D40" t="s">
        <v>1970</v>
      </c>
      <c r="E40" s="2">
        <v>5</v>
      </c>
      <c r="F40" s="2" t="str">
        <f>INDEX(customers!$A$1:$D$1001,MATCH($C40,customers!$A$1:$A$1001,0),MATCH(orders!F$1,customers!$A$1:$D$1,0))</f>
        <v>Фёдор Масленников</v>
      </c>
      <c r="G40" s="2" t="str">
        <f>INDEX(customers!$A$1:$D$1001,MATCH($C40,customers!$A$1:$A$1001,0),MATCH(orders!G$1,customers!$A$1:$D$1,0))</f>
        <v>Россия</v>
      </c>
      <c r="H40" s="2" t="str">
        <f>INDEX(products!$A$1:$G$49,MATCH($D40,products!$A$1:$A$49,0),MATCH(orders!H$1,products!$A$1:$G$1,0))</f>
        <v>Rob</v>
      </c>
      <c r="I40" s="2" t="str">
        <f>INDEX(products!$A$1:$G$49,MATCH($D40,products!$A$1:$A$49,0),MATCH(orders!I$1,products!$A$1:$G$1,0))</f>
        <v>M</v>
      </c>
      <c r="J40" s="2">
        <f>INDEX(products!$A$1:$G$49,MATCH($D40,products!$A$1:$A$49,0),MATCH(orders!J$1,products!$A$1:$G$1,0))</f>
        <v>2.5</v>
      </c>
      <c r="K40" s="2">
        <f>INDEX(products!$A$1:$G$49,MATCH($D40,products!$A$1:$A$49,0),MATCH(orders!K$1,products!$A$1:$G$1,0))</f>
        <v>2288.5</v>
      </c>
      <c r="L40">
        <f>K40*E40</f>
        <v>11442.5</v>
      </c>
      <c r="M40" s="2" t="str" cm="1">
        <f t="array" ref="M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0" s="2" t="str" cm="1">
        <f t="array" ref="N40">_xlfn.IFS(FullCoffeeTable[[#This Row],[Метод прожарки]]="M","Medium",FullCoffeeTable[[#This Row],[Метод прожарки]]="L","Light",FullCoffeeTable[[#This Row],[Метод прожарки]]="D","Dark")</f>
        <v>Medium</v>
      </c>
      <c r="O40" s="2" t="str">
        <f>INDEX(customers!$A$1:$D$1001,MATCH($C40,customers!$A$1:$A$1001,0),MATCH(orders!O$1,customers!$A$1:$D$1,0))</f>
        <v>Нет</v>
      </c>
    </row>
    <row r="41" spans="1:15" x14ac:dyDescent="0.25">
      <c r="A41" s="2" t="s">
        <v>73</v>
      </c>
      <c r="B41" s="3">
        <v>44524</v>
      </c>
      <c r="C41" s="2" t="s">
        <v>74</v>
      </c>
      <c r="D41" t="s">
        <v>1957</v>
      </c>
      <c r="E41" s="2">
        <v>6</v>
      </c>
      <c r="F41" s="2" t="str">
        <f>INDEX(customers!$A$1:$D$1001,MATCH($C41,customers!$A$1:$A$1001,0),MATCH(orders!F$1,customers!$A$1:$D$1,0))</f>
        <v>Алексей Васильев</v>
      </c>
      <c r="G41" s="2" t="str">
        <f>INDEX(customers!$A$1:$D$1001,MATCH($C41,customers!$A$1:$A$1001,0),MATCH(orders!G$1,customers!$A$1:$D$1,0))</f>
        <v>Россия</v>
      </c>
      <c r="H41" s="2" t="str">
        <f>INDEX(products!$A$1:$G$49,MATCH($D41,products!$A$1:$A$49,0),MATCH(orders!H$1,products!$A$1:$G$1,0))</f>
        <v>Rob</v>
      </c>
      <c r="I41" s="2" t="str">
        <f>INDEX(products!$A$1:$G$49,MATCH($D41,products!$A$1:$A$49,0),MATCH(orders!I$1,products!$A$1:$G$1,0))</f>
        <v>M</v>
      </c>
      <c r="J41" s="2">
        <f>INDEX(products!$A$1:$G$49,MATCH($D41,products!$A$1:$A$49,0),MATCH(orders!J$1,products!$A$1:$G$1,0))</f>
        <v>1</v>
      </c>
      <c r="K41" s="2">
        <f>INDEX(products!$A$1:$G$49,MATCH($D41,products!$A$1:$A$49,0),MATCH(orders!K$1,products!$A$1:$G$1,0))</f>
        <v>994.99999999999989</v>
      </c>
      <c r="L41">
        <f>K41*E41</f>
        <v>5969.9999999999991</v>
      </c>
      <c r="M41" s="2" t="str" cm="1">
        <f t="array" ref="M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" s="2" t="str" cm="1">
        <f t="array" ref="N41">_xlfn.IFS(FullCoffeeTable[[#This Row],[Метод прожарки]]="M","Medium",FullCoffeeTable[[#This Row],[Метод прожарки]]="L","Light",FullCoffeeTable[[#This Row],[Метод прожарки]]="D","Dark")</f>
        <v>Medium</v>
      </c>
      <c r="O41" s="2" t="str">
        <f>INDEX(customers!$A$1:$D$1001,MATCH($C41,customers!$A$1:$A$1001,0),MATCH(orders!O$1,customers!$A$1:$D$1,0))</f>
        <v>Да</v>
      </c>
    </row>
    <row r="42" spans="1:15" x14ac:dyDescent="0.25">
      <c r="A42" s="2" t="s">
        <v>75</v>
      </c>
      <c r="B42" s="3">
        <v>44305</v>
      </c>
      <c r="C42" s="2" t="s">
        <v>76</v>
      </c>
      <c r="D42" t="s">
        <v>1981</v>
      </c>
      <c r="E42" s="2">
        <v>3</v>
      </c>
      <c r="F42" s="2" t="str">
        <f>INDEX(customers!$A$1:$D$1001,MATCH($C42,customers!$A$1:$A$1001,0),MATCH(orders!F$1,customers!$A$1:$D$1,0))</f>
        <v>Станислав Николаев</v>
      </c>
      <c r="G42" s="2" t="str">
        <f>INDEX(customers!$A$1:$D$1001,MATCH($C42,customers!$A$1:$A$1001,0),MATCH(orders!G$1,customers!$A$1:$D$1,0))</f>
        <v>Россия</v>
      </c>
      <c r="H42" s="2" t="str">
        <f>INDEX(products!$A$1:$G$49,MATCH($D42,products!$A$1:$A$49,0),MATCH(orders!H$1,products!$A$1:$G$1,0))</f>
        <v>Lib</v>
      </c>
      <c r="I42" s="2" t="str">
        <f>INDEX(products!$A$1:$G$49,MATCH($D42,products!$A$1:$A$49,0),MATCH(orders!I$1,products!$A$1:$G$1,0))</f>
        <v>M</v>
      </c>
      <c r="J42" s="2">
        <f>INDEX(products!$A$1:$G$49,MATCH($D42,products!$A$1:$A$49,0),MATCH(orders!J$1,products!$A$1:$G$1,0))</f>
        <v>1</v>
      </c>
      <c r="K42" s="2">
        <f>INDEX(products!$A$1:$G$49,MATCH($D42,products!$A$1:$A$49,0),MATCH(orders!K$1,products!$A$1:$G$1,0))</f>
        <v>1455</v>
      </c>
      <c r="L42">
        <f>K42*E42</f>
        <v>4365</v>
      </c>
      <c r="M42" s="2" t="str" cm="1">
        <f t="array" ref="M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" s="2" t="str" cm="1">
        <f t="array" ref="N42">_xlfn.IFS(FullCoffeeTable[[#This Row],[Метод прожарки]]="M","Medium",FullCoffeeTable[[#This Row],[Метод прожарки]]="L","Light",FullCoffeeTable[[#This Row],[Метод прожарки]]="D","Dark")</f>
        <v>Medium</v>
      </c>
      <c r="O42" s="2" t="str">
        <f>INDEX(customers!$A$1:$D$1001,MATCH($C42,customers!$A$1:$A$1001,0),MATCH(orders!O$1,customers!$A$1:$D$1,0))</f>
        <v>Нет</v>
      </c>
    </row>
    <row r="43" spans="1:15" x14ac:dyDescent="0.25">
      <c r="A43" s="2" t="s">
        <v>77</v>
      </c>
      <c r="B43" s="3">
        <v>44749</v>
      </c>
      <c r="C43" s="2" t="s">
        <v>78</v>
      </c>
      <c r="D43" t="s">
        <v>1972</v>
      </c>
      <c r="E43" s="2">
        <v>2</v>
      </c>
      <c r="F43" s="2" t="str">
        <f>INDEX(customers!$A$1:$D$1001,MATCH($C43,customers!$A$1:$A$1001,0),MATCH(orders!F$1,customers!$A$1:$D$1,0))</f>
        <v>Вероника Никулина</v>
      </c>
      <c r="G43" s="2" t="str">
        <f>INDEX(customers!$A$1:$D$1001,MATCH($C43,customers!$A$1:$A$1001,0),MATCH(orders!G$1,customers!$A$1:$D$1,0))</f>
        <v>Россия</v>
      </c>
      <c r="H43" s="2" t="str">
        <f>INDEX(products!$A$1:$G$49,MATCH($D43,products!$A$1:$A$49,0),MATCH(orders!H$1,products!$A$1:$G$1,0))</f>
        <v>Exc</v>
      </c>
      <c r="I43" s="2" t="str">
        <f>INDEX(products!$A$1:$G$49,MATCH($D43,products!$A$1:$A$49,0),MATCH(orders!I$1,products!$A$1:$G$1,0))</f>
        <v>D</v>
      </c>
      <c r="J43" s="2">
        <f>INDEX(products!$A$1:$G$49,MATCH($D43,products!$A$1:$A$49,0),MATCH(orders!J$1,products!$A$1:$G$1,0))</f>
        <v>0.2</v>
      </c>
      <c r="K43" s="2">
        <f>INDEX(products!$A$1:$G$49,MATCH($D43,products!$A$1:$A$49,0),MATCH(orders!K$1,products!$A$1:$G$1,0))</f>
        <v>364.5</v>
      </c>
      <c r="L43">
        <f>K43*E43</f>
        <v>729</v>
      </c>
      <c r="M43" s="2" t="str" cm="1">
        <f t="array" ref="M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" s="2" t="str" cm="1">
        <f t="array" ref="N43">_xlfn.IFS(FullCoffeeTable[[#This Row],[Метод прожарки]]="M","Medium",FullCoffeeTable[[#This Row],[Метод прожарки]]="L","Light",FullCoffeeTable[[#This Row],[Метод прожарки]]="D","Dark")</f>
        <v>Dark</v>
      </c>
      <c r="O43" s="2" t="str">
        <f>INDEX(customers!$A$1:$D$1001,MATCH($C43,customers!$A$1:$A$1001,0),MATCH(orders!O$1,customers!$A$1:$D$1,0))</f>
        <v>Да</v>
      </c>
    </row>
    <row r="44" spans="1:15" x14ac:dyDescent="0.25">
      <c r="A44" s="2" t="s">
        <v>79</v>
      </c>
      <c r="B44" s="3">
        <v>43607</v>
      </c>
      <c r="C44" s="2" t="s">
        <v>80</v>
      </c>
      <c r="D44" t="s">
        <v>1982</v>
      </c>
      <c r="E44" s="2">
        <v>3</v>
      </c>
      <c r="F44" s="2" t="str">
        <f>INDEX(customers!$A$1:$D$1001,MATCH($C44,customers!$A$1:$A$1001,0),MATCH(orders!F$1,customers!$A$1:$D$1,0))</f>
        <v>Софья Игнатова</v>
      </c>
      <c r="G44" s="2" t="str">
        <f>INDEX(customers!$A$1:$D$1001,MATCH($C44,customers!$A$1:$A$1001,0),MATCH(orders!G$1,customers!$A$1:$D$1,0))</f>
        <v>Россия</v>
      </c>
      <c r="H44" s="2" t="str">
        <f>INDEX(products!$A$1:$G$49,MATCH($D44,products!$A$1:$A$49,0),MATCH(orders!H$1,products!$A$1:$G$1,0))</f>
        <v>Rob</v>
      </c>
      <c r="I44" s="2" t="str">
        <f>INDEX(products!$A$1:$G$49,MATCH($D44,products!$A$1:$A$49,0),MATCH(orders!I$1,products!$A$1:$G$1,0))</f>
        <v>D</v>
      </c>
      <c r="J44" s="2">
        <f>INDEX(products!$A$1:$G$49,MATCH($D44,products!$A$1:$A$49,0),MATCH(orders!J$1,products!$A$1:$G$1,0))</f>
        <v>0.2</v>
      </c>
      <c r="K44" s="2">
        <f>INDEX(products!$A$1:$G$49,MATCH($D44,products!$A$1:$A$49,0),MATCH(orders!K$1,products!$A$1:$G$1,0))</f>
        <v>268.49999999999994</v>
      </c>
      <c r="L44">
        <f>K44*E44</f>
        <v>805.49999999999977</v>
      </c>
      <c r="M44" s="2" t="str" cm="1">
        <f t="array" ref="M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" s="2" t="str" cm="1">
        <f t="array" ref="N44">_xlfn.IFS(FullCoffeeTable[[#This Row],[Метод прожарки]]="M","Medium",FullCoffeeTable[[#This Row],[Метод прожарки]]="L","Light",FullCoffeeTable[[#This Row],[Метод прожарки]]="D","Dark")</f>
        <v>Dark</v>
      </c>
      <c r="O44" s="2" t="str">
        <f>INDEX(customers!$A$1:$D$1001,MATCH($C44,customers!$A$1:$A$1001,0),MATCH(orders!O$1,customers!$A$1:$D$1,0))</f>
        <v>Да</v>
      </c>
    </row>
    <row r="45" spans="1:15" x14ac:dyDescent="0.25">
      <c r="A45" s="2" t="s">
        <v>81</v>
      </c>
      <c r="B45" s="3">
        <v>44473</v>
      </c>
      <c r="C45" s="2" t="s">
        <v>82</v>
      </c>
      <c r="D45" t="s">
        <v>1983</v>
      </c>
      <c r="E45" s="2">
        <v>2</v>
      </c>
      <c r="F45" s="2" t="str">
        <f>INDEX(customers!$A$1:$D$1001,MATCH($C45,customers!$A$1:$A$1001,0),MATCH(orders!F$1,customers!$A$1:$D$1,0))</f>
        <v>Анна Шилова</v>
      </c>
      <c r="G45" s="2" t="str">
        <f>INDEX(customers!$A$1:$D$1001,MATCH($C45,customers!$A$1:$A$1001,0),MATCH(orders!G$1,customers!$A$1:$D$1,0))</f>
        <v>Россия</v>
      </c>
      <c r="H45" s="2" t="str">
        <f>INDEX(products!$A$1:$G$49,MATCH($D45,products!$A$1:$A$49,0),MATCH(orders!H$1,products!$A$1:$G$1,0))</f>
        <v>Lib</v>
      </c>
      <c r="I45" s="2" t="str">
        <f>INDEX(products!$A$1:$G$49,MATCH($D45,products!$A$1:$A$49,0),MATCH(orders!I$1,products!$A$1:$G$1,0))</f>
        <v>L</v>
      </c>
      <c r="J45" s="2">
        <f>INDEX(products!$A$1:$G$49,MATCH($D45,products!$A$1:$A$49,0),MATCH(orders!J$1,products!$A$1:$G$1,0))</f>
        <v>2.5</v>
      </c>
      <c r="K45" s="2">
        <f>INDEX(products!$A$1:$G$49,MATCH($D45,products!$A$1:$A$49,0),MATCH(orders!K$1,products!$A$1:$G$1,0))</f>
        <v>3645.5</v>
      </c>
      <c r="L45">
        <f>K45*E45</f>
        <v>7291</v>
      </c>
      <c r="M45" s="2" t="str" cm="1">
        <f t="array" ref="M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" s="2" t="str" cm="1">
        <f t="array" ref="N45">_xlfn.IFS(FullCoffeeTable[[#This Row],[Метод прожарки]]="M","Medium",FullCoffeeTable[[#This Row],[Метод прожарки]]="L","Light",FullCoffeeTable[[#This Row],[Метод прожарки]]="D","Dark")</f>
        <v>Light</v>
      </c>
      <c r="O45" s="2" t="str">
        <f>INDEX(customers!$A$1:$D$1001,MATCH($C45,customers!$A$1:$A$1001,0),MATCH(orders!O$1,customers!$A$1:$D$1,0))</f>
        <v>Нет</v>
      </c>
    </row>
    <row r="46" spans="1:15" x14ac:dyDescent="0.25">
      <c r="A46" s="2" t="s">
        <v>83</v>
      </c>
      <c r="B46" s="3">
        <v>43932</v>
      </c>
      <c r="C46" s="2" t="s">
        <v>84</v>
      </c>
      <c r="D46" t="s">
        <v>1958</v>
      </c>
      <c r="E46" s="2">
        <v>2</v>
      </c>
      <c r="F46" s="2" t="str">
        <f>INDEX(customers!$A$1:$D$1001,MATCH($C46,customers!$A$1:$A$1001,0),MATCH(orders!F$1,customers!$A$1:$D$1,0))</f>
        <v>Константин Кузьмин</v>
      </c>
      <c r="G46" s="2" t="str">
        <f>INDEX(customers!$A$1:$D$1001,MATCH($C46,customers!$A$1:$A$1001,0),MATCH(orders!G$1,customers!$A$1:$D$1,0))</f>
        <v>Россия</v>
      </c>
      <c r="H46" s="2" t="str">
        <f>INDEX(products!$A$1:$G$49,MATCH($D46,products!$A$1:$A$49,0),MATCH(orders!H$1,products!$A$1:$G$1,0))</f>
        <v>Exc</v>
      </c>
      <c r="I46" s="2" t="str">
        <f>INDEX(products!$A$1:$G$49,MATCH($D46,products!$A$1:$A$49,0),MATCH(orders!I$1,products!$A$1:$G$1,0))</f>
        <v>M</v>
      </c>
      <c r="J46" s="2">
        <f>INDEX(products!$A$1:$G$49,MATCH($D46,products!$A$1:$A$49,0),MATCH(orders!J$1,products!$A$1:$G$1,0))</f>
        <v>0.5</v>
      </c>
      <c r="K46" s="2">
        <f>INDEX(products!$A$1:$G$49,MATCH($D46,products!$A$1:$A$49,0),MATCH(orders!K$1,products!$A$1:$G$1,0))</f>
        <v>825</v>
      </c>
      <c r="L46">
        <f>K46*E46</f>
        <v>1650</v>
      </c>
      <c r="M46" s="2" t="str" cm="1">
        <f t="array" ref="M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6" s="2" t="str" cm="1">
        <f t="array" ref="N46">_xlfn.IFS(FullCoffeeTable[[#This Row],[Метод прожарки]]="M","Medium",FullCoffeeTable[[#This Row],[Метод прожарки]]="L","Light",FullCoffeeTable[[#This Row],[Метод прожарки]]="D","Dark")</f>
        <v>Medium</v>
      </c>
      <c r="O46" s="2" t="str">
        <f>INDEX(customers!$A$1:$D$1001,MATCH($C46,customers!$A$1:$A$1001,0),MATCH(orders!O$1,customers!$A$1:$D$1,0))</f>
        <v>Да</v>
      </c>
    </row>
    <row r="47" spans="1:15" x14ac:dyDescent="0.25">
      <c r="A47" s="2" t="s">
        <v>85</v>
      </c>
      <c r="B47" s="3">
        <v>44592</v>
      </c>
      <c r="C47" s="2" t="s">
        <v>86</v>
      </c>
      <c r="D47" t="s">
        <v>1984</v>
      </c>
      <c r="E47" s="2">
        <v>6</v>
      </c>
      <c r="F47" s="2" t="str">
        <f>INDEX(customers!$A$1:$D$1001,MATCH($C47,customers!$A$1:$A$1001,0),MATCH(orders!F$1,customers!$A$1:$D$1,0))</f>
        <v>Малика Майорова</v>
      </c>
      <c r="G47" s="2" t="str">
        <f>INDEX(customers!$A$1:$D$1001,MATCH($C47,customers!$A$1:$A$1001,0),MATCH(orders!G$1,customers!$A$1:$D$1,0))</f>
        <v>Россия</v>
      </c>
      <c r="H47" s="2" t="str">
        <f>INDEX(products!$A$1:$G$49,MATCH($D47,products!$A$1:$A$49,0),MATCH(orders!H$1,products!$A$1:$G$1,0))</f>
        <v>Lib</v>
      </c>
      <c r="I47" s="2" t="str">
        <f>INDEX(products!$A$1:$G$49,MATCH($D47,products!$A$1:$A$49,0),MATCH(orders!I$1,products!$A$1:$G$1,0))</f>
        <v>D</v>
      </c>
      <c r="J47" s="2">
        <f>INDEX(products!$A$1:$G$49,MATCH($D47,products!$A$1:$A$49,0),MATCH(orders!J$1,products!$A$1:$G$1,0))</f>
        <v>2.5</v>
      </c>
      <c r="K47" s="2">
        <f>INDEX(products!$A$1:$G$49,MATCH($D47,products!$A$1:$A$49,0),MATCH(orders!K$1,products!$A$1:$G$1,0))</f>
        <v>2978.4999999999995</v>
      </c>
      <c r="L47">
        <f>K47*E47</f>
        <v>17870.999999999996</v>
      </c>
      <c r="M47" s="2" t="str" cm="1">
        <f t="array" ref="M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" s="2" t="str" cm="1">
        <f t="array" ref="N47">_xlfn.IFS(FullCoffeeTable[[#This Row],[Метод прожарки]]="M","Medium",FullCoffeeTable[[#This Row],[Метод прожарки]]="L","Light",FullCoffeeTable[[#This Row],[Метод прожарки]]="D","Dark")</f>
        <v>Dark</v>
      </c>
      <c r="O47" s="2" t="str">
        <f>INDEX(customers!$A$1:$D$1001,MATCH($C47,customers!$A$1:$A$1001,0),MATCH(orders!O$1,customers!$A$1:$D$1,0))</f>
        <v>Нет</v>
      </c>
    </row>
    <row r="48" spans="1:15" x14ac:dyDescent="0.25">
      <c r="A48" s="2" t="s">
        <v>87</v>
      </c>
      <c r="B48" s="3">
        <v>43776</v>
      </c>
      <c r="C48" s="2" t="s">
        <v>88</v>
      </c>
      <c r="D48" t="s">
        <v>1985</v>
      </c>
      <c r="E48" s="2">
        <v>2</v>
      </c>
      <c r="F48" s="2" t="str">
        <f>INDEX(customers!$A$1:$D$1001,MATCH($C48,customers!$A$1:$A$1001,0),MATCH(orders!F$1,customers!$A$1:$D$1,0))</f>
        <v>Софья Казакова</v>
      </c>
      <c r="G48" s="2" t="str">
        <f>INDEX(customers!$A$1:$D$1001,MATCH($C48,customers!$A$1:$A$1001,0),MATCH(orders!G$1,customers!$A$1:$D$1,0))</f>
        <v>Россия</v>
      </c>
      <c r="H48" s="2" t="str">
        <f>INDEX(products!$A$1:$G$49,MATCH($D48,products!$A$1:$A$49,0),MATCH(orders!H$1,products!$A$1:$G$1,0))</f>
        <v>Exc</v>
      </c>
      <c r="I48" s="2" t="str">
        <f>INDEX(products!$A$1:$G$49,MATCH($D48,products!$A$1:$A$49,0),MATCH(orders!I$1,products!$A$1:$G$1,0))</f>
        <v>M</v>
      </c>
      <c r="J48" s="2">
        <f>INDEX(products!$A$1:$G$49,MATCH($D48,products!$A$1:$A$49,0),MATCH(orders!J$1,products!$A$1:$G$1,0))</f>
        <v>2.5</v>
      </c>
      <c r="K48" s="2">
        <f>INDEX(products!$A$1:$G$49,MATCH($D48,products!$A$1:$A$49,0),MATCH(orders!K$1,products!$A$1:$G$1,0))</f>
        <v>3162.4999999999995</v>
      </c>
      <c r="L48">
        <f>K48*E48</f>
        <v>6324.9999999999991</v>
      </c>
      <c r="M48" s="2" t="str" cm="1">
        <f t="array" ref="M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" s="2" t="str" cm="1">
        <f t="array" ref="N48">_xlfn.IFS(FullCoffeeTable[[#This Row],[Метод прожарки]]="M","Medium",FullCoffeeTable[[#This Row],[Метод прожарки]]="L","Light",FullCoffeeTable[[#This Row],[Метод прожарки]]="D","Dark")</f>
        <v>Medium</v>
      </c>
      <c r="O48" s="2" t="str">
        <f>INDEX(customers!$A$1:$D$1001,MATCH($C48,customers!$A$1:$A$1001,0),MATCH(orders!O$1,customers!$A$1:$D$1,0))</f>
        <v>Да</v>
      </c>
    </row>
    <row r="49" spans="1:15" x14ac:dyDescent="0.25">
      <c r="A49" s="2" t="s">
        <v>89</v>
      </c>
      <c r="B49" s="3">
        <v>43644</v>
      </c>
      <c r="C49" s="2" t="s">
        <v>90</v>
      </c>
      <c r="D49" t="s">
        <v>1986</v>
      </c>
      <c r="E49" s="2">
        <v>2</v>
      </c>
      <c r="F49" s="2" t="str">
        <f>INDEX(customers!$A$1:$D$1001,MATCH($C49,customers!$A$1:$A$1001,0),MATCH(orders!F$1,customers!$A$1:$D$1,0))</f>
        <v>Кирилл Андреев</v>
      </c>
      <c r="G49" s="2" t="str">
        <f>INDEX(customers!$A$1:$D$1001,MATCH($C49,customers!$A$1:$A$1001,0),MATCH(orders!G$1,customers!$A$1:$D$1,0))</f>
        <v>Россия</v>
      </c>
      <c r="H49" s="2" t="str">
        <f>INDEX(products!$A$1:$G$49,MATCH($D49,products!$A$1:$A$49,0),MATCH(orders!H$1,products!$A$1:$G$1,0))</f>
        <v>Ara</v>
      </c>
      <c r="I49" s="2" t="str">
        <f>INDEX(products!$A$1:$G$49,MATCH($D49,products!$A$1:$A$49,0),MATCH(orders!I$1,products!$A$1:$G$1,0))</f>
        <v>L</v>
      </c>
      <c r="J49" s="2">
        <f>INDEX(products!$A$1:$G$49,MATCH($D49,products!$A$1:$A$49,0),MATCH(orders!J$1,products!$A$1:$G$1,0))</f>
        <v>0.2</v>
      </c>
      <c r="K49" s="2">
        <f>INDEX(products!$A$1:$G$49,MATCH($D49,products!$A$1:$A$49,0),MATCH(orders!K$1,products!$A$1:$G$1,0))</f>
        <v>388.5</v>
      </c>
      <c r="L49">
        <f>K49*E49</f>
        <v>777</v>
      </c>
      <c r="M49" s="2" t="str" cm="1">
        <f t="array" ref="M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9" s="2" t="str" cm="1">
        <f t="array" ref="N49">_xlfn.IFS(FullCoffeeTable[[#This Row],[Метод прожарки]]="M","Medium",FullCoffeeTable[[#This Row],[Метод прожарки]]="L","Light",FullCoffeeTable[[#This Row],[Метод прожарки]]="D","Dark")</f>
        <v>Light</v>
      </c>
      <c r="O49" s="2" t="str">
        <f>INDEX(customers!$A$1:$D$1001,MATCH($C49,customers!$A$1:$A$1001,0),MATCH(orders!O$1,customers!$A$1:$D$1,0))</f>
        <v>Да</v>
      </c>
    </row>
    <row r="50" spans="1:15" x14ac:dyDescent="0.25">
      <c r="A50" s="2" t="s">
        <v>91</v>
      </c>
      <c r="B50" s="3">
        <v>44085</v>
      </c>
      <c r="C50" s="2" t="s">
        <v>92</v>
      </c>
      <c r="D50" t="s">
        <v>1987</v>
      </c>
      <c r="E50" s="2">
        <v>4</v>
      </c>
      <c r="F50" s="2" t="str">
        <f>INDEX(customers!$A$1:$D$1001,MATCH($C50,customers!$A$1:$A$1001,0),MATCH(orders!F$1,customers!$A$1:$D$1,0))</f>
        <v>Николай Евдокимов</v>
      </c>
      <c r="G50" s="2" t="str">
        <f>INDEX(customers!$A$1:$D$1001,MATCH($C50,customers!$A$1:$A$1001,0),MATCH(orders!G$1,customers!$A$1:$D$1,0))</f>
        <v>Россия</v>
      </c>
      <c r="H50" s="2" t="str">
        <f>INDEX(products!$A$1:$G$49,MATCH($D50,products!$A$1:$A$49,0),MATCH(orders!H$1,products!$A$1:$G$1,0))</f>
        <v>Ara</v>
      </c>
      <c r="I50" s="2" t="str">
        <f>INDEX(products!$A$1:$G$49,MATCH($D50,products!$A$1:$A$49,0),MATCH(orders!I$1,products!$A$1:$G$1,0))</f>
        <v>D</v>
      </c>
      <c r="J50" s="2">
        <f>INDEX(products!$A$1:$G$49,MATCH($D50,products!$A$1:$A$49,0),MATCH(orders!J$1,products!$A$1:$G$1,0))</f>
        <v>2.5</v>
      </c>
      <c r="K50" s="2">
        <f>INDEX(products!$A$1:$G$49,MATCH($D50,products!$A$1:$A$49,0),MATCH(orders!K$1,products!$A$1:$G$1,0))</f>
        <v>2288.5</v>
      </c>
      <c r="L50">
        <f>K50*E50</f>
        <v>9154</v>
      </c>
      <c r="M50" s="2" t="str" cm="1">
        <f t="array" ref="M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" s="2" t="str" cm="1">
        <f t="array" ref="N50">_xlfn.IFS(FullCoffeeTable[[#This Row],[Метод прожарки]]="M","Medium",FullCoffeeTable[[#This Row],[Метод прожарки]]="L","Light",FullCoffeeTable[[#This Row],[Метод прожарки]]="D","Dark")</f>
        <v>Dark</v>
      </c>
      <c r="O50" s="2" t="str">
        <f>INDEX(customers!$A$1:$D$1001,MATCH($C50,customers!$A$1:$A$1001,0),MATCH(orders!O$1,customers!$A$1:$D$1,0))</f>
        <v>Нет</v>
      </c>
    </row>
    <row r="51" spans="1:15" x14ac:dyDescent="0.25">
      <c r="A51" s="2" t="s">
        <v>93</v>
      </c>
      <c r="B51" s="3">
        <v>44790</v>
      </c>
      <c r="C51" s="2" t="s">
        <v>94</v>
      </c>
      <c r="D51" t="s">
        <v>1959</v>
      </c>
      <c r="E51" s="2">
        <v>3</v>
      </c>
      <c r="F51" s="2" t="str">
        <f>INDEX(customers!$A$1:$D$1001,MATCH($C51,customers!$A$1:$A$1001,0),MATCH(orders!F$1,customers!$A$1:$D$1,0))</f>
        <v>Даниил Мальцев</v>
      </c>
      <c r="G51" s="2" t="str">
        <f>INDEX(customers!$A$1:$D$1001,MATCH($C51,customers!$A$1:$A$1001,0),MATCH(orders!G$1,customers!$A$1:$D$1,0))</f>
        <v>Россия</v>
      </c>
      <c r="H51" s="2" t="str">
        <f>INDEX(products!$A$1:$G$49,MATCH($D51,products!$A$1:$A$49,0),MATCH(orders!H$1,products!$A$1:$G$1,0))</f>
        <v>Ara</v>
      </c>
      <c r="I51" s="2" t="str">
        <f>INDEX(products!$A$1:$G$49,MATCH($D51,products!$A$1:$A$49,0),MATCH(orders!I$1,products!$A$1:$G$1,0))</f>
        <v>L</v>
      </c>
      <c r="J51" s="2">
        <f>INDEX(products!$A$1:$G$49,MATCH($D51,products!$A$1:$A$49,0),MATCH(orders!J$1,products!$A$1:$G$1,0))</f>
        <v>1</v>
      </c>
      <c r="K51" s="2">
        <f>INDEX(products!$A$1:$G$49,MATCH($D51,products!$A$1:$A$49,0),MATCH(orders!K$1,products!$A$1:$G$1,0))</f>
        <v>1295</v>
      </c>
      <c r="L51">
        <f>K51*E51</f>
        <v>3885</v>
      </c>
      <c r="M51" s="2" t="str" cm="1">
        <f t="array" ref="M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" s="2" t="str" cm="1">
        <f t="array" ref="N51">_xlfn.IFS(FullCoffeeTable[[#This Row],[Метод прожарки]]="M","Medium",FullCoffeeTable[[#This Row],[Метод прожарки]]="L","Light",FullCoffeeTable[[#This Row],[Метод прожарки]]="D","Dark")</f>
        <v>Light</v>
      </c>
      <c r="O51" s="2" t="str">
        <f>INDEX(customers!$A$1:$D$1001,MATCH($C51,customers!$A$1:$A$1001,0),MATCH(orders!O$1,customers!$A$1:$D$1,0))</f>
        <v>Нет</v>
      </c>
    </row>
    <row r="52" spans="1:15" x14ac:dyDescent="0.25">
      <c r="A52" s="2" t="s">
        <v>95</v>
      </c>
      <c r="B52" s="3">
        <v>44792</v>
      </c>
      <c r="C52" s="2" t="s">
        <v>96</v>
      </c>
      <c r="D52" t="s">
        <v>1988</v>
      </c>
      <c r="E52" s="2">
        <v>2</v>
      </c>
      <c r="F52" s="2" t="str">
        <f>INDEX(customers!$A$1:$D$1001,MATCH($C52,customers!$A$1:$A$1001,0),MATCH(orders!F$1,customers!$A$1:$D$1,0))</f>
        <v>Арина Горбунова</v>
      </c>
      <c r="G52" s="2" t="str">
        <f>INDEX(customers!$A$1:$D$1001,MATCH($C52,customers!$A$1:$A$1001,0),MATCH(orders!G$1,customers!$A$1:$D$1,0))</f>
        <v>Россия</v>
      </c>
      <c r="H52" s="2" t="str">
        <f>INDEX(products!$A$1:$G$49,MATCH($D52,products!$A$1:$A$49,0),MATCH(orders!H$1,products!$A$1:$G$1,0))</f>
        <v>Lib</v>
      </c>
      <c r="I52" s="2" t="str">
        <f>INDEX(products!$A$1:$G$49,MATCH($D52,products!$A$1:$A$49,0),MATCH(orders!I$1,products!$A$1:$G$1,0))</f>
        <v>D</v>
      </c>
      <c r="J52" s="2">
        <f>INDEX(products!$A$1:$G$49,MATCH($D52,products!$A$1:$A$49,0),MATCH(orders!J$1,products!$A$1:$G$1,0))</f>
        <v>0.5</v>
      </c>
      <c r="K52" s="2">
        <f>INDEX(products!$A$1:$G$49,MATCH($D52,products!$A$1:$A$49,0),MATCH(orders!K$1,products!$A$1:$G$1,0))</f>
        <v>777</v>
      </c>
      <c r="L52">
        <f>K52*E52</f>
        <v>1554</v>
      </c>
      <c r="M52" s="2" t="str" cm="1">
        <f t="array" ref="M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" s="2" t="str" cm="1">
        <f t="array" ref="N52">_xlfn.IFS(FullCoffeeTable[[#This Row],[Метод прожарки]]="M","Medium",FullCoffeeTable[[#This Row],[Метод прожарки]]="L","Light",FullCoffeeTable[[#This Row],[Метод прожарки]]="D","Dark")</f>
        <v>Dark</v>
      </c>
      <c r="O52" s="2" t="str">
        <f>INDEX(customers!$A$1:$D$1001,MATCH($C52,customers!$A$1:$A$1001,0),MATCH(orders!O$1,customers!$A$1:$D$1,0))</f>
        <v>Нет</v>
      </c>
    </row>
    <row r="53" spans="1:15" x14ac:dyDescent="0.25">
      <c r="A53" s="2" t="s">
        <v>97</v>
      </c>
      <c r="B53" s="3">
        <v>43600</v>
      </c>
      <c r="C53" s="2" t="s">
        <v>98</v>
      </c>
      <c r="D53" t="s">
        <v>1983</v>
      </c>
      <c r="E53" s="2">
        <v>4</v>
      </c>
      <c r="F53" s="2" t="str">
        <f>INDEX(customers!$A$1:$D$1001,MATCH($C53,customers!$A$1:$A$1001,0),MATCH(orders!F$1,customers!$A$1:$D$1,0))</f>
        <v>Елизавета Соловьева</v>
      </c>
      <c r="G53" s="2" t="str">
        <f>INDEX(customers!$A$1:$D$1001,MATCH($C53,customers!$A$1:$A$1001,0),MATCH(orders!G$1,customers!$A$1:$D$1,0))</f>
        <v>Казахстан</v>
      </c>
      <c r="H53" s="2" t="str">
        <f>INDEX(products!$A$1:$G$49,MATCH($D53,products!$A$1:$A$49,0),MATCH(orders!H$1,products!$A$1:$G$1,0))</f>
        <v>Lib</v>
      </c>
      <c r="I53" s="2" t="str">
        <f>INDEX(products!$A$1:$G$49,MATCH($D53,products!$A$1:$A$49,0),MATCH(orders!I$1,products!$A$1:$G$1,0))</f>
        <v>L</v>
      </c>
      <c r="J53" s="2">
        <f>INDEX(products!$A$1:$G$49,MATCH($D53,products!$A$1:$A$49,0),MATCH(orders!J$1,products!$A$1:$G$1,0))</f>
        <v>2.5</v>
      </c>
      <c r="K53" s="2">
        <f>INDEX(products!$A$1:$G$49,MATCH($D53,products!$A$1:$A$49,0),MATCH(orders!K$1,products!$A$1:$G$1,0))</f>
        <v>3645.5</v>
      </c>
      <c r="L53">
        <f>K53*E53</f>
        <v>14582</v>
      </c>
      <c r="M53" s="2" t="str" cm="1">
        <f t="array" ref="M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3" s="2" t="str" cm="1">
        <f t="array" ref="N53">_xlfn.IFS(FullCoffeeTable[[#This Row],[Метод прожарки]]="M","Medium",FullCoffeeTable[[#This Row],[Метод прожарки]]="L","Light",FullCoffeeTable[[#This Row],[Метод прожарки]]="D","Dark")</f>
        <v>Light</v>
      </c>
      <c r="O53" s="2" t="str">
        <f>INDEX(customers!$A$1:$D$1001,MATCH($C53,customers!$A$1:$A$1001,0),MATCH(orders!O$1,customers!$A$1:$D$1,0))</f>
        <v>Да</v>
      </c>
    </row>
    <row r="54" spans="1:15" x14ac:dyDescent="0.25">
      <c r="A54" s="2" t="s">
        <v>99</v>
      </c>
      <c r="B54" s="3">
        <v>43719</v>
      </c>
      <c r="C54" s="2" t="s">
        <v>100</v>
      </c>
      <c r="D54" t="s">
        <v>1965</v>
      </c>
      <c r="E54" s="2">
        <v>5</v>
      </c>
      <c r="F54" s="2" t="str">
        <f>INDEX(customers!$A$1:$D$1001,MATCH($C54,customers!$A$1:$A$1001,0),MATCH(orders!F$1,customers!$A$1:$D$1,0))</f>
        <v>Вера Наумова</v>
      </c>
      <c r="G54" s="2" t="str">
        <f>INDEX(customers!$A$1:$D$1001,MATCH($C54,customers!$A$1:$A$1001,0),MATCH(orders!G$1,customers!$A$1:$D$1,0))</f>
        <v>Беларусь</v>
      </c>
      <c r="H54" s="2" t="str">
        <f>INDEX(products!$A$1:$G$49,MATCH($D54,products!$A$1:$A$49,0),MATCH(orders!H$1,products!$A$1:$G$1,0))</f>
        <v>Rob</v>
      </c>
      <c r="I54" s="2" t="str">
        <f>INDEX(products!$A$1:$G$49,MATCH($D54,products!$A$1:$A$49,0),MATCH(orders!I$1,products!$A$1:$G$1,0))</f>
        <v>M</v>
      </c>
      <c r="J54" s="2">
        <f>INDEX(products!$A$1:$G$49,MATCH($D54,products!$A$1:$A$49,0),MATCH(orders!J$1,products!$A$1:$G$1,0))</f>
        <v>0.5</v>
      </c>
      <c r="K54" s="2">
        <f>INDEX(products!$A$1:$G$49,MATCH($D54,products!$A$1:$A$49,0),MATCH(orders!K$1,products!$A$1:$G$1,0))</f>
        <v>597</v>
      </c>
      <c r="L54">
        <f>K54*E54</f>
        <v>2985</v>
      </c>
      <c r="M54" s="2" t="str" cm="1">
        <f t="array" ref="M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" s="2" t="str" cm="1">
        <f t="array" ref="N54">_xlfn.IFS(FullCoffeeTable[[#This Row],[Метод прожарки]]="M","Medium",FullCoffeeTable[[#This Row],[Метод прожарки]]="L","Light",FullCoffeeTable[[#This Row],[Метод прожарки]]="D","Dark")</f>
        <v>Medium</v>
      </c>
      <c r="O54" s="2" t="str">
        <f>INDEX(customers!$A$1:$D$1001,MATCH($C54,customers!$A$1:$A$1001,0),MATCH(orders!O$1,customers!$A$1:$D$1,0))</f>
        <v>Нет</v>
      </c>
    </row>
    <row r="55" spans="1:15" x14ac:dyDescent="0.25">
      <c r="A55" s="2" t="s">
        <v>99</v>
      </c>
      <c r="B55" s="3">
        <v>43719</v>
      </c>
      <c r="C55" s="2" t="s">
        <v>100</v>
      </c>
      <c r="D55" t="s">
        <v>1983</v>
      </c>
      <c r="E55" s="2">
        <v>2</v>
      </c>
      <c r="F55" s="2" t="str">
        <f>INDEX(customers!$A$1:$D$1001,MATCH($C55,customers!$A$1:$A$1001,0),MATCH(orders!F$1,customers!$A$1:$D$1,0))</f>
        <v>Вера Наумова</v>
      </c>
      <c r="G55" s="2" t="str">
        <f>INDEX(customers!$A$1:$D$1001,MATCH($C55,customers!$A$1:$A$1001,0),MATCH(orders!G$1,customers!$A$1:$D$1,0))</f>
        <v>Беларусь</v>
      </c>
      <c r="H55" s="2" t="str">
        <f>INDEX(products!$A$1:$G$49,MATCH($D55,products!$A$1:$A$49,0),MATCH(orders!H$1,products!$A$1:$G$1,0))</f>
        <v>Lib</v>
      </c>
      <c r="I55" s="2" t="str">
        <f>INDEX(products!$A$1:$G$49,MATCH($D55,products!$A$1:$A$49,0),MATCH(orders!I$1,products!$A$1:$G$1,0))</f>
        <v>L</v>
      </c>
      <c r="J55" s="2">
        <f>INDEX(products!$A$1:$G$49,MATCH($D55,products!$A$1:$A$49,0),MATCH(orders!J$1,products!$A$1:$G$1,0))</f>
        <v>2.5</v>
      </c>
      <c r="K55" s="2">
        <f>INDEX(products!$A$1:$G$49,MATCH($D55,products!$A$1:$A$49,0),MATCH(orders!K$1,products!$A$1:$G$1,0))</f>
        <v>3645.5</v>
      </c>
      <c r="L55">
        <f>K55*E55</f>
        <v>7291</v>
      </c>
      <c r="M55" s="2" t="str" cm="1">
        <f t="array" ref="M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" s="2" t="str" cm="1">
        <f t="array" ref="N55">_xlfn.IFS(FullCoffeeTable[[#This Row],[Метод прожарки]]="M","Medium",FullCoffeeTable[[#This Row],[Метод прожарки]]="L","Light",FullCoffeeTable[[#This Row],[Метод прожарки]]="D","Dark")</f>
        <v>Light</v>
      </c>
      <c r="O55" s="2" t="str">
        <f>INDEX(customers!$A$1:$D$1001,MATCH($C55,customers!$A$1:$A$1001,0),MATCH(orders!O$1,customers!$A$1:$D$1,0))</f>
        <v>Нет</v>
      </c>
    </row>
    <row r="56" spans="1:15" x14ac:dyDescent="0.25">
      <c r="A56" s="2" t="s">
        <v>102</v>
      </c>
      <c r="B56" s="3">
        <v>44271</v>
      </c>
      <c r="C56" s="2" t="s">
        <v>103</v>
      </c>
      <c r="D56" t="s">
        <v>1981</v>
      </c>
      <c r="E56" s="2">
        <v>5</v>
      </c>
      <c r="F56" s="2" t="str">
        <f>INDEX(customers!$A$1:$D$1001,MATCH($C56,customers!$A$1:$A$1001,0),MATCH(orders!F$1,customers!$A$1:$D$1,0))</f>
        <v>Екатерина Назарова</v>
      </c>
      <c r="G56" s="2" t="str">
        <f>INDEX(customers!$A$1:$D$1001,MATCH($C56,customers!$A$1:$A$1001,0),MATCH(orders!G$1,customers!$A$1:$D$1,0))</f>
        <v>Россия</v>
      </c>
      <c r="H56" s="2" t="str">
        <f>INDEX(products!$A$1:$G$49,MATCH($D56,products!$A$1:$A$49,0),MATCH(orders!H$1,products!$A$1:$G$1,0))</f>
        <v>Lib</v>
      </c>
      <c r="I56" s="2" t="str">
        <f>INDEX(products!$A$1:$G$49,MATCH($D56,products!$A$1:$A$49,0),MATCH(orders!I$1,products!$A$1:$G$1,0))</f>
        <v>M</v>
      </c>
      <c r="J56" s="2">
        <f>INDEX(products!$A$1:$G$49,MATCH($D56,products!$A$1:$A$49,0),MATCH(orders!J$1,products!$A$1:$G$1,0))</f>
        <v>1</v>
      </c>
      <c r="K56" s="2">
        <f>INDEX(products!$A$1:$G$49,MATCH($D56,products!$A$1:$A$49,0),MATCH(orders!K$1,products!$A$1:$G$1,0))</f>
        <v>1455</v>
      </c>
      <c r="L56">
        <f>K56*E56</f>
        <v>7275</v>
      </c>
      <c r="M56" s="2" t="str" cm="1">
        <f t="array" ref="M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" s="2" t="str" cm="1">
        <f t="array" ref="N56">_xlfn.IFS(FullCoffeeTable[[#This Row],[Метод прожарки]]="M","Medium",FullCoffeeTable[[#This Row],[Метод прожарки]]="L","Light",FullCoffeeTable[[#This Row],[Метод прожарки]]="D","Dark")</f>
        <v>Medium</v>
      </c>
      <c r="O56" s="2" t="str">
        <f>INDEX(customers!$A$1:$D$1001,MATCH($C56,customers!$A$1:$A$1001,0),MATCH(orders!O$1,customers!$A$1:$D$1,0))</f>
        <v>Нет</v>
      </c>
    </row>
    <row r="57" spans="1:15" x14ac:dyDescent="0.25">
      <c r="A57" s="2" t="s">
        <v>104</v>
      </c>
      <c r="B57" s="3">
        <v>44168</v>
      </c>
      <c r="C57" s="2" t="s">
        <v>105</v>
      </c>
      <c r="D57" t="s">
        <v>1989</v>
      </c>
      <c r="E57" s="2">
        <v>3</v>
      </c>
      <c r="F57" s="2" t="str">
        <f>INDEX(customers!$A$1:$D$1001,MATCH($C57,customers!$A$1:$A$1001,0),MATCH(orders!F$1,customers!$A$1:$D$1,0))</f>
        <v>Никита Васильев</v>
      </c>
      <c r="G57" s="2" t="str">
        <f>INDEX(customers!$A$1:$D$1001,MATCH($C57,customers!$A$1:$A$1001,0),MATCH(orders!G$1,customers!$A$1:$D$1,0))</f>
        <v>Россия</v>
      </c>
      <c r="H57" s="2" t="str">
        <f>INDEX(products!$A$1:$G$49,MATCH($D57,products!$A$1:$A$49,0),MATCH(orders!H$1,products!$A$1:$G$1,0))</f>
        <v>Lib</v>
      </c>
      <c r="I57" s="2" t="str">
        <f>INDEX(products!$A$1:$G$49,MATCH($D57,products!$A$1:$A$49,0),MATCH(orders!I$1,products!$A$1:$G$1,0))</f>
        <v>L</v>
      </c>
      <c r="J57" s="2">
        <f>INDEX(products!$A$1:$G$49,MATCH($D57,products!$A$1:$A$49,0),MATCH(orders!J$1,products!$A$1:$G$1,0))</f>
        <v>1</v>
      </c>
      <c r="K57" s="2">
        <f>INDEX(products!$A$1:$G$49,MATCH($D57,products!$A$1:$A$49,0),MATCH(orders!K$1,products!$A$1:$G$1,0))</f>
        <v>1585</v>
      </c>
      <c r="L57">
        <f>K57*E57</f>
        <v>4755</v>
      </c>
      <c r="M57" s="2" t="str" cm="1">
        <f t="array" ref="M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" s="2" t="str" cm="1">
        <f t="array" ref="N57">_xlfn.IFS(FullCoffeeTable[[#This Row],[Метод прожарки]]="M","Medium",FullCoffeeTable[[#This Row],[Метод прожарки]]="L","Light",FullCoffeeTable[[#This Row],[Метод прожарки]]="D","Dark")</f>
        <v>Light</v>
      </c>
      <c r="O57" s="2" t="str">
        <f>INDEX(customers!$A$1:$D$1001,MATCH($C57,customers!$A$1:$A$1001,0),MATCH(orders!O$1,customers!$A$1:$D$1,0))</f>
        <v>Нет</v>
      </c>
    </row>
    <row r="58" spans="1:15" x14ac:dyDescent="0.25">
      <c r="A58" s="2" t="s">
        <v>106</v>
      </c>
      <c r="B58" s="3">
        <v>43857</v>
      </c>
      <c r="C58" s="2" t="s">
        <v>107</v>
      </c>
      <c r="D58" t="s">
        <v>1972</v>
      </c>
      <c r="E58" s="2">
        <v>3</v>
      </c>
      <c r="F58" s="2" t="str">
        <f>INDEX(customers!$A$1:$D$1001,MATCH($C58,customers!$A$1:$A$1001,0),MATCH(orders!F$1,customers!$A$1:$D$1,0))</f>
        <v>Денис Галкин</v>
      </c>
      <c r="G58" s="2" t="str">
        <f>INDEX(customers!$A$1:$D$1001,MATCH($C58,customers!$A$1:$A$1001,0),MATCH(orders!G$1,customers!$A$1:$D$1,0))</f>
        <v>Россия</v>
      </c>
      <c r="H58" s="2" t="str">
        <f>INDEX(products!$A$1:$G$49,MATCH($D58,products!$A$1:$A$49,0),MATCH(orders!H$1,products!$A$1:$G$1,0))</f>
        <v>Exc</v>
      </c>
      <c r="I58" s="2" t="str">
        <f>INDEX(products!$A$1:$G$49,MATCH($D58,products!$A$1:$A$49,0),MATCH(orders!I$1,products!$A$1:$G$1,0))</f>
        <v>D</v>
      </c>
      <c r="J58" s="2">
        <f>INDEX(products!$A$1:$G$49,MATCH($D58,products!$A$1:$A$49,0),MATCH(orders!J$1,products!$A$1:$G$1,0))</f>
        <v>0.2</v>
      </c>
      <c r="K58" s="2">
        <f>INDEX(products!$A$1:$G$49,MATCH($D58,products!$A$1:$A$49,0),MATCH(orders!K$1,products!$A$1:$G$1,0))</f>
        <v>364.5</v>
      </c>
      <c r="L58">
        <f>K58*E58</f>
        <v>1093.5</v>
      </c>
      <c r="M58" s="2" t="str" cm="1">
        <f t="array" ref="M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" s="2" t="str" cm="1">
        <f t="array" ref="N58">_xlfn.IFS(FullCoffeeTable[[#This Row],[Метод прожарки]]="M","Medium",FullCoffeeTable[[#This Row],[Метод прожарки]]="L","Light",FullCoffeeTable[[#This Row],[Метод прожарки]]="D","Dark")</f>
        <v>Dark</v>
      </c>
      <c r="O58" s="2" t="str">
        <f>INDEX(customers!$A$1:$D$1001,MATCH($C58,customers!$A$1:$A$1001,0),MATCH(orders!O$1,customers!$A$1:$D$1,0))</f>
        <v>Да</v>
      </c>
    </row>
    <row r="59" spans="1:15" x14ac:dyDescent="0.25">
      <c r="A59" s="2" t="s">
        <v>108</v>
      </c>
      <c r="B59" s="3">
        <v>44759</v>
      </c>
      <c r="C59" s="2" t="s">
        <v>109</v>
      </c>
      <c r="D59" t="s">
        <v>1990</v>
      </c>
      <c r="E59" s="2">
        <v>4</v>
      </c>
      <c r="F59" s="2" t="str">
        <f>INDEX(customers!$A$1:$D$1001,MATCH($C59,customers!$A$1:$A$1001,0),MATCH(orders!F$1,customers!$A$1:$D$1,0))</f>
        <v>Василиса Сидорова</v>
      </c>
      <c r="G59" s="2" t="str">
        <f>INDEX(customers!$A$1:$D$1001,MATCH($C59,customers!$A$1:$A$1001,0),MATCH(orders!G$1,customers!$A$1:$D$1,0))</f>
        <v>Россия</v>
      </c>
      <c r="H59" s="2" t="str">
        <f>INDEX(products!$A$1:$G$49,MATCH($D59,products!$A$1:$A$49,0),MATCH(orders!H$1,products!$A$1:$G$1,0))</f>
        <v>Exc</v>
      </c>
      <c r="I59" s="2" t="str">
        <f>INDEX(products!$A$1:$G$49,MATCH($D59,products!$A$1:$A$49,0),MATCH(orders!I$1,products!$A$1:$G$1,0))</f>
        <v>L</v>
      </c>
      <c r="J59" s="2">
        <f>INDEX(products!$A$1:$G$49,MATCH($D59,products!$A$1:$A$49,0),MATCH(orders!J$1,products!$A$1:$G$1,0))</f>
        <v>1</v>
      </c>
      <c r="K59" s="2">
        <f>INDEX(products!$A$1:$G$49,MATCH($D59,products!$A$1:$A$49,0),MATCH(orders!K$1,products!$A$1:$G$1,0))</f>
        <v>1485</v>
      </c>
      <c r="L59">
        <f>K59*E59</f>
        <v>5940</v>
      </c>
      <c r="M59" s="2" t="str" cm="1">
        <f t="array" ref="M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" s="2" t="str" cm="1">
        <f t="array" ref="N59">_xlfn.IFS(FullCoffeeTable[[#This Row],[Метод прожарки]]="M","Medium",FullCoffeeTable[[#This Row],[Метод прожарки]]="L","Light",FullCoffeeTable[[#This Row],[Метод прожарки]]="D","Dark")</f>
        <v>Light</v>
      </c>
      <c r="O59" s="2" t="str">
        <f>INDEX(customers!$A$1:$D$1001,MATCH($C59,customers!$A$1:$A$1001,0),MATCH(orders!O$1,customers!$A$1:$D$1,0))</f>
        <v>Нет</v>
      </c>
    </row>
    <row r="60" spans="1:15" x14ac:dyDescent="0.25">
      <c r="A60" s="2" t="s">
        <v>110</v>
      </c>
      <c r="B60" s="3">
        <v>44624</v>
      </c>
      <c r="C60" s="2" t="s">
        <v>111</v>
      </c>
      <c r="D60" t="s">
        <v>1984</v>
      </c>
      <c r="E60" s="2">
        <v>3</v>
      </c>
      <c r="F60" s="2" t="str">
        <f>INDEX(customers!$A$1:$D$1001,MATCH($C60,customers!$A$1:$A$1001,0),MATCH(orders!F$1,customers!$A$1:$D$1,0))</f>
        <v>Адам Зуев</v>
      </c>
      <c r="G60" s="2" t="str">
        <f>INDEX(customers!$A$1:$D$1001,MATCH($C60,customers!$A$1:$A$1001,0),MATCH(orders!G$1,customers!$A$1:$D$1,0))</f>
        <v>Россия</v>
      </c>
      <c r="H60" s="2" t="str">
        <f>INDEX(products!$A$1:$G$49,MATCH($D60,products!$A$1:$A$49,0),MATCH(orders!H$1,products!$A$1:$G$1,0))</f>
        <v>Lib</v>
      </c>
      <c r="I60" s="2" t="str">
        <f>INDEX(products!$A$1:$G$49,MATCH($D60,products!$A$1:$A$49,0),MATCH(orders!I$1,products!$A$1:$G$1,0))</f>
        <v>D</v>
      </c>
      <c r="J60" s="2">
        <f>INDEX(products!$A$1:$G$49,MATCH($D60,products!$A$1:$A$49,0),MATCH(orders!J$1,products!$A$1:$G$1,0))</f>
        <v>2.5</v>
      </c>
      <c r="K60" s="2">
        <f>INDEX(products!$A$1:$G$49,MATCH($D60,products!$A$1:$A$49,0),MATCH(orders!K$1,products!$A$1:$G$1,0))</f>
        <v>2978.4999999999995</v>
      </c>
      <c r="L60">
        <f>K60*E60</f>
        <v>8935.4999999999982</v>
      </c>
      <c r="M60" s="2" t="str" cm="1">
        <f t="array" ref="M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" s="2" t="str" cm="1">
        <f t="array" ref="N60">_xlfn.IFS(FullCoffeeTable[[#This Row],[Метод прожарки]]="M","Medium",FullCoffeeTable[[#This Row],[Метод прожарки]]="L","Light",FullCoffeeTable[[#This Row],[Метод прожарки]]="D","Dark")</f>
        <v>Dark</v>
      </c>
      <c r="O60" s="2" t="str">
        <f>INDEX(customers!$A$1:$D$1001,MATCH($C60,customers!$A$1:$A$1001,0),MATCH(orders!O$1,customers!$A$1:$D$1,0))</f>
        <v>Да</v>
      </c>
    </row>
    <row r="61" spans="1:15" x14ac:dyDescent="0.25">
      <c r="A61" s="2" t="s">
        <v>112</v>
      </c>
      <c r="B61" s="3">
        <v>44537</v>
      </c>
      <c r="C61" s="2" t="s">
        <v>113</v>
      </c>
      <c r="D61" t="s">
        <v>1979</v>
      </c>
      <c r="E61" s="2">
        <v>3</v>
      </c>
      <c r="F61" s="2" t="str">
        <f>INDEX(customers!$A$1:$D$1001,MATCH($C61,customers!$A$1:$A$1001,0),MATCH(orders!F$1,customers!$A$1:$D$1,0))</f>
        <v>Александр Широков</v>
      </c>
      <c r="G61" s="2" t="str">
        <f>INDEX(customers!$A$1:$D$1001,MATCH($C61,customers!$A$1:$A$1001,0),MATCH(orders!G$1,customers!$A$1:$D$1,0))</f>
        <v>Россия</v>
      </c>
      <c r="H61" s="2" t="str">
        <f>INDEX(products!$A$1:$G$49,MATCH($D61,products!$A$1:$A$49,0),MATCH(orders!H$1,products!$A$1:$G$1,0))</f>
        <v>Lib</v>
      </c>
      <c r="I61" s="2" t="str">
        <f>INDEX(products!$A$1:$G$49,MATCH($D61,products!$A$1:$A$49,0),MATCH(orders!I$1,products!$A$1:$G$1,0))</f>
        <v>M</v>
      </c>
      <c r="J61" s="2">
        <f>INDEX(products!$A$1:$G$49,MATCH($D61,products!$A$1:$A$49,0),MATCH(orders!J$1,products!$A$1:$G$1,0))</f>
        <v>0.5</v>
      </c>
      <c r="K61" s="2">
        <f>INDEX(products!$A$1:$G$49,MATCH($D61,products!$A$1:$A$49,0),MATCH(orders!K$1,products!$A$1:$G$1,0))</f>
        <v>873</v>
      </c>
      <c r="L61">
        <f>K61*E61</f>
        <v>2619</v>
      </c>
      <c r="M61" s="2" t="str" cm="1">
        <f t="array" ref="M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" s="2" t="str" cm="1">
        <f t="array" ref="N61">_xlfn.IFS(FullCoffeeTable[[#This Row],[Метод прожарки]]="M","Medium",FullCoffeeTable[[#This Row],[Метод прожарки]]="L","Light",FullCoffeeTable[[#This Row],[Метод прожарки]]="D","Dark")</f>
        <v>Medium</v>
      </c>
      <c r="O61" s="2" t="str">
        <f>INDEX(customers!$A$1:$D$1001,MATCH($C61,customers!$A$1:$A$1001,0),MATCH(orders!O$1,customers!$A$1:$D$1,0))</f>
        <v>Да</v>
      </c>
    </row>
    <row r="62" spans="1:15" x14ac:dyDescent="0.25">
      <c r="A62" s="2" t="s">
        <v>114</v>
      </c>
      <c r="B62" s="3">
        <v>44252</v>
      </c>
      <c r="C62" s="2" t="s">
        <v>115</v>
      </c>
      <c r="D62" t="s">
        <v>1987</v>
      </c>
      <c r="E62" s="2">
        <v>5</v>
      </c>
      <c r="F62" s="2" t="str">
        <f>INDEX(customers!$A$1:$D$1001,MATCH($C62,customers!$A$1:$A$1001,0),MATCH(orders!F$1,customers!$A$1:$D$1,0))</f>
        <v>Агата Акимова</v>
      </c>
      <c r="G62" s="2" t="str">
        <f>INDEX(customers!$A$1:$D$1001,MATCH($C62,customers!$A$1:$A$1001,0),MATCH(orders!G$1,customers!$A$1:$D$1,0))</f>
        <v>Россия</v>
      </c>
      <c r="H62" s="2" t="str">
        <f>INDEX(products!$A$1:$G$49,MATCH($D62,products!$A$1:$A$49,0),MATCH(orders!H$1,products!$A$1:$G$1,0))</f>
        <v>Ara</v>
      </c>
      <c r="I62" s="2" t="str">
        <f>INDEX(products!$A$1:$G$49,MATCH($D62,products!$A$1:$A$49,0),MATCH(orders!I$1,products!$A$1:$G$1,0))</f>
        <v>D</v>
      </c>
      <c r="J62" s="2">
        <f>INDEX(products!$A$1:$G$49,MATCH($D62,products!$A$1:$A$49,0),MATCH(orders!J$1,products!$A$1:$G$1,0))</f>
        <v>2.5</v>
      </c>
      <c r="K62" s="2">
        <f>INDEX(products!$A$1:$G$49,MATCH($D62,products!$A$1:$A$49,0),MATCH(orders!K$1,products!$A$1:$G$1,0))</f>
        <v>2288.5</v>
      </c>
      <c r="L62">
        <f>K62*E62</f>
        <v>11442.5</v>
      </c>
      <c r="M62" s="2" t="str" cm="1">
        <f t="array" ref="M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" s="2" t="str" cm="1">
        <f t="array" ref="N62">_xlfn.IFS(FullCoffeeTable[[#This Row],[Метод прожарки]]="M","Medium",FullCoffeeTable[[#This Row],[Метод прожарки]]="L","Light",FullCoffeeTable[[#This Row],[Метод прожарки]]="D","Dark")</f>
        <v>Dark</v>
      </c>
      <c r="O62" s="2" t="str">
        <f>INDEX(customers!$A$1:$D$1001,MATCH($C62,customers!$A$1:$A$1001,0),MATCH(orders!O$1,customers!$A$1:$D$1,0))</f>
        <v>Нет</v>
      </c>
    </row>
    <row r="63" spans="1:15" x14ac:dyDescent="0.25">
      <c r="A63" s="2" t="s">
        <v>116</v>
      </c>
      <c r="B63" s="3">
        <v>43521</v>
      </c>
      <c r="C63" s="2" t="s">
        <v>117</v>
      </c>
      <c r="D63" t="s">
        <v>1991</v>
      </c>
      <c r="E63" s="2">
        <v>5</v>
      </c>
      <c r="F63" s="2" t="str">
        <f>INDEX(customers!$A$1:$D$1001,MATCH($C63,customers!$A$1:$A$1001,0),MATCH(orders!F$1,customers!$A$1:$D$1,0))</f>
        <v>Александра Денисова</v>
      </c>
      <c r="G63" s="2" t="str">
        <f>INDEX(customers!$A$1:$D$1001,MATCH($C63,customers!$A$1:$A$1001,0),MATCH(orders!G$1,customers!$A$1:$D$1,0))</f>
        <v>Беларусь</v>
      </c>
      <c r="H63" s="2" t="str">
        <f>INDEX(products!$A$1:$G$49,MATCH($D63,products!$A$1:$A$49,0),MATCH(orders!H$1,products!$A$1:$G$1,0))</f>
        <v>Rob</v>
      </c>
      <c r="I63" s="2" t="str">
        <f>INDEX(products!$A$1:$G$49,MATCH($D63,products!$A$1:$A$49,0),MATCH(orders!I$1,products!$A$1:$G$1,0))</f>
        <v>D</v>
      </c>
      <c r="J63" s="2">
        <f>INDEX(products!$A$1:$G$49,MATCH($D63,products!$A$1:$A$49,0),MATCH(orders!J$1,products!$A$1:$G$1,0))</f>
        <v>0.5</v>
      </c>
      <c r="K63" s="2">
        <f>INDEX(products!$A$1:$G$49,MATCH($D63,products!$A$1:$A$49,0),MATCH(orders!K$1,products!$A$1:$G$1,0))</f>
        <v>536.99999999999989</v>
      </c>
      <c r="L63">
        <f>K63*E63</f>
        <v>2684.9999999999995</v>
      </c>
      <c r="M63" s="2" t="str" cm="1">
        <f t="array" ref="M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" s="2" t="str" cm="1">
        <f t="array" ref="N63">_xlfn.IFS(FullCoffeeTable[[#This Row],[Метод прожарки]]="M","Medium",FullCoffeeTable[[#This Row],[Метод прожарки]]="L","Light",FullCoffeeTable[[#This Row],[Метод прожарки]]="D","Dark")</f>
        <v>Dark</v>
      </c>
      <c r="O63" s="2" t="str">
        <f>INDEX(customers!$A$1:$D$1001,MATCH($C63,customers!$A$1:$A$1001,0),MATCH(orders!O$1,customers!$A$1:$D$1,0))</f>
        <v>Да</v>
      </c>
    </row>
    <row r="64" spans="1:15" x14ac:dyDescent="0.25">
      <c r="A64" s="2" t="s">
        <v>118</v>
      </c>
      <c r="B64" s="3">
        <v>43505</v>
      </c>
      <c r="C64" s="2" t="s">
        <v>119</v>
      </c>
      <c r="D64" t="s">
        <v>1964</v>
      </c>
      <c r="E64" s="2">
        <v>5</v>
      </c>
      <c r="F64" s="2" t="str">
        <f>INDEX(customers!$A$1:$D$1001,MATCH($C64,customers!$A$1:$A$1001,0),MATCH(orders!F$1,customers!$A$1:$D$1,0))</f>
        <v>Василиса Ермакова</v>
      </c>
      <c r="G64" s="2" t="str">
        <f>INDEX(customers!$A$1:$D$1001,MATCH($C64,customers!$A$1:$A$1001,0),MATCH(orders!G$1,customers!$A$1:$D$1,0))</f>
        <v>Россия</v>
      </c>
      <c r="H64" s="2" t="str">
        <f>INDEX(products!$A$1:$G$49,MATCH($D64,products!$A$1:$A$49,0),MATCH(orders!H$1,products!$A$1:$G$1,0))</f>
        <v>Lib</v>
      </c>
      <c r="I64" s="2" t="str">
        <f>INDEX(products!$A$1:$G$49,MATCH($D64,products!$A$1:$A$49,0),MATCH(orders!I$1,products!$A$1:$G$1,0))</f>
        <v>L</v>
      </c>
      <c r="J64" s="2">
        <f>INDEX(products!$A$1:$G$49,MATCH($D64,products!$A$1:$A$49,0),MATCH(orders!J$1,products!$A$1:$G$1,0))</f>
        <v>0.2</v>
      </c>
      <c r="K64" s="2">
        <f>INDEX(products!$A$1:$G$49,MATCH($D64,products!$A$1:$A$49,0),MATCH(orders!K$1,products!$A$1:$G$1,0))</f>
        <v>475.5</v>
      </c>
      <c r="L64">
        <f>K64*E64</f>
        <v>2377.5</v>
      </c>
      <c r="M64" s="2" t="str" cm="1">
        <f t="array" ref="M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" s="2" t="str" cm="1">
        <f t="array" ref="N64">_xlfn.IFS(FullCoffeeTable[[#This Row],[Метод прожарки]]="M","Medium",FullCoffeeTable[[#This Row],[Метод прожарки]]="L","Light",FullCoffeeTable[[#This Row],[Метод прожарки]]="D","Dark")</f>
        <v>Light</v>
      </c>
      <c r="O64" s="2" t="str">
        <f>INDEX(customers!$A$1:$D$1001,MATCH($C64,customers!$A$1:$A$1001,0),MATCH(orders!O$1,customers!$A$1:$D$1,0))</f>
        <v>Да</v>
      </c>
    </row>
    <row r="65" spans="1:15" x14ac:dyDescent="0.25">
      <c r="A65" s="2" t="s">
        <v>120</v>
      </c>
      <c r="B65" s="3">
        <v>43868</v>
      </c>
      <c r="C65" s="2" t="s">
        <v>121</v>
      </c>
      <c r="D65" t="s">
        <v>1976</v>
      </c>
      <c r="E65" s="2">
        <v>1</v>
      </c>
      <c r="F65" s="2" t="str">
        <f>INDEX(customers!$A$1:$D$1001,MATCH($C65,customers!$A$1:$A$1001,0),MATCH(orders!F$1,customers!$A$1:$D$1,0))</f>
        <v>Полина Коновалова</v>
      </c>
      <c r="G65" s="2" t="str">
        <f>INDEX(customers!$A$1:$D$1001,MATCH($C65,customers!$A$1:$A$1001,0),MATCH(orders!G$1,customers!$A$1:$D$1,0))</f>
        <v>Россия</v>
      </c>
      <c r="H65" s="2" t="str">
        <f>INDEX(products!$A$1:$G$49,MATCH($D65,products!$A$1:$A$49,0),MATCH(orders!H$1,products!$A$1:$G$1,0))</f>
        <v>Ara</v>
      </c>
      <c r="I65" s="2" t="str">
        <f>INDEX(products!$A$1:$G$49,MATCH($D65,products!$A$1:$A$49,0),MATCH(orders!I$1,products!$A$1:$G$1,0))</f>
        <v>M</v>
      </c>
      <c r="J65" s="2">
        <f>INDEX(products!$A$1:$G$49,MATCH($D65,products!$A$1:$A$49,0),MATCH(orders!J$1,products!$A$1:$G$1,0))</f>
        <v>0.5</v>
      </c>
      <c r="K65" s="2">
        <f>INDEX(products!$A$1:$G$49,MATCH($D65,products!$A$1:$A$49,0),MATCH(orders!K$1,products!$A$1:$G$1,0))</f>
        <v>675</v>
      </c>
      <c r="L65">
        <f>K65*E65</f>
        <v>675</v>
      </c>
      <c r="M65" s="2" t="str" cm="1">
        <f t="array" ref="M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" s="2" t="str" cm="1">
        <f t="array" ref="N65">_xlfn.IFS(FullCoffeeTable[[#This Row],[Метод прожарки]]="M","Medium",FullCoffeeTable[[#This Row],[Метод прожарки]]="L","Light",FullCoffeeTable[[#This Row],[Метод прожарки]]="D","Dark")</f>
        <v>Medium</v>
      </c>
      <c r="O65" s="2" t="str">
        <f>INDEX(customers!$A$1:$D$1001,MATCH($C65,customers!$A$1:$A$1001,0),MATCH(orders!O$1,customers!$A$1:$D$1,0))</f>
        <v>Нет</v>
      </c>
    </row>
    <row r="66" spans="1:15" x14ac:dyDescent="0.25">
      <c r="A66" s="2" t="s">
        <v>122</v>
      </c>
      <c r="B66" s="3">
        <v>43913</v>
      </c>
      <c r="C66" s="2" t="s">
        <v>123</v>
      </c>
      <c r="D66" t="s">
        <v>1965</v>
      </c>
      <c r="E66" s="2">
        <v>6</v>
      </c>
      <c r="F66" s="2" t="str">
        <f>INDEX(customers!$A$1:$D$1001,MATCH($C66,customers!$A$1:$A$1001,0),MATCH(orders!F$1,customers!$A$1:$D$1,0))</f>
        <v>Андрей Злобин</v>
      </c>
      <c r="G66" s="2" t="str">
        <f>INDEX(customers!$A$1:$D$1001,MATCH($C66,customers!$A$1:$A$1001,0),MATCH(orders!G$1,customers!$A$1:$D$1,0))</f>
        <v>Россия</v>
      </c>
      <c r="H66" s="2" t="str">
        <f>INDEX(products!$A$1:$G$49,MATCH($D66,products!$A$1:$A$49,0),MATCH(orders!H$1,products!$A$1:$G$1,0))</f>
        <v>Rob</v>
      </c>
      <c r="I66" s="2" t="str">
        <f>INDEX(products!$A$1:$G$49,MATCH($D66,products!$A$1:$A$49,0),MATCH(orders!I$1,products!$A$1:$G$1,0))</f>
        <v>M</v>
      </c>
      <c r="J66" s="2">
        <f>INDEX(products!$A$1:$G$49,MATCH($D66,products!$A$1:$A$49,0),MATCH(orders!J$1,products!$A$1:$G$1,0))</f>
        <v>0.5</v>
      </c>
      <c r="K66" s="2">
        <f>INDEX(products!$A$1:$G$49,MATCH($D66,products!$A$1:$A$49,0),MATCH(orders!K$1,products!$A$1:$G$1,0))</f>
        <v>597</v>
      </c>
      <c r="L66">
        <f>K66*E66</f>
        <v>3582</v>
      </c>
      <c r="M66" s="2" t="str" cm="1">
        <f t="array" ref="M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6" s="2" t="str" cm="1">
        <f t="array" ref="N66">_xlfn.IFS(FullCoffeeTable[[#This Row],[Метод прожарки]]="M","Medium",FullCoffeeTable[[#This Row],[Метод прожарки]]="L","Light",FullCoffeeTable[[#This Row],[Метод прожарки]]="D","Dark")</f>
        <v>Medium</v>
      </c>
      <c r="O66" s="2" t="str">
        <f>INDEX(customers!$A$1:$D$1001,MATCH($C66,customers!$A$1:$A$1001,0),MATCH(orders!O$1,customers!$A$1:$D$1,0))</f>
        <v>Да</v>
      </c>
    </row>
    <row r="67" spans="1:15" x14ac:dyDescent="0.25">
      <c r="A67" s="2" t="s">
        <v>124</v>
      </c>
      <c r="B67" s="3">
        <v>44626</v>
      </c>
      <c r="C67" s="2" t="s">
        <v>125</v>
      </c>
      <c r="D67" t="s">
        <v>1968</v>
      </c>
      <c r="E67" s="2">
        <v>4</v>
      </c>
      <c r="F67" s="2" t="str">
        <f>INDEX(customers!$A$1:$D$1001,MATCH($C67,customers!$A$1:$A$1001,0),MATCH(orders!F$1,customers!$A$1:$D$1,0))</f>
        <v>Александра Королева</v>
      </c>
      <c r="G67" s="2" t="str">
        <f>INDEX(customers!$A$1:$D$1001,MATCH($C67,customers!$A$1:$A$1001,0),MATCH(orders!G$1,customers!$A$1:$D$1,0))</f>
        <v>Россия</v>
      </c>
      <c r="H67" s="2" t="str">
        <f>INDEX(products!$A$1:$G$49,MATCH($D67,products!$A$1:$A$49,0),MATCH(orders!H$1,products!$A$1:$G$1,0))</f>
        <v>Rob</v>
      </c>
      <c r="I67" s="2" t="str">
        <f>INDEX(products!$A$1:$G$49,MATCH($D67,products!$A$1:$A$49,0),MATCH(orders!I$1,products!$A$1:$G$1,0))</f>
        <v>D</v>
      </c>
      <c r="J67" s="2">
        <f>INDEX(products!$A$1:$G$49,MATCH($D67,products!$A$1:$A$49,0),MATCH(orders!J$1,products!$A$1:$G$1,0))</f>
        <v>2.5</v>
      </c>
      <c r="K67" s="2">
        <f>INDEX(products!$A$1:$G$49,MATCH($D67,products!$A$1:$A$49,0),MATCH(orders!K$1,products!$A$1:$G$1,0))</f>
        <v>2058.4999999999995</v>
      </c>
      <c r="L67">
        <f>K67*E67</f>
        <v>8233.9999999999982</v>
      </c>
      <c r="M67" s="2" t="str" cm="1">
        <f t="array" ref="M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" s="2" t="str" cm="1">
        <f t="array" ref="N67">_xlfn.IFS(FullCoffeeTable[[#This Row],[Метод прожарки]]="M","Medium",FullCoffeeTable[[#This Row],[Метод прожарки]]="L","Light",FullCoffeeTable[[#This Row],[Метод прожарки]]="D","Dark")</f>
        <v>Dark</v>
      </c>
      <c r="O67" s="2" t="str">
        <f>INDEX(customers!$A$1:$D$1001,MATCH($C67,customers!$A$1:$A$1001,0),MATCH(orders!O$1,customers!$A$1:$D$1,0))</f>
        <v>Да</v>
      </c>
    </row>
    <row r="68" spans="1:15" x14ac:dyDescent="0.25">
      <c r="A68" s="2" t="s">
        <v>126</v>
      </c>
      <c r="B68" s="3">
        <v>44666</v>
      </c>
      <c r="C68" s="2" t="s">
        <v>127</v>
      </c>
      <c r="D68" t="s">
        <v>1992</v>
      </c>
      <c r="E68" s="2">
        <v>1</v>
      </c>
      <c r="F68" s="2" t="str">
        <f>INDEX(customers!$A$1:$D$1001,MATCH($C68,customers!$A$1:$A$1001,0),MATCH(orders!F$1,customers!$A$1:$D$1,0))</f>
        <v>Юрий Воронин</v>
      </c>
      <c r="G68" s="2" t="str">
        <f>INDEX(customers!$A$1:$D$1001,MATCH($C68,customers!$A$1:$A$1001,0),MATCH(orders!G$1,customers!$A$1:$D$1,0))</f>
        <v>Россия</v>
      </c>
      <c r="H68" s="2" t="str">
        <f>INDEX(products!$A$1:$G$49,MATCH($D68,products!$A$1:$A$49,0),MATCH(orders!H$1,products!$A$1:$G$1,0))</f>
        <v>Rob</v>
      </c>
      <c r="I68" s="2" t="str">
        <f>INDEX(products!$A$1:$G$49,MATCH($D68,products!$A$1:$A$49,0),MATCH(orders!I$1,products!$A$1:$G$1,0))</f>
        <v>L</v>
      </c>
      <c r="J68" s="2">
        <f>INDEX(products!$A$1:$G$49,MATCH($D68,products!$A$1:$A$49,0),MATCH(orders!J$1,products!$A$1:$G$1,0))</f>
        <v>0.5</v>
      </c>
      <c r="K68" s="2">
        <f>INDEX(products!$A$1:$G$49,MATCH($D68,products!$A$1:$A$49,0),MATCH(orders!K$1,products!$A$1:$G$1,0))</f>
        <v>716.99999999999989</v>
      </c>
      <c r="L68">
        <f>K68*E68</f>
        <v>716.99999999999989</v>
      </c>
      <c r="M68" s="2" t="str" cm="1">
        <f t="array" ref="M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" s="2" t="str" cm="1">
        <f t="array" ref="N68">_xlfn.IFS(FullCoffeeTable[[#This Row],[Метод прожарки]]="M","Medium",FullCoffeeTable[[#This Row],[Метод прожарки]]="L","Light",FullCoffeeTable[[#This Row],[Метод прожарки]]="D","Dark")</f>
        <v>Light</v>
      </c>
      <c r="O68" s="2" t="str">
        <f>INDEX(customers!$A$1:$D$1001,MATCH($C68,customers!$A$1:$A$1001,0),MATCH(orders!O$1,customers!$A$1:$D$1,0))</f>
        <v>Да</v>
      </c>
    </row>
    <row r="69" spans="1:15" x14ac:dyDescent="0.25">
      <c r="A69" s="2" t="s">
        <v>128</v>
      </c>
      <c r="B69" s="3">
        <v>44519</v>
      </c>
      <c r="C69" s="2" t="s">
        <v>129</v>
      </c>
      <c r="D69" t="s">
        <v>1964</v>
      </c>
      <c r="E69" s="2">
        <v>2</v>
      </c>
      <c r="F69" s="2" t="str">
        <f>INDEX(customers!$A$1:$D$1001,MATCH($C69,customers!$A$1:$A$1001,0),MATCH(orders!F$1,customers!$A$1:$D$1,0))</f>
        <v>Богдан Егоров</v>
      </c>
      <c r="G69" s="2" t="str">
        <f>INDEX(customers!$A$1:$D$1001,MATCH($C69,customers!$A$1:$A$1001,0),MATCH(orders!G$1,customers!$A$1:$D$1,0))</f>
        <v>Россия</v>
      </c>
      <c r="H69" s="2" t="str">
        <f>INDEX(products!$A$1:$G$49,MATCH($D69,products!$A$1:$A$49,0),MATCH(orders!H$1,products!$A$1:$G$1,0))</f>
        <v>Lib</v>
      </c>
      <c r="I69" s="2" t="str">
        <f>INDEX(products!$A$1:$G$49,MATCH($D69,products!$A$1:$A$49,0),MATCH(orders!I$1,products!$A$1:$G$1,0))</f>
        <v>L</v>
      </c>
      <c r="J69" s="2">
        <f>INDEX(products!$A$1:$G$49,MATCH($D69,products!$A$1:$A$49,0),MATCH(orders!J$1,products!$A$1:$G$1,0))</f>
        <v>0.2</v>
      </c>
      <c r="K69" s="2">
        <f>INDEX(products!$A$1:$G$49,MATCH($D69,products!$A$1:$A$49,0),MATCH(orders!K$1,products!$A$1:$G$1,0))</f>
        <v>475.5</v>
      </c>
      <c r="L69">
        <f>K69*E69</f>
        <v>951</v>
      </c>
      <c r="M69" s="2" t="str" cm="1">
        <f t="array" ref="M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" s="2" t="str" cm="1">
        <f t="array" ref="N69">_xlfn.IFS(FullCoffeeTable[[#This Row],[Метод прожарки]]="M","Medium",FullCoffeeTable[[#This Row],[Метод прожарки]]="L","Light",FullCoffeeTable[[#This Row],[Метод прожарки]]="D","Dark")</f>
        <v>Light</v>
      </c>
      <c r="O69" s="2" t="str">
        <f>INDEX(customers!$A$1:$D$1001,MATCH($C69,customers!$A$1:$A$1001,0),MATCH(orders!O$1,customers!$A$1:$D$1,0))</f>
        <v>Нет</v>
      </c>
    </row>
    <row r="70" spans="1:15" x14ac:dyDescent="0.25">
      <c r="A70" s="2" t="s">
        <v>130</v>
      </c>
      <c r="B70" s="3">
        <v>43754</v>
      </c>
      <c r="C70" s="2" t="s">
        <v>131</v>
      </c>
      <c r="D70" t="s">
        <v>1993</v>
      </c>
      <c r="E70" s="2">
        <v>1</v>
      </c>
      <c r="F70" s="2" t="str">
        <f>INDEX(customers!$A$1:$D$1001,MATCH($C70,customers!$A$1:$A$1001,0),MATCH(orders!F$1,customers!$A$1:$D$1,0))</f>
        <v>Павел Селиванов</v>
      </c>
      <c r="G70" s="2" t="str">
        <f>INDEX(customers!$A$1:$D$1001,MATCH($C70,customers!$A$1:$A$1001,0),MATCH(orders!G$1,customers!$A$1:$D$1,0))</f>
        <v>Россия</v>
      </c>
      <c r="H70" s="2" t="str">
        <f>INDEX(products!$A$1:$G$49,MATCH($D70,products!$A$1:$A$49,0),MATCH(orders!H$1,products!$A$1:$G$1,0))</f>
        <v>Rob</v>
      </c>
      <c r="I70" s="2" t="str">
        <f>INDEX(products!$A$1:$G$49,MATCH($D70,products!$A$1:$A$49,0),MATCH(orders!I$1,products!$A$1:$G$1,0))</f>
        <v>M</v>
      </c>
      <c r="J70" s="2">
        <f>INDEX(products!$A$1:$G$49,MATCH($D70,products!$A$1:$A$49,0),MATCH(orders!J$1,products!$A$1:$G$1,0))</f>
        <v>0.2</v>
      </c>
      <c r="K70" s="2">
        <f>INDEX(products!$A$1:$G$49,MATCH($D70,products!$A$1:$A$49,0),MATCH(orders!K$1,products!$A$1:$G$1,0))</f>
        <v>298.5</v>
      </c>
      <c r="L70">
        <f>K70*E70</f>
        <v>298.5</v>
      </c>
      <c r="M70" s="2" t="str" cm="1">
        <f t="array" ref="M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0" s="2" t="str" cm="1">
        <f t="array" ref="N70">_xlfn.IFS(FullCoffeeTable[[#This Row],[Метод прожарки]]="M","Medium",FullCoffeeTable[[#This Row],[Метод прожарки]]="L","Light",FullCoffeeTable[[#This Row],[Метод прожарки]]="D","Dark")</f>
        <v>Medium</v>
      </c>
      <c r="O70" s="2" t="str">
        <f>INDEX(customers!$A$1:$D$1001,MATCH($C70,customers!$A$1:$A$1001,0),MATCH(orders!O$1,customers!$A$1:$D$1,0))</f>
        <v>Нет</v>
      </c>
    </row>
    <row r="71" spans="1:15" x14ac:dyDescent="0.25">
      <c r="A71" s="2" t="s">
        <v>132</v>
      </c>
      <c r="B71" s="3">
        <v>43795</v>
      </c>
      <c r="C71" s="2" t="s">
        <v>133</v>
      </c>
      <c r="D71" t="s">
        <v>1957</v>
      </c>
      <c r="E71" s="2">
        <v>6</v>
      </c>
      <c r="F71" s="2" t="str">
        <f>INDEX(customers!$A$1:$D$1001,MATCH($C71,customers!$A$1:$A$1001,0),MATCH(orders!F$1,customers!$A$1:$D$1,0))</f>
        <v>Марк Зеленин</v>
      </c>
      <c r="G71" s="2" t="str">
        <f>INDEX(customers!$A$1:$D$1001,MATCH($C71,customers!$A$1:$A$1001,0),MATCH(orders!G$1,customers!$A$1:$D$1,0))</f>
        <v>Беларусь</v>
      </c>
      <c r="H71" s="2" t="str">
        <f>INDEX(products!$A$1:$G$49,MATCH($D71,products!$A$1:$A$49,0),MATCH(orders!H$1,products!$A$1:$G$1,0))</f>
        <v>Rob</v>
      </c>
      <c r="I71" s="2" t="str">
        <f>INDEX(products!$A$1:$G$49,MATCH($D71,products!$A$1:$A$49,0),MATCH(orders!I$1,products!$A$1:$G$1,0))</f>
        <v>M</v>
      </c>
      <c r="J71" s="2">
        <f>INDEX(products!$A$1:$G$49,MATCH($D71,products!$A$1:$A$49,0),MATCH(orders!J$1,products!$A$1:$G$1,0))</f>
        <v>1</v>
      </c>
      <c r="K71" s="2">
        <f>INDEX(products!$A$1:$G$49,MATCH($D71,products!$A$1:$A$49,0),MATCH(orders!K$1,products!$A$1:$G$1,0))</f>
        <v>994.99999999999989</v>
      </c>
      <c r="L71">
        <f>K71*E71</f>
        <v>5969.9999999999991</v>
      </c>
      <c r="M71" s="2" t="str" cm="1">
        <f t="array" ref="M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" s="2" t="str" cm="1">
        <f t="array" ref="N71">_xlfn.IFS(FullCoffeeTable[[#This Row],[Метод прожарки]]="M","Medium",FullCoffeeTable[[#This Row],[Метод прожарки]]="L","Light",FullCoffeeTable[[#This Row],[Метод прожарки]]="D","Dark")</f>
        <v>Medium</v>
      </c>
      <c r="O71" s="2" t="str">
        <f>INDEX(customers!$A$1:$D$1001,MATCH($C71,customers!$A$1:$A$1001,0),MATCH(orders!O$1,customers!$A$1:$D$1,0))</f>
        <v>Да</v>
      </c>
    </row>
    <row r="72" spans="1:15" x14ac:dyDescent="0.25">
      <c r="A72" s="2" t="s">
        <v>134</v>
      </c>
      <c r="B72" s="3">
        <v>43646</v>
      </c>
      <c r="C72" s="2" t="s">
        <v>135</v>
      </c>
      <c r="D72" t="s">
        <v>1967</v>
      </c>
      <c r="E72" s="2">
        <v>4</v>
      </c>
      <c r="F72" s="2" t="str">
        <f>INDEX(customers!$A$1:$D$1001,MATCH($C72,customers!$A$1:$A$1001,0),MATCH(orders!F$1,customers!$A$1:$D$1,0))</f>
        <v>Варвара Комиссарова</v>
      </c>
      <c r="G72" s="2" t="str">
        <f>INDEX(customers!$A$1:$D$1001,MATCH($C72,customers!$A$1:$A$1001,0),MATCH(orders!G$1,customers!$A$1:$D$1,0))</f>
        <v>Россия</v>
      </c>
      <c r="H72" s="2" t="str">
        <f>INDEX(products!$A$1:$G$49,MATCH($D72,products!$A$1:$A$49,0),MATCH(orders!H$1,products!$A$1:$G$1,0))</f>
        <v>Exc</v>
      </c>
      <c r="I72" s="2" t="str">
        <f>INDEX(products!$A$1:$G$49,MATCH($D72,products!$A$1:$A$49,0),MATCH(orders!I$1,products!$A$1:$G$1,0))</f>
        <v>L</v>
      </c>
      <c r="J72" s="2">
        <f>INDEX(products!$A$1:$G$49,MATCH($D72,products!$A$1:$A$49,0),MATCH(orders!J$1,products!$A$1:$G$1,0))</f>
        <v>2.5</v>
      </c>
      <c r="K72" s="2">
        <f>INDEX(products!$A$1:$G$49,MATCH($D72,products!$A$1:$A$49,0),MATCH(orders!K$1,products!$A$1:$G$1,0))</f>
        <v>3415.4999999999995</v>
      </c>
      <c r="L72">
        <f>K72*E72</f>
        <v>13661.999999999998</v>
      </c>
      <c r="M72" s="2" t="str" cm="1">
        <f t="array" ref="M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" s="2" t="str" cm="1">
        <f t="array" ref="N72">_xlfn.IFS(FullCoffeeTable[[#This Row],[Метод прожарки]]="M","Medium",FullCoffeeTable[[#This Row],[Метод прожарки]]="L","Light",FullCoffeeTable[[#This Row],[Метод прожарки]]="D","Dark")</f>
        <v>Light</v>
      </c>
      <c r="O72" s="2" t="str">
        <f>INDEX(customers!$A$1:$D$1001,MATCH($C72,customers!$A$1:$A$1001,0),MATCH(orders!O$1,customers!$A$1:$D$1,0))</f>
        <v>Нет</v>
      </c>
    </row>
    <row r="73" spans="1:15" x14ac:dyDescent="0.25">
      <c r="A73" s="2" t="s">
        <v>136</v>
      </c>
      <c r="B73" s="3">
        <v>44200</v>
      </c>
      <c r="C73" s="2" t="s">
        <v>137</v>
      </c>
      <c r="D73" t="s">
        <v>1964</v>
      </c>
      <c r="E73" s="2">
        <v>2</v>
      </c>
      <c r="F73" s="2" t="str">
        <f>INDEX(customers!$A$1:$D$1001,MATCH($C73,customers!$A$1:$A$1001,0),MATCH(orders!F$1,customers!$A$1:$D$1,0))</f>
        <v>Арина Парамонова</v>
      </c>
      <c r="G73" s="2" t="str">
        <f>INDEX(customers!$A$1:$D$1001,MATCH($C73,customers!$A$1:$A$1001,0),MATCH(orders!G$1,customers!$A$1:$D$1,0))</f>
        <v>Казахстан</v>
      </c>
      <c r="H73" s="2" t="str">
        <f>INDEX(products!$A$1:$G$49,MATCH($D73,products!$A$1:$A$49,0),MATCH(orders!H$1,products!$A$1:$G$1,0))</f>
        <v>Lib</v>
      </c>
      <c r="I73" s="2" t="str">
        <f>INDEX(products!$A$1:$G$49,MATCH($D73,products!$A$1:$A$49,0),MATCH(orders!I$1,products!$A$1:$G$1,0))</f>
        <v>L</v>
      </c>
      <c r="J73" s="2">
        <f>INDEX(products!$A$1:$G$49,MATCH($D73,products!$A$1:$A$49,0),MATCH(orders!J$1,products!$A$1:$G$1,0))</f>
        <v>0.2</v>
      </c>
      <c r="K73" s="2">
        <f>INDEX(products!$A$1:$G$49,MATCH($D73,products!$A$1:$A$49,0),MATCH(orders!K$1,products!$A$1:$G$1,0))</f>
        <v>475.5</v>
      </c>
      <c r="L73">
        <f>K73*E73</f>
        <v>951</v>
      </c>
      <c r="M73" s="2" t="str" cm="1">
        <f t="array" ref="M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" s="2" t="str" cm="1">
        <f t="array" ref="N73">_xlfn.IFS(FullCoffeeTable[[#This Row],[Метод прожарки]]="M","Medium",FullCoffeeTable[[#This Row],[Метод прожарки]]="L","Light",FullCoffeeTable[[#This Row],[Метод прожарки]]="D","Dark")</f>
        <v>Light</v>
      </c>
      <c r="O73" s="2" t="str">
        <f>INDEX(customers!$A$1:$D$1001,MATCH($C73,customers!$A$1:$A$1001,0),MATCH(orders!O$1,customers!$A$1:$D$1,0))</f>
        <v>Нет</v>
      </c>
    </row>
    <row r="74" spans="1:15" x14ac:dyDescent="0.25">
      <c r="A74" s="2" t="s">
        <v>138</v>
      </c>
      <c r="B74" s="3">
        <v>44131</v>
      </c>
      <c r="C74" s="2" t="s">
        <v>139</v>
      </c>
      <c r="D74" t="s">
        <v>1994</v>
      </c>
      <c r="E74" s="2">
        <v>3</v>
      </c>
      <c r="F74" s="2" t="str">
        <f>INDEX(customers!$A$1:$D$1001,MATCH($C74,customers!$A$1:$A$1001,0),MATCH(orders!F$1,customers!$A$1:$D$1,0))</f>
        <v>Вера Савельева</v>
      </c>
      <c r="G74" s="2" t="str">
        <f>INDEX(customers!$A$1:$D$1001,MATCH($C74,customers!$A$1:$A$1001,0),MATCH(orders!G$1,customers!$A$1:$D$1,0))</f>
        <v>Россия</v>
      </c>
      <c r="H74" s="2" t="str">
        <f>INDEX(products!$A$1:$G$49,MATCH($D74,products!$A$1:$A$49,0),MATCH(orders!H$1,products!$A$1:$G$1,0))</f>
        <v>Ara</v>
      </c>
      <c r="I74" s="2" t="str">
        <f>INDEX(products!$A$1:$G$49,MATCH($D74,products!$A$1:$A$49,0),MATCH(orders!I$1,products!$A$1:$G$1,0))</f>
        <v>M</v>
      </c>
      <c r="J74" s="2">
        <f>INDEX(products!$A$1:$G$49,MATCH($D74,products!$A$1:$A$49,0),MATCH(orders!J$1,products!$A$1:$G$1,0))</f>
        <v>2.5</v>
      </c>
      <c r="K74" s="2">
        <f>INDEX(products!$A$1:$G$49,MATCH($D74,products!$A$1:$A$49,0),MATCH(orders!K$1,products!$A$1:$G$1,0))</f>
        <v>2587.4999999999995</v>
      </c>
      <c r="L74">
        <f>K74*E74</f>
        <v>7762.4999999999982</v>
      </c>
      <c r="M74" s="2" t="str" cm="1">
        <f t="array" ref="M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" s="2" t="str" cm="1">
        <f t="array" ref="N74">_xlfn.IFS(FullCoffeeTable[[#This Row],[Метод прожарки]]="M","Medium",FullCoffeeTable[[#This Row],[Метод прожарки]]="L","Light",FullCoffeeTable[[#This Row],[Метод прожарки]]="D","Dark")</f>
        <v>Medium</v>
      </c>
      <c r="O74" s="2" t="str">
        <f>INDEX(customers!$A$1:$D$1001,MATCH($C74,customers!$A$1:$A$1001,0),MATCH(orders!O$1,customers!$A$1:$D$1,0))</f>
        <v>Нет</v>
      </c>
    </row>
    <row r="75" spans="1:15" x14ac:dyDescent="0.25">
      <c r="A75" s="2" t="s">
        <v>140</v>
      </c>
      <c r="B75" s="3">
        <v>44362</v>
      </c>
      <c r="C75" s="2" t="s">
        <v>141</v>
      </c>
      <c r="D75" t="s">
        <v>1978</v>
      </c>
      <c r="E75" s="2">
        <v>5</v>
      </c>
      <c r="F75" s="2" t="str">
        <f>INDEX(customers!$A$1:$D$1001,MATCH($C75,customers!$A$1:$A$1001,0),MATCH(orders!F$1,customers!$A$1:$D$1,0))</f>
        <v>Злата Вдовина</v>
      </c>
      <c r="G75" s="2" t="str">
        <f>INDEX(customers!$A$1:$D$1001,MATCH($C75,customers!$A$1:$A$1001,0),MATCH(orders!G$1,customers!$A$1:$D$1,0))</f>
        <v>Россия</v>
      </c>
      <c r="H75" s="2" t="str">
        <f>INDEX(products!$A$1:$G$49,MATCH($D75,products!$A$1:$A$49,0),MATCH(orders!H$1,products!$A$1:$G$1,0))</f>
        <v>Lib</v>
      </c>
      <c r="I75" s="2" t="str">
        <f>INDEX(products!$A$1:$G$49,MATCH($D75,products!$A$1:$A$49,0),MATCH(orders!I$1,products!$A$1:$G$1,0))</f>
        <v>M</v>
      </c>
      <c r="J75" s="2">
        <f>INDEX(products!$A$1:$G$49,MATCH($D75,products!$A$1:$A$49,0),MATCH(orders!J$1,products!$A$1:$G$1,0))</f>
        <v>0.2</v>
      </c>
      <c r="K75" s="2">
        <f>INDEX(products!$A$1:$G$49,MATCH($D75,products!$A$1:$A$49,0),MATCH(orders!K$1,products!$A$1:$G$1,0))</f>
        <v>436.5</v>
      </c>
      <c r="L75">
        <f>K75*E75</f>
        <v>2182.5</v>
      </c>
      <c r="M75" s="2" t="str" cm="1">
        <f t="array" ref="M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" s="2" t="str" cm="1">
        <f t="array" ref="N75">_xlfn.IFS(FullCoffeeTable[[#This Row],[Метод прожарки]]="M","Medium",FullCoffeeTable[[#This Row],[Метод прожарки]]="L","Light",FullCoffeeTable[[#This Row],[Метод прожарки]]="D","Dark")</f>
        <v>Medium</v>
      </c>
      <c r="O75" s="2" t="str">
        <f>INDEX(customers!$A$1:$D$1001,MATCH($C75,customers!$A$1:$A$1001,0),MATCH(orders!O$1,customers!$A$1:$D$1,0))</f>
        <v>Да</v>
      </c>
    </row>
    <row r="76" spans="1:15" x14ac:dyDescent="0.25">
      <c r="A76" s="2" t="s">
        <v>142</v>
      </c>
      <c r="B76" s="3">
        <v>44396</v>
      </c>
      <c r="C76" s="2" t="s">
        <v>143</v>
      </c>
      <c r="D76" t="s">
        <v>1995</v>
      </c>
      <c r="E76" s="2">
        <v>2</v>
      </c>
      <c r="F76" s="2" t="str">
        <f>INDEX(customers!$A$1:$D$1001,MATCH($C76,customers!$A$1:$A$1001,0),MATCH(orders!F$1,customers!$A$1:$D$1,0))</f>
        <v>Алексей Прокофьев</v>
      </c>
      <c r="G76" s="2" t="str">
        <f>INDEX(customers!$A$1:$D$1001,MATCH($C76,customers!$A$1:$A$1001,0),MATCH(orders!G$1,customers!$A$1:$D$1,0))</f>
        <v>Россия</v>
      </c>
      <c r="H76" s="2" t="str">
        <f>INDEX(products!$A$1:$G$49,MATCH($D76,products!$A$1:$A$49,0),MATCH(orders!H$1,products!$A$1:$G$1,0))</f>
        <v>Exc</v>
      </c>
      <c r="I76" s="2" t="str">
        <f>INDEX(products!$A$1:$G$49,MATCH($D76,products!$A$1:$A$49,0),MATCH(orders!I$1,products!$A$1:$G$1,0))</f>
        <v>L</v>
      </c>
      <c r="J76" s="2">
        <f>INDEX(products!$A$1:$G$49,MATCH($D76,products!$A$1:$A$49,0),MATCH(orders!J$1,products!$A$1:$G$1,0))</f>
        <v>0.5</v>
      </c>
      <c r="K76" s="2">
        <f>INDEX(products!$A$1:$G$49,MATCH($D76,products!$A$1:$A$49,0),MATCH(orders!K$1,products!$A$1:$G$1,0))</f>
        <v>891</v>
      </c>
      <c r="L76">
        <f>K76*E76</f>
        <v>1782</v>
      </c>
      <c r="M76" s="2" t="str" cm="1">
        <f t="array" ref="M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" s="2" t="str" cm="1">
        <f t="array" ref="N76">_xlfn.IFS(FullCoffeeTable[[#This Row],[Метод прожарки]]="M","Medium",FullCoffeeTable[[#This Row],[Метод прожарки]]="L","Light",FullCoffeeTable[[#This Row],[Метод прожарки]]="D","Dark")</f>
        <v>Light</v>
      </c>
      <c r="O76" s="2" t="str">
        <f>INDEX(customers!$A$1:$D$1001,MATCH($C76,customers!$A$1:$A$1001,0),MATCH(orders!O$1,customers!$A$1:$D$1,0))</f>
        <v>Да</v>
      </c>
    </row>
    <row r="77" spans="1:15" x14ac:dyDescent="0.25">
      <c r="A77" s="2" t="s">
        <v>144</v>
      </c>
      <c r="B77" s="3">
        <v>44400</v>
      </c>
      <c r="C77" s="2" t="s">
        <v>145</v>
      </c>
      <c r="D77" t="s">
        <v>1996</v>
      </c>
      <c r="E77" s="2">
        <v>6</v>
      </c>
      <c r="F77" s="2" t="str">
        <f>INDEX(customers!$A$1:$D$1001,MATCH($C77,customers!$A$1:$A$1001,0),MATCH(orders!F$1,customers!$A$1:$D$1,0))</f>
        <v>Милана Соловьева</v>
      </c>
      <c r="G77" s="2" t="str">
        <f>INDEX(customers!$A$1:$D$1001,MATCH($C77,customers!$A$1:$A$1001,0),MATCH(orders!G$1,customers!$A$1:$D$1,0))</f>
        <v>Казахстан</v>
      </c>
      <c r="H77" s="2" t="str">
        <f>INDEX(products!$A$1:$G$49,MATCH($D77,products!$A$1:$A$49,0),MATCH(orders!H$1,products!$A$1:$G$1,0))</f>
        <v>Rob</v>
      </c>
      <c r="I77" s="2" t="str">
        <f>INDEX(products!$A$1:$G$49,MATCH($D77,products!$A$1:$A$49,0),MATCH(orders!I$1,products!$A$1:$G$1,0))</f>
        <v>D</v>
      </c>
      <c r="J77" s="2">
        <f>INDEX(products!$A$1:$G$49,MATCH($D77,products!$A$1:$A$49,0),MATCH(orders!J$1,products!$A$1:$G$1,0))</f>
        <v>1</v>
      </c>
      <c r="K77" s="2">
        <f>INDEX(products!$A$1:$G$49,MATCH($D77,products!$A$1:$A$49,0),MATCH(orders!K$1,products!$A$1:$G$1,0))</f>
        <v>894.99999999999989</v>
      </c>
      <c r="L77">
        <f>K77*E77</f>
        <v>5369.9999999999991</v>
      </c>
      <c r="M77" s="2" t="str" cm="1">
        <f t="array" ref="M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" s="2" t="str" cm="1">
        <f t="array" ref="N77">_xlfn.IFS(FullCoffeeTable[[#This Row],[Метод прожарки]]="M","Medium",FullCoffeeTable[[#This Row],[Метод прожарки]]="L","Light",FullCoffeeTable[[#This Row],[Метод прожарки]]="D","Dark")</f>
        <v>Dark</v>
      </c>
      <c r="O77" s="2" t="str">
        <f>INDEX(customers!$A$1:$D$1001,MATCH($C77,customers!$A$1:$A$1001,0),MATCH(orders!O$1,customers!$A$1:$D$1,0))</f>
        <v>Да</v>
      </c>
    </row>
    <row r="78" spans="1:15" x14ac:dyDescent="0.25">
      <c r="A78" s="2" t="s">
        <v>146</v>
      </c>
      <c r="B78" s="3">
        <v>43855</v>
      </c>
      <c r="C78" s="2" t="s">
        <v>147</v>
      </c>
      <c r="D78" t="s">
        <v>1997</v>
      </c>
      <c r="E78" s="2">
        <v>1</v>
      </c>
      <c r="F78" s="2" t="str">
        <f>INDEX(customers!$A$1:$D$1001,MATCH($C78,customers!$A$1:$A$1001,0),MATCH(orders!F$1,customers!$A$1:$D$1,0))</f>
        <v>Анна Константинова</v>
      </c>
      <c r="G78" s="2" t="str">
        <f>INDEX(customers!$A$1:$D$1001,MATCH($C78,customers!$A$1:$A$1001,0),MATCH(orders!G$1,customers!$A$1:$D$1,0))</f>
        <v>Казахстан</v>
      </c>
      <c r="H78" s="2" t="str">
        <f>INDEX(products!$A$1:$G$49,MATCH($D78,products!$A$1:$A$49,0),MATCH(orders!H$1,products!$A$1:$G$1,0))</f>
        <v>Rob</v>
      </c>
      <c r="I78" s="2" t="str">
        <f>INDEX(products!$A$1:$G$49,MATCH($D78,products!$A$1:$A$49,0),MATCH(orders!I$1,products!$A$1:$G$1,0))</f>
        <v>L</v>
      </c>
      <c r="J78" s="2">
        <f>INDEX(products!$A$1:$G$49,MATCH($D78,products!$A$1:$A$49,0),MATCH(orders!J$1,products!$A$1:$G$1,0))</f>
        <v>0.2</v>
      </c>
      <c r="K78" s="2">
        <f>INDEX(products!$A$1:$G$49,MATCH($D78,products!$A$1:$A$49,0),MATCH(orders!K$1,products!$A$1:$G$1,0))</f>
        <v>358.49999999999994</v>
      </c>
      <c r="L78">
        <f>K78*E78</f>
        <v>358.49999999999994</v>
      </c>
      <c r="M78" s="2" t="str" cm="1">
        <f t="array" ref="M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8" s="2" t="str" cm="1">
        <f t="array" ref="N78">_xlfn.IFS(FullCoffeeTable[[#This Row],[Метод прожарки]]="M","Medium",FullCoffeeTable[[#This Row],[Метод прожарки]]="L","Light",FullCoffeeTable[[#This Row],[Метод прожарки]]="D","Dark")</f>
        <v>Light</v>
      </c>
      <c r="O78" s="2" t="str">
        <f>INDEX(customers!$A$1:$D$1001,MATCH($C78,customers!$A$1:$A$1001,0),MATCH(orders!O$1,customers!$A$1:$D$1,0))</f>
        <v>Да</v>
      </c>
    </row>
    <row r="79" spans="1:15" x14ac:dyDescent="0.25">
      <c r="A79" s="2" t="s">
        <v>148</v>
      </c>
      <c r="B79" s="3">
        <v>43594</v>
      </c>
      <c r="C79" s="2" t="s">
        <v>149</v>
      </c>
      <c r="D79" t="s">
        <v>1972</v>
      </c>
      <c r="E79" s="2">
        <v>2</v>
      </c>
      <c r="F79" s="2" t="str">
        <f>INDEX(customers!$A$1:$D$1001,MATCH($C79,customers!$A$1:$A$1001,0),MATCH(orders!F$1,customers!$A$1:$D$1,0))</f>
        <v>Арина Белоусова</v>
      </c>
      <c r="G79" s="2" t="str">
        <f>INDEX(customers!$A$1:$D$1001,MATCH($C79,customers!$A$1:$A$1001,0),MATCH(orders!G$1,customers!$A$1:$D$1,0))</f>
        <v>Россия</v>
      </c>
      <c r="H79" s="2" t="str">
        <f>INDEX(products!$A$1:$G$49,MATCH($D79,products!$A$1:$A$49,0),MATCH(orders!H$1,products!$A$1:$G$1,0))</f>
        <v>Exc</v>
      </c>
      <c r="I79" s="2" t="str">
        <f>INDEX(products!$A$1:$G$49,MATCH($D79,products!$A$1:$A$49,0),MATCH(orders!I$1,products!$A$1:$G$1,0))</f>
        <v>D</v>
      </c>
      <c r="J79" s="2">
        <f>INDEX(products!$A$1:$G$49,MATCH($D79,products!$A$1:$A$49,0),MATCH(orders!J$1,products!$A$1:$G$1,0))</f>
        <v>0.2</v>
      </c>
      <c r="K79" s="2">
        <f>INDEX(products!$A$1:$G$49,MATCH($D79,products!$A$1:$A$49,0),MATCH(orders!K$1,products!$A$1:$G$1,0))</f>
        <v>364.5</v>
      </c>
      <c r="L79">
        <f>K79*E79</f>
        <v>729</v>
      </c>
      <c r="M79" s="2" t="str" cm="1">
        <f t="array" ref="M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9" s="2" t="str" cm="1">
        <f t="array" ref="N79">_xlfn.IFS(FullCoffeeTable[[#This Row],[Метод прожарки]]="M","Medium",FullCoffeeTable[[#This Row],[Метод прожарки]]="L","Light",FullCoffeeTable[[#This Row],[Метод прожарки]]="D","Dark")</f>
        <v>Dark</v>
      </c>
      <c r="O79" s="2" t="str">
        <f>INDEX(customers!$A$1:$D$1001,MATCH($C79,customers!$A$1:$A$1001,0),MATCH(orders!O$1,customers!$A$1:$D$1,0))</f>
        <v>Нет</v>
      </c>
    </row>
    <row r="80" spans="1:15" x14ac:dyDescent="0.25">
      <c r="A80" s="2" t="s">
        <v>150</v>
      </c>
      <c r="B80" s="3">
        <v>43920</v>
      </c>
      <c r="C80" s="2" t="s">
        <v>151</v>
      </c>
      <c r="D80" t="s">
        <v>1976</v>
      </c>
      <c r="E80" s="2">
        <v>6</v>
      </c>
      <c r="F80" s="2" t="str">
        <f>INDEX(customers!$A$1:$D$1001,MATCH($C80,customers!$A$1:$A$1001,0),MATCH(orders!F$1,customers!$A$1:$D$1,0))</f>
        <v>Алёна Прохорова</v>
      </c>
      <c r="G80" s="2" t="str">
        <f>INDEX(customers!$A$1:$D$1001,MATCH($C80,customers!$A$1:$A$1001,0),MATCH(orders!G$1,customers!$A$1:$D$1,0))</f>
        <v>Россия</v>
      </c>
      <c r="H80" s="2" t="str">
        <f>INDEX(products!$A$1:$G$49,MATCH($D80,products!$A$1:$A$49,0),MATCH(orders!H$1,products!$A$1:$G$1,0))</f>
        <v>Ara</v>
      </c>
      <c r="I80" s="2" t="str">
        <f>INDEX(products!$A$1:$G$49,MATCH($D80,products!$A$1:$A$49,0),MATCH(orders!I$1,products!$A$1:$G$1,0))</f>
        <v>M</v>
      </c>
      <c r="J80" s="2">
        <f>INDEX(products!$A$1:$G$49,MATCH($D80,products!$A$1:$A$49,0),MATCH(orders!J$1,products!$A$1:$G$1,0))</f>
        <v>0.5</v>
      </c>
      <c r="K80" s="2">
        <f>INDEX(products!$A$1:$G$49,MATCH($D80,products!$A$1:$A$49,0),MATCH(orders!K$1,products!$A$1:$G$1,0))</f>
        <v>675</v>
      </c>
      <c r="L80">
        <f>K80*E80</f>
        <v>4050</v>
      </c>
      <c r="M80" s="2" t="str" cm="1">
        <f t="array" ref="M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0" s="2" t="str" cm="1">
        <f t="array" ref="N80">_xlfn.IFS(FullCoffeeTable[[#This Row],[Метод прожарки]]="M","Medium",FullCoffeeTable[[#This Row],[Метод прожарки]]="L","Light",FullCoffeeTable[[#This Row],[Метод прожарки]]="D","Dark")</f>
        <v>Medium</v>
      </c>
      <c r="O80" s="2" t="str">
        <f>INDEX(customers!$A$1:$D$1001,MATCH($C80,customers!$A$1:$A$1001,0),MATCH(orders!O$1,customers!$A$1:$D$1,0))</f>
        <v>Да</v>
      </c>
    </row>
    <row r="81" spans="1:15" x14ac:dyDescent="0.25">
      <c r="A81" s="2" t="s">
        <v>152</v>
      </c>
      <c r="B81" s="3">
        <v>44633</v>
      </c>
      <c r="C81" s="2" t="s">
        <v>153</v>
      </c>
      <c r="D81" t="s">
        <v>1998</v>
      </c>
      <c r="E81" s="2">
        <v>4</v>
      </c>
      <c r="F81" s="2" t="str">
        <f>INDEX(customers!$A$1:$D$1001,MATCH($C81,customers!$A$1:$A$1001,0),MATCH(orders!F$1,customers!$A$1:$D$1,0))</f>
        <v>Александра Морозова</v>
      </c>
      <c r="G81" s="2" t="str">
        <f>INDEX(customers!$A$1:$D$1001,MATCH($C81,customers!$A$1:$A$1001,0),MATCH(orders!G$1,customers!$A$1:$D$1,0))</f>
        <v>Россия</v>
      </c>
      <c r="H81" s="2" t="str">
        <f>INDEX(products!$A$1:$G$49,MATCH($D81,products!$A$1:$A$49,0),MATCH(orders!H$1,products!$A$1:$G$1,0))</f>
        <v>Rob</v>
      </c>
      <c r="I81" s="2" t="str">
        <f>INDEX(products!$A$1:$G$49,MATCH($D81,products!$A$1:$A$49,0),MATCH(orders!I$1,products!$A$1:$G$1,0))</f>
        <v>L</v>
      </c>
      <c r="J81" s="2">
        <f>INDEX(products!$A$1:$G$49,MATCH($D81,products!$A$1:$A$49,0),MATCH(orders!J$1,products!$A$1:$G$1,0))</f>
        <v>1</v>
      </c>
      <c r="K81" s="2">
        <f>INDEX(products!$A$1:$G$49,MATCH($D81,products!$A$1:$A$49,0),MATCH(orders!K$1,products!$A$1:$G$1,0))</f>
        <v>1195</v>
      </c>
      <c r="L81">
        <f>K81*E81</f>
        <v>4780</v>
      </c>
      <c r="M81" s="2" t="str" cm="1">
        <f t="array" ref="M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" s="2" t="str" cm="1">
        <f t="array" ref="N81">_xlfn.IFS(FullCoffeeTable[[#This Row],[Метод прожарки]]="M","Medium",FullCoffeeTable[[#This Row],[Метод прожарки]]="L","Light",FullCoffeeTable[[#This Row],[Метод прожарки]]="D","Dark")</f>
        <v>Light</v>
      </c>
      <c r="O81" s="2" t="str">
        <f>INDEX(customers!$A$1:$D$1001,MATCH($C81,customers!$A$1:$A$1001,0),MATCH(orders!O$1,customers!$A$1:$D$1,0))</f>
        <v>Нет</v>
      </c>
    </row>
    <row r="82" spans="1:15" x14ac:dyDescent="0.25">
      <c r="A82" s="2" t="s">
        <v>154</v>
      </c>
      <c r="B82" s="3">
        <v>43572</v>
      </c>
      <c r="C82" s="2" t="s">
        <v>155</v>
      </c>
      <c r="D82" t="s">
        <v>1999</v>
      </c>
      <c r="E82" s="2">
        <v>5</v>
      </c>
      <c r="F82" s="2" t="str">
        <f>INDEX(customers!$A$1:$D$1001,MATCH($C82,customers!$A$1:$A$1001,0),MATCH(orders!F$1,customers!$A$1:$D$1,0))</f>
        <v>Александр Еремин</v>
      </c>
      <c r="G82" s="2" t="str">
        <f>INDEX(customers!$A$1:$D$1001,MATCH($C82,customers!$A$1:$A$1001,0),MATCH(orders!G$1,customers!$A$1:$D$1,0))</f>
        <v>Россия</v>
      </c>
      <c r="H82" s="2" t="str">
        <f>INDEX(products!$A$1:$G$49,MATCH($D82,products!$A$1:$A$49,0),MATCH(orders!H$1,products!$A$1:$G$1,0))</f>
        <v>Ara</v>
      </c>
      <c r="I82" s="2" t="str">
        <f>INDEX(products!$A$1:$G$49,MATCH($D82,products!$A$1:$A$49,0),MATCH(orders!I$1,products!$A$1:$G$1,0))</f>
        <v>L</v>
      </c>
      <c r="J82" s="2">
        <f>INDEX(products!$A$1:$G$49,MATCH($D82,products!$A$1:$A$49,0),MATCH(orders!J$1,products!$A$1:$G$1,0))</f>
        <v>0.5</v>
      </c>
      <c r="K82" s="2">
        <f>INDEX(products!$A$1:$G$49,MATCH($D82,products!$A$1:$A$49,0),MATCH(orders!K$1,products!$A$1:$G$1,0))</f>
        <v>777</v>
      </c>
      <c r="L82">
        <f>K82*E82</f>
        <v>3885</v>
      </c>
      <c r="M82" s="2" t="str" cm="1">
        <f t="array" ref="M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" s="2" t="str" cm="1">
        <f t="array" ref="N82">_xlfn.IFS(FullCoffeeTable[[#This Row],[Метод прожарки]]="M","Medium",FullCoffeeTable[[#This Row],[Метод прожарки]]="L","Light",FullCoffeeTable[[#This Row],[Метод прожарки]]="D","Dark")</f>
        <v>Light</v>
      </c>
      <c r="O82" s="2" t="str">
        <f>INDEX(customers!$A$1:$D$1001,MATCH($C82,customers!$A$1:$A$1001,0),MATCH(orders!O$1,customers!$A$1:$D$1,0))</f>
        <v>Да</v>
      </c>
    </row>
    <row r="83" spans="1:15" x14ac:dyDescent="0.25">
      <c r="A83" s="2" t="s">
        <v>156</v>
      </c>
      <c r="B83" s="3">
        <v>43763</v>
      </c>
      <c r="C83" s="2" t="s">
        <v>157</v>
      </c>
      <c r="D83" t="s">
        <v>1983</v>
      </c>
      <c r="E83" s="2">
        <v>3</v>
      </c>
      <c r="F83" s="2" t="str">
        <f>INDEX(customers!$A$1:$D$1001,MATCH($C83,customers!$A$1:$A$1001,0),MATCH(orders!F$1,customers!$A$1:$D$1,0))</f>
        <v>Фёдор Коротков</v>
      </c>
      <c r="G83" s="2" t="str">
        <f>INDEX(customers!$A$1:$D$1001,MATCH($C83,customers!$A$1:$A$1001,0),MATCH(orders!G$1,customers!$A$1:$D$1,0))</f>
        <v>Россия</v>
      </c>
      <c r="H83" s="2" t="str">
        <f>INDEX(products!$A$1:$G$49,MATCH($D83,products!$A$1:$A$49,0),MATCH(orders!H$1,products!$A$1:$G$1,0))</f>
        <v>Lib</v>
      </c>
      <c r="I83" s="2" t="str">
        <f>INDEX(products!$A$1:$G$49,MATCH($D83,products!$A$1:$A$49,0),MATCH(orders!I$1,products!$A$1:$G$1,0))</f>
        <v>L</v>
      </c>
      <c r="J83" s="2">
        <f>INDEX(products!$A$1:$G$49,MATCH($D83,products!$A$1:$A$49,0),MATCH(orders!J$1,products!$A$1:$G$1,0))</f>
        <v>2.5</v>
      </c>
      <c r="K83" s="2">
        <f>INDEX(products!$A$1:$G$49,MATCH($D83,products!$A$1:$A$49,0),MATCH(orders!K$1,products!$A$1:$G$1,0))</f>
        <v>3645.5</v>
      </c>
      <c r="L83">
        <f>K83*E83</f>
        <v>10936.5</v>
      </c>
      <c r="M83" s="2" t="str" cm="1">
        <f t="array" ref="M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3" s="2" t="str" cm="1">
        <f t="array" ref="N83">_xlfn.IFS(FullCoffeeTable[[#This Row],[Метод прожарки]]="M","Medium",FullCoffeeTable[[#This Row],[Метод прожарки]]="L","Light",FullCoffeeTable[[#This Row],[Метод прожарки]]="D","Dark")</f>
        <v>Light</v>
      </c>
      <c r="O83" s="2" t="str">
        <f>INDEX(customers!$A$1:$D$1001,MATCH($C83,customers!$A$1:$A$1001,0),MATCH(orders!O$1,customers!$A$1:$D$1,0))</f>
        <v>Да</v>
      </c>
    </row>
    <row r="84" spans="1:15" x14ac:dyDescent="0.25">
      <c r="A84" s="2" t="s">
        <v>158</v>
      </c>
      <c r="B84" s="3">
        <v>43721</v>
      </c>
      <c r="C84" s="2" t="s">
        <v>159</v>
      </c>
      <c r="D84" t="s">
        <v>2000</v>
      </c>
      <c r="E84" s="2">
        <v>3</v>
      </c>
      <c r="F84" s="2" t="str">
        <f>INDEX(customers!$A$1:$D$1001,MATCH($C84,customers!$A$1:$A$1001,0),MATCH(orders!F$1,customers!$A$1:$D$1,0))</f>
        <v>Валерия Титова</v>
      </c>
      <c r="G84" s="2" t="str">
        <f>INDEX(customers!$A$1:$D$1001,MATCH($C84,customers!$A$1:$A$1001,0),MATCH(orders!G$1,customers!$A$1:$D$1,0))</f>
        <v>Казахстан</v>
      </c>
      <c r="H84" s="2" t="str">
        <f>INDEX(products!$A$1:$G$49,MATCH($D84,products!$A$1:$A$49,0),MATCH(orders!H$1,products!$A$1:$G$1,0))</f>
        <v>Lib</v>
      </c>
      <c r="I84" s="2" t="str">
        <f>INDEX(products!$A$1:$G$49,MATCH($D84,products!$A$1:$A$49,0),MATCH(orders!I$1,products!$A$1:$G$1,0))</f>
        <v>M</v>
      </c>
      <c r="J84" s="2">
        <f>INDEX(products!$A$1:$G$49,MATCH($D84,products!$A$1:$A$49,0),MATCH(orders!J$1,products!$A$1:$G$1,0))</f>
        <v>2.5</v>
      </c>
      <c r="K84" s="2">
        <f>INDEX(products!$A$1:$G$49,MATCH($D84,products!$A$1:$A$49,0),MATCH(orders!K$1,products!$A$1:$G$1,0))</f>
        <v>3346.4999999999995</v>
      </c>
      <c r="L84">
        <f>K84*E84</f>
        <v>10039.499999999998</v>
      </c>
      <c r="M84" s="2" t="str" cm="1">
        <f t="array" ref="M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4" s="2" t="str" cm="1">
        <f t="array" ref="N84">_xlfn.IFS(FullCoffeeTable[[#This Row],[Метод прожарки]]="M","Medium",FullCoffeeTable[[#This Row],[Метод прожарки]]="L","Light",FullCoffeeTable[[#This Row],[Метод прожарки]]="D","Dark")</f>
        <v>Medium</v>
      </c>
      <c r="O84" s="2" t="str">
        <f>INDEX(customers!$A$1:$D$1001,MATCH($C84,customers!$A$1:$A$1001,0),MATCH(orders!O$1,customers!$A$1:$D$1,0))</f>
        <v>Да</v>
      </c>
    </row>
    <row r="85" spans="1:15" x14ac:dyDescent="0.25">
      <c r="A85" s="2" t="s">
        <v>160</v>
      </c>
      <c r="B85" s="3">
        <v>43933</v>
      </c>
      <c r="C85" s="2" t="s">
        <v>161</v>
      </c>
      <c r="D85" t="s">
        <v>1968</v>
      </c>
      <c r="E85" s="2">
        <v>4</v>
      </c>
      <c r="F85" s="2" t="str">
        <f>INDEX(customers!$A$1:$D$1001,MATCH($C85,customers!$A$1:$A$1001,0),MATCH(orders!F$1,customers!$A$1:$D$1,0))</f>
        <v>Екатерина Иванова</v>
      </c>
      <c r="G85" s="2" t="str">
        <f>INDEX(customers!$A$1:$D$1001,MATCH($C85,customers!$A$1:$A$1001,0),MATCH(orders!G$1,customers!$A$1:$D$1,0))</f>
        <v>Россия</v>
      </c>
      <c r="H85" s="2" t="str">
        <f>INDEX(products!$A$1:$G$49,MATCH($D85,products!$A$1:$A$49,0),MATCH(orders!H$1,products!$A$1:$G$1,0))</f>
        <v>Rob</v>
      </c>
      <c r="I85" s="2" t="str">
        <f>INDEX(products!$A$1:$G$49,MATCH($D85,products!$A$1:$A$49,0),MATCH(orders!I$1,products!$A$1:$G$1,0))</f>
        <v>D</v>
      </c>
      <c r="J85" s="2">
        <f>INDEX(products!$A$1:$G$49,MATCH($D85,products!$A$1:$A$49,0),MATCH(orders!J$1,products!$A$1:$G$1,0))</f>
        <v>2.5</v>
      </c>
      <c r="K85" s="2">
        <f>INDEX(products!$A$1:$G$49,MATCH($D85,products!$A$1:$A$49,0),MATCH(orders!K$1,products!$A$1:$G$1,0))</f>
        <v>2058.4999999999995</v>
      </c>
      <c r="L85">
        <f>K85*E85</f>
        <v>8233.9999999999982</v>
      </c>
      <c r="M85" s="2" t="str" cm="1">
        <f t="array" ref="M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" s="2" t="str" cm="1">
        <f t="array" ref="N85">_xlfn.IFS(FullCoffeeTable[[#This Row],[Метод прожарки]]="M","Medium",FullCoffeeTable[[#This Row],[Метод прожарки]]="L","Light",FullCoffeeTable[[#This Row],[Метод прожарки]]="D","Dark")</f>
        <v>Dark</v>
      </c>
      <c r="O85" s="2" t="str">
        <f>INDEX(customers!$A$1:$D$1001,MATCH($C85,customers!$A$1:$A$1001,0),MATCH(orders!O$1,customers!$A$1:$D$1,0))</f>
        <v>Да</v>
      </c>
    </row>
    <row r="86" spans="1:15" x14ac:dyDescent="0.25">
      <c r="A86" s="2" t="s">
        <v>162</v>
      </c>
      <c r="B86" s="3">
        <v>43783</v>
      </c>
      <c r="C86" s="2" t="s">
        <v>163</v>
      </c>
      <c r="D86" t="s">
        <v>1980</v>
      </c>
      <c r="E86" s="2">
        <v>1</v>
      </c>
      <c r="F86" s="2" t="str">
        <f>INDEX(customers!$A$1:$D$1001,MATCH($C86,customers!$A$1:$A$1001,0),MATCH(orders!F$1,customers!$A$1:$D$1,0))</f>
        <v>Александра Хомякова</v>
      </c>
      <c r="G86" s="2" t="str">
        <f>INDEX(customers!$A$1:$D$1001,MATCH($C86,customers!$A$1:$A$1001,0),MATCH(orders!G$1,customers!$A$1:$D$1,0))</f>
        <v>Россия</v>
      </c>
      <c r="H86" s="2" t="str">
        <f>INDEX(products!$A$1:$G$49,MATCH($D86,products!$A$1:$A$49,0),MATCH(orders!H$1,products!$A$1:$G$1,0))</f>
        <v>Lib</v>
      </c>
      <c r="I86" s="2" t="str">
        <f>INDEX(products!$A$1:$G$49,MATCH($D86,products!$A$1:$A$49,0),MATCH(orders!I$1,products!$A$1:$G$1,0))</f>
        <v>L</v>
      </c>
      <c r="J86" s="2">
        <f>INDEX(products!$A$1:$G$49,MATCH($D86,products!$A$1:$A$49,0),MATCH(orders!J$1,products!$A$1:$G$1,0))</f>
        <v>0.5</v>
      </c>
      <c r="K86" s="2">
        <f>INDEX(products!$A$1:$G$49,MATCH($D86,products!$A$1:$A$49,0),MATCH(orders!K$1,products!$A$1:$G$1,0))</f>
        <v>951</v>
      </c>
      <c r="L86">
        <f>K86*E86</f>
        <v>951</v>
      </c>
      <c r="M86" s="2" t="str" cm="1">
        <f t="array" ref="M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" s="2" t="str" cm="1">
        <f t="array" ref="N86">_xlfn.IFS(FullCoffeeTable[[#This Row],[Метод прожарки]]="M","Medium",FullCoffeeTable[[#This Row],[Метод прожарки]]="L","Light",FullCoffeeTable[[#This Row],[Метод прожарки]]="D","Dark")</f>
        <v>Light</v>
      </c>
      <c r="O86" s="2" t="str">
        <f>INDEX(customers!$A$1:$D$1001,MATCH($C86,customers!$A$1:$A$1001,0),MATCH(orders!O$1,customers!$A$1:$D$1,0))</f>
        <v>Нет</v>
      </c>
    </row>
    <row r="87" spans="1:15" x14ac:dyDescent="0.25">
      <c r="A87" s="2" t="s">
        <v>164</v>
      </c>
      <c r="B87" s="3">
        <v>43664</v>
      </c>
      <c r="C87" s="2" t="s">
        <v>165</v>
      </c>
      <c r="D87" t="s">
        <v>2001</v>
      </c>
      <c r="E87" s="2">
        <v>3</v>
      </c>
      <c r="F87" s="2" t="str">
        <f>INDEX(customers!$A$1:$D$1001,MATCH($C87,customers!$A$1:$A$1001,0),MATCH(orders!F$1,customers!$A$1:$D$1,0))</f>
        <v>Софья Зотова</v>
      </c>
      <c r="G87" s="2" t="str">
        <f>INDEX(customers!$A$1:$D$1001,MATCH($C87,customers!$A$1:$A$1001,0),MATCH(orders!G$1,customers!$A$1:$D$1,0))</f>
        <v>Россия</v>
      </c>
      <c r="H87" s="2" t="str">
        <f>INDEX(products!$A$1:$G$49,MATCH($D87,products!$A$1:$A$49,0),MATCH(orders!H$1,products!$A$1:$G$1,0))</f>
        <v>Ara</v>
      </c>
      <c r="I87" s="2" t="str">
        <f>INDEX(products!$A$1:$G$49,MATCH($D87,products!$A$1:$A$49,0),MATCH(orders!I$1,products!$A$1:$G$1,0))</f>
        <v>L</v>
      </c>
      <c r="J87" s="2">
        <f>INDEX(products!$A$1:$G$49,MATCH($D87,products!$A$1:$A$49,0),MATCH(orders!J$1,products!$A$1:$G$1,0))</f>
        <v>2.5</v>
      </c>
      <c r="K87" s="2">
        <f>INDEX(products!$A$1:$G$49,MATCH($D87,products!$A$1:$A$49,0),MATCH(orders!K$1,products!$A$1:$G$1,0))</f>
        <v>2978.4999999999995</v>
      </c>
      <c r="L87">
        <f>K87*E87</f>
        <v>8935.4999999999982</v>
      </c>
      <c r="M87" s="2" t="str" cm="1">
        <f t="array" ref="M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" s="2" t="str" cm="1">
        <f t="array" ref="N87">_xlfn.IFS(FullCoffeeTable[[#This Row],[Метод прожарки]]="M","Medium",FullCoffeeTable[[#This Row],[Метод прожарки]]="L","Light",FullCoffeeTable[[#This Row],[Метод прожарки]]="D","Dark")</f>
        <v>Light</v>
      </c>
      <c r="O87" s="2" t="str">
        <f>INDEX(customers!$A$1:$D$1001,MATCH($C87,customers!$A$1:$A$1001,0),MATCH(orders!O$1,customers!$A$1:$D$1,0))</f>
        <v>Нет</v>
      </c>
    </row>
    <row r="88" spans="1:15" x14ac:dyDescent="0.25">
      <c r="A88" s="2" t="s">
        <v>164</v>
      </c>
      <c r="B88" s="3">
        <v>43664</v>
      </c>
      <c r="C88" s="2" t="s">
        <v>165</v>
      </c>
      <c r="D88" t="s">
        <v>1973</v>
      </c>
      <c r="E88" s="2">
        <v>4</v>
      </c>
      <c r="F88" s="2" t="str">
        <f>INDEX(customers!$A$1:$D$1001,MATCH($C88,customers!$A$1:$A$1001,0),MATCH(orders!F$1,customers!$A$1:$D$1,0))</f>
        <v>Софья Зотова</v>
      </c>
      <c r="G88" s="2" t="str">
        <f>INDEX(customers!$A$1:$D$1001,MATCH($C88,customers!$A$1:$A$1001,0),MATCH(orders!G$1,customers!$A$1:$D$1,0))</f>
        <v>Россия</v>
      </c>
      <c r="H88" s="2" t="str">
        <f>INDEX(products!$A$1:$G$49,MATCH($D88,products!$A$1:$A$49,0),MATCH(orders!H$1,products!$A$1:$G$1,0))</f>
        <v>Ara</v>
      </c>
      <c r="I88" s="2" t="str">
        <f>INDEX(products!$A$1:$G$49,MATCH($D88,products!$A$1:$A$49,0),MATCH(orders!I$1,products!$A$1:$G$1,0))</f>
        <v>D</v>
      </c>
      <c r="J88" s="2">
        <f>INDEX(products!$A$1:$G$49,MATCH($D88,products!$A$1:$A$49,0),MATCH(orders!J$1,products!$A$1:$G$1,0))</f>
        <v>0.2</v>
      </c>
      <c r="K88" s="2">
        <f>INDEX(products!$A$1:$G$49,MATCH($D88,products!$A$1:$A$49,0),MATCH(orders!K$1,products!$A$1:$G$1,0))</f>
        <v>298.5</v>
      </c>
      <c r="L88">
        <f>K88*E88</f>
        <v>1194</v>
      </c>
      <c r="M88" s="2" t="str" cm="1">
        <f t="array" ref="M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" s="2" t="str" cm="1">
        <f t="array" ref="N88">_xlfn.IFS(FullCoffeeTable[[#This Row],[Метод прожарки]]="M","Medium",FullCoffeeTable[[#This Row],[Метод прожарки]]="L","Light",FullCoffeeTable[[#This Row],[Метод прожарки]]="D","Dark")</f>
        <v>Dark</v>
      </c>
      <c r="O88" s="2" t="str">
        <f>INDEX(customers!$A$1:$D$1001,MATCH($C88,customers!$A$1:$A$1001,0),MATCH(orders!O$1,customers!$A$1:$D$1,0))</f>
        <v>Нет</v>
      </c>
    </row>
    <row r="89" spans="1:15" x14ac:dyDescent="0.25">
      <c r="A89" s="2" t="s">
        <v>167</v>
      </c>
      <c r="B89" s="3">
        <v>44289</v>
      </c>
      <c r="C89" s="2" t="s">
        <v>168</v>
      </c>
      <c r="D89" t="s">
        <v>1974</v>
      </c>
      <c r="E89" s="2">
        <v>3</v>
      </c>
      <c r="F89" s="2" t="str">
        <f>INDEX(customers!$A$1:$D$1001,MATCH($C89,customers!$A$1:$A$1001,0),MATCH(orders!F$1,customers!$A$1:$D$1,0))</f>
        <v>Арсений Туманов</v>
      </c>
      <c r="G89" s="2" t="str">
        <f>INDEX(customers!$A$1:$D$1001,MATCH($C89,customers!$A$1:$A$1001,0),MATCH(orders!G$1,customers!$A$1:$D$1,0))</f>
        <v>Россия</v>
      </c>
      <c r="H89" s="2" t="str">
        <f>INDEX(products!$A$1:$G$49,MATCH($D89,products!$A$1:$A$49,0),MATCH(orders!H$1,products!$A$1:$G$1,0))</f>
        <v>Ara</v>
      </c>
      <c r="I89" s="2" t="str">
        <f>INDEX(products!$A$1:$G$49,MATCH($D89,products!$A$1:$A$49,0),MATCH(orders!I$1,products!$A$1:$G$1,0))</f>
        <v>M</v>
      </c>
      <c r="J89" s="2">
        <f>INDEX(products!$A$1:$G$49,MATCH($D89,products!$A$1:$A$49,0),MATCH(orders!J$1,products!$A$1:$G$1,0))</f>
        <v>1</v>
      </c>
      <c r="K89" s="2">
        <f>INDEX(products!$A$1:$G$49,MATCH($D89,products!$A$1:$A$49,0),MATCH(orders!K$1,products!$A$1:$G$1,0))</f>
        <v>1125</v>
      </c>
      <c r="L89">
        <f>K89*E89</f>
        <v>3375</v>
      </c>
      <c r="M89" s="2" t="str" cm="1">
        <f t="array" ref="M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" s="2" t="str" cm="1">
        <f t="array" ref="N89">_xlfn.IFS(FullCoffeeTable[[#This Row],[Метод прожарки]]="M","Medium",FullCoffeeTable[[#This Row],[Метод прожарки]]="L","Light",FullCoffeeTable[[#This Row],[Метод прожарки]]="D","Dark")</f>
        <v>Medium</v>
      </c>
      <c r="O89" s="2" t="str">
        <f>INDEX(customers!$A$1:$D$1001,MATCH($C89,customers!$A$1:$A$1001,0),MATCH(orders!O$1,customers!$A$1:$D$1,0))</f>
        <v>Нет</v>
      </c>
    </row>
    <row r="90" spans="1:15" x14ac:dyDescent="0.25">
      <c r="A90" s="2" t="s">
        <v>169</v>
      </c>
      <c r="B90" s="3">
        <v>44284</v>
      </c>
      <c r="C90" s="2" t="s">
        <v>170</v>
      </c>
      <c r="D90" t="s">
        <v>1998</v>
      </c>
      <c r="E90" s="2">
        <v>3</v>
      </c>
      <c r="F90" s="2" t="str">
        <f>INDEX(customers!$A$1:$D$1001,MATCH($C90,customers!$A$1:$A$1001,0),MATCH(orders!F$1,customers!$A$1:$D$1,0))</f>
        <v>Антонина Борисова</v>
      </c>
      <c r="G90" s="2" t="str">
        <f>INDEX(customers!$A$1:$D$1001,MATCH($C90,customers!$A$1:$A$1001,0),MATCH(orders!G$1,customers!$A$1:$D$1,0))</f>
        <v>Россия</v>
      </c>
      <c r="H90" s="2" t="str">
        <f>INDEX(products!$A$1:$G$49,MATCH($D90,products!$A$1:$A$49,0),MATCH(orders!H$1,products!$A$1:$G$1,0))</f>
        <v>Rob</v>
      </c>
      <c r="I90" s="2" t="str">
        <f>INDEX(products!$A$1:$G$49,MATCH($D90,products!$A$1:$A$49,0),MATCH(orders!I$1,products!$A$1:$G$1,0))</f>
        <v>L</v>
      </c>
      <c r="J90" s="2">
        <f>INDEX(products!$A$1:$G$49,MATCH($D90,products!$A$1:$A$49,0),MATCH(orders!J$1,products!$A$1:$G$1,0))</f>
        <v>1</v>
      </c>
      <c r="K90" s="2">
        <f>INDEX(products!$A$1:$G$49,MATCH($D90,products!$A$1:$A$49,0),MATCH(orders!K$1,products!$A$1:$G$1,0))</f>
        <v>1195</v>
      </c>
      <c r="L90">
        <f>K90*E90</f>
        <v>3585</v>
      </c>
      <c r="M90" s="2" t="str" cm="1">
        <f t="array" ref="M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" s="2" t="str" cm="1">
        <f t="array" ref="N90">_xlfn.IFS(FullCoffeeTable[[#This Row],[Метод прожарки]]="M","Medium",FullCoffeeTable[[#This Row],[Метод прожарки]]="L","Light",FullCoffeeTable[[#This Row],[Метод прожарки]]="D","Dark")</f>
        <v>Light</v>
      </c>
      <c r="O90" s="2" t="str">
        <f>INDEX(customers!$A$1:$D$1001,MATCH($C90,customers!$A$1:$A$1001,0),MATCH(orders!O$1,customers!$A$1:$D$1,0))</f>
        <v>Нет</v>
      </c>
    </row>
    <row r="91" spans="1:15" x14ac:dyDescent="0.25">
      <c r="A91" s="2" t="s">
        <v>171</v>
      </c>
      <c r="B91" s="3">
        <v>44545</v>
      </c>
      <c r="C91" s="2" t="s">
        <v>172</v>
      </c>
      <c r="D91" t="s">
        <v>1959</v>
      </c>
      <c r="E91" s="2">
        <v>6</v>
      </c>
      <c r="F91" s="2" t="str">
        <f>INDEX(customers!$A$1:$D$1001,MATCH($C91,customers!$A$1:$A$1001,0),MATCH(orders!F$1,customers!$A$1:$D$1,0))</f>
        <v>Максим Корнилов</v>
      </c>
      <c r="G91" s="2" t="str">
        <f>INDEX(customers!$A$1:$D$1001,MATCH($C91,customers!$A$1:$A$1001,0),MATCH(orders!G$1,customers!$A$1:$D$1,0))</f>
        <v>Россия</v>
      </c>
      <c r="H91" s="2" t="str">
        <f>INDEX(products!$A$1:$G$49,MATCH($D91,products!$A$1:$A$49,0),MATCH(orders!H$1,products!$A$1:$G$1,0))</f>
        <v>Ara</v>
      </c>
      <c r="I91" s="2" t="str">
        <f>INDEX(products!$A$1:$G$49,MATCH($D91,products!$A$1:$A$49,0),MATCH(orders!I$1,products!$A$1:$G$1,0))</f>
        <v>L</v>
      </c>
      <c r="J91" s="2">
        <f>INDEX(products!$A$1:$G$49,MATCH($D91,products!$A$1:$A$49,0),MATCH(orders!J$1,products!$A$1:$G$1,0))</f>
        <v>1</v>
      </c>
      <c r="K91" s="2">
        <f>INDEX(products!$A$1:$G$49,MATCH($D91,products!$A$1:$A$49,0),MATCH(orders!K$1,products!$A$1:$G$1,0))</f>
        <v>1295</v>
      </c>
      <c r="L91">
        <f>K91*E91</f>
        <v>7770</v>
      </c>
      <c r="M91" s="2" t="str" cm="1">
        <f t="array" ref="M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" s="2" t="str" cm="1">
        <f t="array" ref="N91">_xlfn.IFS(FullCoffeeTable[[#This Row],[Метод прожарки]]="M","Medium",FullCoffeeTable[[#This Row],[Метод прожарки]]="L","Light",FullCoffeeTable[[#This Row],[Метод прожарки]]="D","Dark")</f>
        <v>Light</v>
      </c>
      <c r="O91" s="2" t="str">
        <f>INDEX(customers!$A$1:$D$1001,MATCH($C91,customers!$A$1:$A$1001,0),MATCH(orders!O$1,customers!$A$1:$D$1,0))</f>
        <v>Нет</v>
      </c>
    </row>
    <row r="92" spans="1:15" x14ac:dyDescent="0.25">
      <c r="A92" s="2" t="s">
        <v>173</v>
      </c>
      <c r="B92" s="3">
        <v>43971</v>
      </c>
      <c r="C92" s="2" t="s">
        <v>174</v>
      </c>
      <c r="D92" t="s">
        <v>1959</v>
      </c>
      <c r="E92" s="2">
        <v>4</v>
      </c>
      <c r="F92" s="2" t="str">
        <f>INDEX(customers!$A$1:$D$1001,MATCH($C92,customers!$A$1:$A$1001,0),MATCH(orders!F$1,customers!$A$1:$D$1,0))</f>
        <v>Мария Иванова</v>
      </c>
      <c r="G92" s="2" t="str">
        <f>INDEX(customers!$A$1:$D$1001,MATCH($C92,customers!$A$1:$A$1001,0),MATCH(orders!G$1,customers!$A$1:$D$1,0))</f>
        <v>Казахстан</v>
      </c>
      <c r="H92" s="2" t="str">
        <f>INDEX(products!$A$1:$G$49,MATCH($D92,products!$A$1:$A$49,0),MATCH(orders!H$1,products!$A$1:$G$1,0))</f>
        <v>Ara</v>
      </c>
      <c r="I92" s="2" t="str">
        <f>INDEX(products!$A$1:$G$49,MATCH($D92,products!$A$1:$A$49,0),MATCH(orders!I$1,products!$A$1:$G$1,0))</f>
        <v>L</v>
      </c>
      <c r="J92" s="2">
        <f>INDEX(products!$A$1:$G$49,MATCH($D92,products!$A$1:$A$49,0),MATCH(orders!J$1,products!$A$1:$G$1,0))</f>
        <v>1</v>
      </c>
      <c r="K92" s="2">
        <f>INDEX(products!$A$1:$G$49,MATCH($D92,products!$A$1:$A$49,0),MATCH(orders!K$1,products!$A$1:$G$1,0))</f>
        <v>1295</v>
      </c>
      <c r="L92">
        <f>K92*E92</f>
        <v>5180</v>
      </c>
      <c r="M92" s="2" t="str" cm="1">
        <f t="array" ref="M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" s="2" t="str" cm="1">
        <f t="array" ref="N92">_xlfn.IFS(FullCoffeeTable[[#This Row],[Метод прожарки]]="M","Medium",FullCoffeeTable[[#This Row],[Метод прожарки]]="L","Light",FullCoffeeTable[[#This Row],[Метод прожарки]]="D","Dark")</f>
        <v>Light</v>
      </c>
      <c r="O92" s="2" t="str">
        <f>INDEX(customers!$A$1:$D$1001,MATCH($C92,customers!$A$1:$A$1001,0),MATCH(orders!O$1,customers!$A$1:$D$1,0))</f>
        <v>Да</v>
      </c>
    </row>
    <row r="93" spans="1:15" x14ac:dyDescent="0.25">
      <c r="A93" s="2" t="s">
        <v>175</v>
      </c>
      <c r="B93" s="3">
        <v>44137</v>
      </c>
      <c r="C93" s="2" t="s">
        <v>176</v>
      </c>
      <c r="D93" t="s">
        <v>1994</v>
      </c>
      <c r="E93" s="2">
        <v>4</v>
      </c>
      <c r="F93" s="2" t="str">
        <f>INDEX(customers!$A$1:$D$1001,MATCH($C93,customers!$A$1:$A$1001,0),MATCH(orders!F$1,customers!$A$1:$D$1,0))</f>
        <v>Амина Гаврилова</v>
      </c>
      <c r="G93" s="2" t="str">
        <f>INDEX(customers!$A$1:$D$1001,MATCH($C93,customers!$A$1:$A$1001,0),MATCH(orders!G$1,customers!$A$1:$D$1,0))</f>
        <v>Россия</v>
      </c>
      <c r="H93" s="2" t="str">
        <f>INDEX(products!$A$1:$G$49,MATCH($D93,products!$A$1:$A$49,0),MATCH(orders!H$1,products!$A$1:$G$1,0))</f>
        <v>Ara</v>
      </c>
      <c r="I93" s="2" t="str">
        <f>INDEX(products!$A$1:$G$49,MATCH($D93,products!$A$1:$A$49,0),MATCH(orders!I$1,products!$A$1:$G$1,0))</f>
        <v>M</v>
      </c>
      <c r="J93" s="2">
        <f>INDEX(products!$A$1:$G$49,MATCH($D93,products!$A$1:$A$49,0),MATCH(orders!J$1,products!$A$1:$G$1,0))</f>
        <v>2.5</v>
      </c>
      <c r="K93" s="2">
        <f>INDEX(products!$A$1:$G$49,MATCH($D93,products!$A$1:$A$49,0),MATCH(orders!K$1,products!$A$1:$G$1,0))</f>
        <v>2587.4999999999995</v>
      </c>
      <c r="L93">
        <f>K93*E93</f>
        <v>10349.999999999998</v>
      </c>
      <c r="M93" s="2" t="str" cm="1">
        <f t="array" ref="M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" s="2" t="str" cm="1">
        <f t="array" ref="N93">_xlfn.IFS(FullCoffeeTable[[#This Row],[Метод прожарки]]="M","Medium",FullCoffeeTable[[#This Row],[Метод прожарки]]="L","Light",FullCoffeeTable[[#This Row],[Метод прожарки]]="D","Dark")</f>
        <v>Medium</v>
      </c>
      <c r="O93" s="2" t="str">
        <f>INDEX(customers!$A$1:$D$1001,MATCH($C93,customers!$A$1:$A$1001,0),MATCH(orders!O$1,customers!$A$1:$D$1,0))</f>
        <v>Нет</v>
      </c>
    </row>
    <row r="94" spans="1:15" x14ac:dyDescent="0.25">
      <c r="A94" s="2" t="s">
        <v>177</v>
      </c>
      <c r="B94" s="3">
        <v>44037</v>
      </c>
      <c r="C94" s="2" t="s">
        <v>178</v>
      </c>
      <c r="D94" t="s">
        <v>1990</v>
      </c>
      <c r="E94" s="2">
        <v>3</v>
      </c>
      <c r="F94" s="2" t="str">
        <f>INDEX(customers!$A$1:$D$1001,MATCH($C94,customers!$A$1:$A$1001,0),MATCH(orders!F$1,customers!$A$1:$D$1,0))</f>
        <v>Денис Акимов</v>
      </c>
      <c r="G94" s="2" t="str">
        <f>INDEX(customers!$A$1:$D$1001,MATCH($C94,customers!$A$1:$A$1001,0),MATCH(orders!G$1,customers!$A$1:$D$1,0))</f>
        <v>Россия</v>
      </c>
      <c r="H94" s="2" t="str">
        <f>INDEX(products!$A$1:$G$49,MATCH($D94,products!$A$1:$A$49,0),MATCH(orders!H$1,products!$A$1:$G$1,0))</f>
        <v>Exc</v>
      </c>
      <c r="I94" s="2" t="str">
        <f>INDEX(products!$A$1:$G$49,MATCH($D94,products!$A$1:$A$49,0),MATCH(orders!I$1,products!$A$1:$G$1,0))</f>
        <v>L</v>
      </c>
      <c r="J94" s="2">
        <f>INDEX(products!$A$1:$G$49,MATCH($D94,products!$A$1:$A$49,0),MATCH(orders!J$1,products!$A$1:$G$1,0))</f>
        <v>1</v>
      </c>
      <c r="K94" s="2">
        <f>INDEX(products!$A$1:$G$49,MATCH($D94,products!$A$1:$A$49,0),MATCH(orders!K$1,products!$A$1:$G$1,0))</f>
        <v>1485</v>
      </c>
      <c r="L94">
        <f>K94*E94</f>
        <v>4455</v>
      </c>
      <c r="M94" s="2" t="str" cm="1">
        <f t="array" ref="M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4" s="2" t="str" cm="1">
        <f t="array" ref="N94">_xlfn.IFS(FullCoffeeTable[[#This Row],[Метод прожарки]]="M","Medium",FullCoffeeTable[[#This Row],[Метод прожарки]]="L","Light",FullCoffeeTable[[#This Row],[Метод прожарки]]="D","Dark")</f>
        <v>Light</v>
      </c>
      <c r="O94" s="2" t="str">
        <f>INDEX(customers!$A$1:$D$1001,MATCH($C94,customers!$A$1:$A$1001,0),MATCH(orders!O$1,customers!$A$1:$D$1,0))</f>
        <v>Да</v>
      </c>
    </row>
    <row r="95" spans="1:15" x14ac:dyDescent="0.25">
      <c r="A95" s="2" t="s">
        <v>179</v>
      </c>
      <c r="B95" s="3">
        <v>43538</v>
      </c>
      <c r="C95" s="2" t="s">
        <v>180</v>
      </c>
      <c r="D95" t="s">
        <v>1995</v>
      </c>
      <c r="E95" s="2">
        <v>4</v>
      </c>
      <c r="F95" s="2" t="str">
        <f>INDEX(customers!$A$1:$D$1001,MATCH($C95,customers!$A$1:$A$1001,0),MATCH(orders!F$1,customers!$A$1:$D$1,0))</f>
        <v>Валерия Никитина</v>
      </c>
      <c r="G95" s="2" t="str">
        <f>INDEX(customers!$A$1:$D$1001,MATCH($C95,customers!$A$1:$A$1001,0),MATCH(orders!G$1,customers!$A$1:$D$1,0))</f>
        <v>Беларусь</v>
      </c>
      <c r="H95" s="2" t="str">
        <f>INDEX(products!$A$1:$G$49,MATCH($D95,products!$A$1:$A$49,0),MATCH(orders!H$1,products!$A$1:$G$1,0))</f>
        <v>Exc</v>
      </c>
      <c r="I95" s="2" t="str">
        <f>INDEX(products!$A$1:$G$49,MATCH($D95,products!$A$1:$A$49,0),MATCH(orders!I$1,products!$A$1:$G$1,0))</f>
        <v>L</v>
      </c>
      <c r="J95" s="2">
        <f>INDEX(products!$A$1:$G$49,MATCH($D95,products!$A$1:$A$49,0),MATCH(orders!J$1,products!$A$1:$G$1,0))</f>
        <v>0.5</v>
      </c>
      <c r="K95" s="2">
        <f>INDEX(products!$A$1:$G$49,MATCH($D95,products!$A$1:$A$49,0),MATCH(orders!K$1,products!$A$1:$G$1,0))</f>
        <v>891</v>
      </c>
      <c r="L95">
        <f>K95*E95</f>
        <v>3564</v>
      </c>
      <c r="M95" s="2" t="str" cm="1">
        <f t="array" ref="M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" s="2" t="str" cm="1">
        <f t="array" ref="N95">_xlfn.IFS(FullCoffeeTable[[#This Row],[Метод прожарки]]="M","Medium",FullCoffeeTable[[#This Row],[Метод прожарки]]="L","Light",FullCoffeeTable[[#This Row],[Метод прожарки]]="D","Dark")</f>
        <v>Light</v>
      </c>
      <c r="O95" s="2" t="str">
        <f>INDEX(customers!$A$1:$D$1001,MATCH($C95,customers!$A$1:$A$1001,0),MATCH(orders!O$1,customers!$A$1:$D$1,0))</f>
        <v>Да</v>
      </c>
    </row>
    <row r="96" spans="1:15" x14ac:dyDescent="0.25">
      <c r="A96" s="2" t="s">
        <v>181</v>
      </c>
      <c r="B96" s="3">
        <v>44014</v>
      </c>
      <c r="C96" s="2" t="s">
        <v>182</v>
      </c>
      <c r="D96" t="s">
        <v>1973</v>
      </c>
      <c r="E96" s="2">
        <v>6</v>
      </c>
      <c r="F96" s="2" t="str">
        <f>INDEX(customers!$A$1:$D$1001,MATCH($C96,customers!$A$1:$A$1001,0),MATCH(orders!F$1,customers!$A$1:$D$1,0))</f>
        <v>Арина Орлова</v>
      </c>
      <c r="G96" s="2" t="str">
        <f>INDEX(customers!$A$1:$D$1001,MATCH($C96,customers!$A$1:$A$1001,0),MATCH(orders!G$1,customers!$A$1:$D$1,0))</f>
        <v>Казахстан</v>
      </c>
      <c r="H96" s="2" t="str">
        <f>INDEX(products!$A$1:$G$49,MATCH($D96,products!$A$1:$A$49,0),MATCH(orders!H$1,products!$A$1:$G$1,0))</f>
        <v>Ara</v>
      </c>
      <c r="I96" s="2" t="str">
        <f>INDEX(products!$A$1:$G$49,MATCH($D96,products!$A$1:$A$49,0),MATCH(orders!I$1,products!$A$1:$G$1,0))</f>
        <v>D</v>
      </c>
      <c r="J96" s="2">
        <f>INDEX(products!$A$1:$G$49,MATCH($D96,products!$A$1:$A$49,0),MATCH(orders!J$1,products!$A$1:$G$1,0))</f>
        <v>0.2</v>
      </c>
      <c r="K96" s="2">
        <f>INDEX(products!$A$1:$G$49,MATCH($D96,products!$A$1:$A$49,0),MATCH(orders!K$1,products!$A$1:$G$1,0))</f>
        <v>298.5</v>
      </c>
      <c r="L96">
        <f>K96*E96</f>
        <v>1791</v>
      </c>
      <c r="M96" s="2" t="str" cm="1">
        <f t="array" ref="M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" s="2" t="str" cm="1">
        <f t="array" ref="N96">_xlfn.IFS(FullCoffeeTable[[#This Row],[Метод прожарки]]="M","Medium",FullCoffeeTable[[#This Row],[Метод прожарки]]="L","Light",FullCoffeeTable[[#This Row],[Метод прожарки]]="D","Dark")</f>
        <v>Dark</v>
      </c>
      <c r="O96" s="2" t="str">
        <f>INDEX(customers!$A$1:$D$1001,MATCH($C96,customers!$A$1:$A$1001,0),MATCH(orders!O$1,customers!$A$1:$D$1,0))</f>
        <v>Да</v>
      </c>
    </row>
    <row r="97" spans="1:15" x14ac:dyDescent="0.25">
      <c r="A97" s="2" t="s">
        <v>183</v>
      </c>
      <c r="B97" s="3">
        <v>43816</v>
      </c>
      <c r="C97" s="2" t="s">
        <v>184</v>
      </c>
      <c r="D97" t="s">
        <v>1994</v>
      </c>
      <c r="E97" s="2">
        <v>6</v>
      </c>
      <c r="F97" s="2" t="str">
        <f>INDEX(customers!$A$1:$D$1001,MATCH($C97,customers!$A$1:$A$1001,0),MATCH(orders!F$1,customers!$A$1:$D$1,0))</f>
        <v>Евгения Семенова</v>
      </c>
      <c r="G97" s="2" t="str">
        <f>INDEX(customers!$A$1:$D$1001,MATCH($C97,customers!$A$1:$A$1001,0),MATCH(orders!G$1,customers!$A$1:$D$1,0))</f>
        <v>Россия</v>
      </c>
      <c r="H97" s="2" t="str">
        <f>INDEX(products!$A$1:$G$49,MATCH($D97,products!$A$1:$A$49,0),MATCH(orders!H$1,products!$A$1:$G$1,0))</f>
        <v>Ara</v>
      </c>
      <c r="I97" s="2" t="str">
        <f>INDEX(products!$A$1:$G$49,MATCH($D97,products!$A$1:$A$49,0),MATCH(orders!I$1,products!$A$1:$G$1,0))</f>
        <v>M</v>
      </c>
      <c r="J97" s="2">
        <f>INDEX(products!$A$1:$G$49,MATCH($D97,products!$A$1:$A$49,0),MATCH(orders!J$1,products!$A$1:$G$1,0))</f>
        <v>2.5</v>
      </c>
      <c r="K97" s="2">
        <f>INDEX(products!$A$1:$G$49,MATCH($D97,products!$A$1:$A$49,0),MATCH(orders!K$1,products!$A$1:$G$1,0))</f>
        <v>2587.4999999999995</v>
      </c>
      <c r="L97">
        <f>K97*E97</f>
        <v>15524.999999999996</v>
      </c>
      <c r="M97" s="2" t="str" cm="1">
        <f t="array" ref="M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" s="2" t="str" cm="1">
        <f t="array" ref="N97">_xlfn.IFS(FullCoffeeTable[[#This Row],[Метод прожарки]]="M","Medium",FullCoffeeTable[[#This Row],[Метод прожарки]]="L","Light",FullCoffeeTable[[#This Row],[Метод прожарки]]="D","Dark")</f>
        <v>Medium</v>
      </c>
      <c r="O97" s="2" t="str">
        <f>INDEX(customers!$A$1:$D$1001,MATCH($C97,customers!$A$1:$A$1001,0),MATCH(orders!O$1,customers!$A$1:$D$1,0))</f>
        <v>Нет</v>
      </c>
    </row>
    <row r="98" spans="1:15" x14ac:dyDescent="0.25">
      <c r="A98" s="2" t="s">
        <v>185</v>
      </c>
      <c r="B98" s="3">
        <v>44171</v>
      </c>
      <c r="C98" s="2" t="s">
        <v>186</v>
      </c>
      <c r="D98" t="s">
        <v>1973</v>
      </c>
      <c r="E98" s="2">
        <v>2</v>
      </c>
      <c r="F98" s="2" t="str">
        <f>INDEX(customers!$A$1:$D$1001,MATCH($C98,customers!$A$1:$A$1001,0),MATCH(orders!F$1,customers!$A$1:$D$1,0))</f>
        <v>Сергей Муравьев</v>
      </c>
      <c r="G98" s="2" t="str">
        <f>INDEX(customers!$A$1:$D$1001,MATCH($C98,customers!$A$1:$A$1001,0),MATCH(orders!G$1,customers!$A$1:$D$1,0))</f>
        <v>Россия</v>
      </c>
      <c r="H98" s="2" t="str">
        <f>INDEX(products!$A$1:$G$49,MATCH($D98,products!$A$1:$A$49,0),MATCH(orders!H$1,products!$A$1:$G$1,0))</f>
        <v>Ara</v>
      </c>
      <c r="I98" s="2" t="str">
        <f>INDEX(products!$A$1:$G$49,MATCH($D98,products!$A$1:$A$49,0),MATCH(orders!I$1,products!$A$1:$G$1,0))</f>
        <v>D</v>
      </c>
      <c r="J98" s="2">
        <f>INDEX(products!$A$1:$G$49,MATCH($D98,products!$A$1:$A$49,0),MATCH(orders!J$1,products!$A$1:$G$1,0))</f>
        <v>0.2</v>
      </c>
      <c r="K98" s="2">
        <f>INDEX(products!$A$1:$G$49,MATCH($D98,products!$A$1:$A$49,0),MATCH(orders!K$1,products!$A$1:$G$1,0))</f>
        <v>298.5</v>
      </c>
      <c r="L98">
        <f>K98*E98</f>
        <v>597</v>
      </c>
      <c r="M98" s="2" t="str" cm="1">
        <f t="array" ref="M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" s="2" t="str" cm="1">
        <f t="array" ref="N98">_xlfn.IFS(FullCoffeeTable[[#This Row],[Метод прожарки]]="M","Medium",FullCoffeeTable[[#This Row],[Метод прожарки]]="L","Light",FullCoffeeTable[[#This Row],[Метод прожарки]]="D","Dark")</f>
        <v>Dark</v>
      </c>
      <c r="O98" s="2" t="str">
        <f>INDEX(customers!$A$1:$D$1001,MATCH($C98,customers!$A$1:$A$1001,0),MATCH(orders!O$1,customers!$A$1:$D$1,0))</f>
        <v>Нет</v>
      </c>
    </row>
    <row r="99" spans="1:15" x14ac:dyDescent="0.25">
      <c r="A99" s="2" t="s">
        <v>187</v>
      </c>
      <c r="B99" s="3">
        <v>44259</v>
      </c>
      <c r="C99" s="2" t="s">
        <v>188</v>
      </c>
      <c r="D99" t="s">
        <v>1976</v>
      </c>
      <c r="E99" s="2">
        <v>2</v>
      </c>
      <c r="F99" s="2" t="str">
        <f>INDEX(customers!$A$1:$D$1001,MATCH($C99,customers!$A$1:$A$1001,0),MATCH(orders!F$1,customers!$A$1:$D$1,0))</f>
        <v>Тимофей Поляков</v>
      </c>
      <c r="G99" s="2" t="str">
        <f>INDEX(customers!$A$1:$D$1001,MATCH($C99,customers!$A$1:$A$1001,0),MATCH(orders!G$1,customers!$A$1:$D$1,0))</f>
        <v>Россия</v>
      </c>
      <c r="H99" s="2" t="str">
        <f>INDEX(products!$A$1:$G$49,MATCH($D99,products!$A$1:$A$49,0),MATCH(orders!H$1,products!$A$1:$G$1,0))</f>
        <v>Ara</v>
      </c>
      <c r="I99" s="2" t="str">
        <f>INDEX(products!$A$1:$G$49,MATCH($D99,products!$A$1:$A$49,0),MATCH(orders!I$1,products!$A$1:$G$1,0))</f>
        <v>M</v>
      </c>
      <c r="J99" s="2">
        <f>INDEX(products!$A$1:$G$49,MATCH($D99,products!$A$1:$A$49,0),MATCH(orders!J$1,products!$A$1:$G$1,0))</f>
        <v>0.5</v>
      </c>
      <c r="K99" s="2">
        <f>INDEX(products!$A$1:$G$49,MATCH($D99,products!$A$1:$A$49,0),MATCH(orders!K$1,products!$A$1:$G$1,0))</f>
        <v>675</v>
      </c>
      <c r="L99">
        <f>K99*E99</f>
        <v>1350</v>
      </c>
      <c r="M99" s="2" t="str" cm="1">
        <f t="array" ref="M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" s="2" t="str" cm="1">
        <f t="array" ref="N99">_xlfn.IFS(FullCoffeeTable[[#This Row],[Метод прожарки]]="M","Medium",FullCoffeeTable[[#This Row],[Метод прожарки]]="L","Light",FullCoffeeTable[[#This Row],[Метод прожарки]]="D","Dark")</f>
        <v>Medium</v>
      </c>
      <c r="O99" s="2" t="str">
        <f>INDEX(customers!$A$1:$D$1001,MATCH($C99,customers!$A$1:$A$1001,0),MATCH(orders!O$1,customers!$A$1:$D$1,0))</f>
        <v>Нет</v>
      </c>
    </row>
    <row r="100" spans="1:15" x14ac:dyDescent="0.25">
      <c r="A100" s="2" t="s">
        <v>189</v>
      </c>
      <c r="B100" s="3">
        <v>44394</v>
      </c>
      <c r="C100" s="2" t="s">
        <v>190</v>
      </c>
      <c r="D100" t="s">
        <v>1973</v>
      </c>
      <c r="E100" s="2">
        <v>1</v>
      </c>
      <c r="F100" s="2" t="str">
        <f>INDEX(customers!$A$1:$D$1001,MATCH($C100,customers!$A$1:$A$1001,0),MATCH(orders!F$1,customers!$A$1:$D$1,0))</f>
        <v>Елизавета Софронова</v>
      </c>
      <c r="G100" s="2" t="str">
        <f>INDEX(customers!$A$1:$D$1001,MATCH($C100,customers!$A$1:$A$1001,0),MATCH(orders!G$1,customers!$A$1:$D$1,0))</f>
        <v>Казахстан</v>
      </c>
      <c r="H100" s="2" t="str">
        <f>INDEX(products!$A$1:$G$49,MATCH($D100,products!$A$1:$A$49,0),MATCH(orders!H$1,products!$A$1:$G$1,0))</f>
        <v>Ara</v>
      </c>
      <c r="I100" s="2" t="str">
        <f>INDEX(products!$A$1:$G$49,MATCH($D100,products!$A$1:$A$49,0),MATCH(orders!I$1,products!$A$1:$G$1,0))</f>
        <v>D</v>
      </c>
      <c r="J100" s="2">
        <f>INDEX(products!$A$1:$G$49,MATCH($D100,products!$A$1:$A$49,0),MATCH(orders!J$1,products!$A$1:$G$1,0))</f>
        <v>0.2</v>
      </c>
      <c r="K100" s="2">
        <f>INDEX(products!$A$1:$G$49,MATCH($D100,products!$A$1:$A$49,0),MATCH(orders!K$1,products!$A$1:$G$1,0))</f>
        <v>298.5</v>
      </c>
      <c r="L100">
        <f>K100*E100</f>
        <v>298.5</v>
      </c>
      <c r="M100" s="2" t="str" cm="1">
        <f t="array" ref="M1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0" s="2" t="str" cm="1">
        <f t="array" ref="N100">_xlfn.IFS(FullCoffeeTable[[#This Row],[Метод прожарки]]="M","Medium",FullCoffeeTable[[#This Row],[Метод прожарки]]="L","Light",FullCoffeeTable[[#This Row],[Метод прожарки]]="D","Dark")</f>
        <v>Dark</v>
      </c>
      <c r="O100" s="2" t="str">
        <f>INDEX(customers!$A$1:$D$1001,MATCH($C100,customers!$A$1:$A$1001,0),MATCH(orders!O$1,customers!$A$1:$D$1,0))</f>
        <v>Нет</v>
      </c>
    </row>
    <row r="101" spans="1:15" x14ac:dyDescent="0.25">
      <c r="A101" s="2" t="s">
        <v>191</v>
      </c>
      <c r="B101" s="3">
        <v>44139</v>
      </c>
      <c r="C101" s="2" t="s">
        <v>192</v>
      </c>
      <c r="D101" t="s">
        <v>1978</v>
      </c>
      <c r="E101" s="2">
        <v>3</v>
      </c>
      <c r="F101" s="2" t="str">
        <f>INDEX(customers!$A$1:$D$1001,MATCH($C101,customers!$A$1:$A$1001,0),MATCH(orders!F$1,customers!$A$1:$D$1,0))</f>
        <v>Ника Мухина</v>
      </c>
      <c r="G101" s="2" t="str">
        <f>INDEX(customers!$A$1:$D$1001,MATCH($C101,customers!$A$1:$A$1001,0),MATCH(orders!G$1,customers!$A$1:$D$1,0))</f>
        <v>Россия</v>
      </c>
      <c r="H101" s="2" t="str">
        <f>INDEX(products!$A$1:$G$49,MATCH($D101,products!$A$1:$A$49,0),MATCH(orders!H$1,products!$A$1:$G$1,0))</f>
        <v>Lib</v>
      </c>
      <c r="I101" s="2" t="str">
        <f>INDEX(products!$A$1:$G$49,MATCH($D101,products!$A$1:$A$49,0),MATCH(orders!I$1,products!$A$1:$G$1,0))</f>
        <v>M</v>
      </c>
      <c r="J101" s="2">
        <f>INDEX(products!$A$1:$G$49,MATCH($D101,products!$A$1:$A$49,0),MATCH(orders!J$1,products!$A$1:$G$1,0))</f>
        <v>0.2</v>
      </c>
      <c r="K101" s="2">
        <f>INDEX(products!$A$1:$G$49,MATCH($D101,products!$A$1:$A$49,0),MATCH(orders!K$1,products!$A$1:$G$1,0))</f>
        <v>436.5</v>
      </c>
      <c r="L101">
        <f>K101*E101</f>
        <v>1309.5</v>
      </c>
      <c r="M101" s="2" t="str" cm="1">
        <f t="array" ref="M1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1" s="2" t="str" cm="1">
        <f t="array" ref="N101">_xlfn.IFS(FullCoffeeTable[[#This Row],[Метод прожарки]]="M","Medium",FullCoffeeTable[[#This Row],[Метод прожарки]]="L","Light",FullCoffeeTable[[#This Row],[Метод прожарки]]="D","Dark")</f>
        <v>Medium</v>
      </c>
      <c r="O101" s="2" t="str">
        <f>INDEX(customers!$A$1:$D$1001,MATCH($C101,customers!$A$1:$A$1001,0),MATCH(orders!O$1,customers!$A$1:$D$1,0))</f>
        <v>Да</v>
      </c>
    </row>
    <row r="102" spans="1:15" x14ac:dyDescent="0.25">
      <c r="A102" s="2" t="s">
        <v>193</v>
      </c>
      <c r="B102" s="3">
        <v>44291</v>
      </c>
      <c r="C102" s="2" t="s">
        <v>194</v>
      </c>
      <c r="D102" t="s">
        <v>1986</v>
      </c>
      <c r="E102" s="2">
        <v>2</v>
      </c>
      <c r="F102" s="2" t="str">
        <f>INDEX(customers!$A$1:$D$1001,MATCH($C102,customers!$A$1:$A$1001,0),MATCH(orders!F$1,customers!$A$1:$D$1,0))</f>
        <v>Георгий Смирнов</v>
      </c>
      <c r="G102" s="2" t="str">
        <f>INDEX(customers!$A$1:$D$1001,MATCH($C102,customers!$A$1:$A$1001,0),MATCH(orders!G$1,customers!$A$1:$D$1,0))</f>
        <v>Россия</v>
      </c>
      <c r="H102" s="2" t="str">
        <f>INDEX(products!$A$1:$G$49,MATCH($D102,products!$A$1:$A$49,0),MATCH(orders!H$1,products!$A$1:$G$1,0))</f>
        <v>Ara</v>
      </c>
      <c r="I102" s="2" t="str">
        <f>INDEX(products!$A$1:$G$49,MATCH($D102,products!$A$1:$A$49,0),MATCH(orders!I$1,products!$A$1:$G$1,0))</f>
        <v>L</v>
      </c>
      <c r="J102" s="2">
        <f>INDEX(products!$A$1:$G$49,MATCH($D102,products!$A$1:$A$49,0),MATCH(orders!J$1,products!$A$1:$G$1,0))</f>
        <v>0.2</v>
      </c>
      <c r="K102" s="2">
        <f>INDEX(products!$A$1:$G$49,MATCH($D102,products!$A$1:$A$49,0),MATCH(orders!K$1,products!$A$1:$G$1,0))</f>
        <v>388.5</v>
      </c>
      <c r="L102">
        <f>K102*E102</f>
        <v>777</v>
      </c>
      <c r="M102" s="2" t="str" cm="1">
        <f t="array" ref="M1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2" s="2" t="str" cm="1">
        <f t="array" ref="N102">_xlfn.IFS(FullCoffeeTable[[#This Row],[Метод прожарки]]="M","Medium",FullCoffeeTable[[#This Row],[Метод прожарки]]="L","Light",FullCoffeeTable[[#This Row],[Метод прожарки]]="D","Dark")</f>
        <v>Light</v>
      </c>
      <c r="O102" s="2" t="str">
        <f>INDEX(customers!$A$1:$D$1001,MATCH($C102,customers!$A$1:$A$1001,0),MATCH(orders!O$1,customers!$A$1:$D$1,0))</f>
        <v>Да</v>
      </c>
    </row>
    <row r="103" spans="1:15" x14ac:dyDescent="0.25">
      <c r="A103" s="2" t="s">
        <v>195</v>
      </c>
      <c r="B103" s="3">
        <v>43891</v>
      </c>
      <c r="C103" s="2" t="s">
        <v>196</v>
      </c>
      <c r="D103" t="s">
        <v>1984</v>
      </c>
      <c r="E103" s="2">
        <v>5</v>
      </c>
      <c r="F103" s="2" t="str">
        <f>INDEX(customers!$A$1:$D$1001,MATCH($C103,customers!$A$1:$A$1001,0),MATCH(orders!F$1,customers!$A$1:$D$1,0))</f>
        <v>Елизавета Михайлова</v>
      </c>
      <c r="G103" s="2" t="str">
        <f>INDEX(customers!$A$1:$D$1001,MATCH($C103,customers!$A$1:$A$1001,0),MATCH(orders!G$1,customers!$A$1:$D$1,0))</f>
        <v>Казахстан</v>
      </c>
      <c r="H103" s="2" t="str">
        <f>INDEX(products!$A$1:$G$49,MATCH($D103,products!$A$1:$A$49,0),MATCH(orders!H$1,products!$A$1:$G$1,0))</f>
        <v>Lib</v>
      </c>
      <c r="I103" s="2" t="str">
        <f>INDEX(products!$A$1:$G$49,MATCH($D103,products!$A$1:$A$49,0),MATCH(orders!I$1,products!$A$1:$G$1,0))</f>
        <v>D</v>
      </c>
      <c r="J103" s="2">
        <f>INDEX(products!$A$1:$G$49,MATCH($D103,products!$A$1:$A$49,0),MATCH(orders!J$1,products!$A$1:$G$1,0))</f>
        <v>2.5</v>
      </c>
      <c r="K103" s="2">
        <f>INDEX(products!$A$1:$G$49,MATCH($D103,products!$A$1:$A$49,0),MATCH(orders!K$1,products!$A$1:$G$1,0))</f>
        <v>2978.4999999999995</v>
      </c>
      <c r="L103">
        <f>K103*E103</f>
        <v>14892.499999999998</v>
      </c>
      <c r="M103" s="2" t="str" cm="1">
        <f t="array" ref="M1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3" s="2" t="str" cm="1">
        <f t="array" ref="N103">_xlfn.IFS(FullCoffeeTable[[#This Row],[Метод прожарки]]="M","Medium",FullCoffeeTable[[#This Row],[Метод прожарки]]="L","Light",FullCoffeeTable[[#This Row],[Метод прожарки]]="D","Dark")</f>
        <v>Dark</v>
      </c>
      <c r="O103" s="2" t="str">
        <f>INDEX(customers!$A$1:$D$1001,MATCH($C103,customers!$A$1:$A$1001,0),MATCH(orders!O$1,customers!$A$1:$D$1,0))</f>
        <v>Да</v>
      </c>
    </row>
    <row r="104" spans="1:15" x14ac:dyDescent="0.25">
      <c r="A104" s="2" t="s">
        <v>197</v>
      </c>
      <c r="B104" s="3">
        <v>44488</v>
      </c>
      <c r="C104" s="2" t="s">
        <v>198</v>
      </c>
      <c r="D104" t="s">
        <v>1962</v>
      </c>
      <c r="E104" s="2">
        <v>3</v>
      </c>
      <c r="F104" s="2" t="str">
        <f>INDEX(customers!$A$1:$D$1001,MATCH($C104,customers!$A$1:$A$1001,0),MATCH(orders!F$1,customers!$A$1:$D$1,0))</f>
        <v>Александр Мартынов</v>
      </c>
      <c r="G104" s="2" t="str">
        <f>INDEX(customers!$A$1:$D$1001,MATCH($C104,customers!$A$1:$A$1001,0),MATCH(orders!G$1,customers!$A$1:$D$1,0))</f>
        <v>Казахстан</v>
      </c>
      <c r="H104" s="2" t="str">
        <f>INDEX(products!$A$1:$G$49,MATCH($D104,products!$A$1:$A$49,0),MATCH(orders!H$1,products!$A$1:$G$1,0))</f>
        <v>Lib</v>
      </c>
      <c r="I104" s="2" t="str">
        <f>INDEX(products!$A$1:$G$49,MATCH($D104,products!$A$1:$A$49,0),MATCH(orders!I$1,products!$A$1:$G$1,0))</f>
        <v>D</v>
      </c>
      <c r="J104" s="2">
        <f>INDEX(products!$A$1:$G$49,MATCH($D104,products!$A$1:$A$49,0),MATCH(orders!J$1,products!$A$1:$G$1,0))</f>
        <v>1</v>
      </c>
      <c r="K104" s="2">
        <f>INDEX(products!$A$1:$G$49,MATCH($D104,products!$A$1:$A$49,0),MATCH(orders!K$1,products!$A$1:$G$1,0))</f>
        <v>1295</v>
      </c>
      <c r="L104">
        <f>K104*E104</f>
        <v>3885</v>
      </c>
      <c r="M104" s="2" t="str" cm="1">
        <f t="array" ref="M1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4" s="2" t="str" cm="1">
        <f t="array" ref="N104">_xlfn.IFS(FullCoffeeTable[[#This Row],[Метод прожарки]]="M","Medium",FullCoffeeTable[[#This Row],[Метод прожарки]]="L","Light",FullCoffeeTable[[#This Row],[Метод прожарки]]="D","Dark")</f>
        <v>Dark</v>
      </c>
      <c r="O104" s="2" t="str">
        <f>INDEX(customers!$A$1:$D$1001,MATCH($C104,customers!$A$1:$A$1001,0),MATCH(orders!O$1,customers!$A$1:$D$1,0))</f>
        <v>Да</v>
      </c>
    </row>
    <row r="105" spans="1:15" x14ac:dyDescent="0.25">
      <c r="A105" s="2" t="s">
        <v>199</v>
      </c>
      <c r="B105" s="3">
        <v>44750</v>
      </c>
      <c r="C105" s="2" t="s">
        <v>200</v>
      </c>
      <c r="D105" t="s">
        <v>1993</v>
      </c>
      <c r="E105" s="2">
        <v>4</v>
      </c>
      <c r="F105" s="2" t="str">
        <f>INDEX(customers!$A$1:$D$1001,MATCH($C105,customers!$A$1:$A$1001,0),MATCH(orders!F$1,customers!$A$1:$D$1,0))</f>
        <v>Елизавета Кузнецова</v>
      </c>
      <c r="G105" s="2" t="str">
        <f>INDEX(customers!$A$1:$D$1001,MATCH($C105,customers!$A$1:$A$1001,0),MATCH(orders!G$1,customers!$A$1:$D$1,0))</f>
        <v>Россия</v>
      </c>
      <c r="H105" s="2" t="str">
        <f>INDEX(products!$A$1:$G$49,MATCH($D105,products!$A$1:$A$49,0),MATCH(orders!H$1,products!$A$1:$G$1,0))</f>
        <v>Rob</v>
      </c>
      <c r="I105" s="2" t="str">
        <f>INDEX(products!$A$1:$G$49,MATCH($D105,products!$A$1:$A$49,0),MATCH(orders!I$1,products!$A$1:$G$1,0))</f>
        <v>M</v>
      </c>
      <c r="J105" s="2">
        <f>INDEX(products!$A$1:$G$49,MATCH($D105,products!$A$1:$A$49,0),MATCH(orders!J$1,products!$A$1:$G$1,0))</f>
        <v>0.2</v>
      </c>
      <c r="K105" s="2">
        <f>INDEX(products!$A$1:$G$49,MATCH($D105,products!$A$1:$A$49,0),MATCH(orders!K$1,products!$A$1:$G$1,0))</f>
        <v>298.5</v>
      </c>
      <c r="L105">
        <f>K105*E105</f>
        <v>1194</v>
      </c>
      <c r="M105" s="2" t="str" cm="1">
        <f t="array" ref="M1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5" s="2" t="str" cm="1">
        <f t="array" ref="N105">_xlfn.IFS(FullCoffeeTable[[#This Row],[Метод прожарки]]="M","Medium",FullCoffeeTable[[#This Row],[Метод прожарки]]="L","Light",FullCoffeeTable[[#This Row],[Метод прожарки]]="D","Dark")</f>
        <v>Medium</v>
      </c>
      <c r="O105" s="2" t="str">
        <f>INDEX(customers!$A$1:$D$1001,MATCH($C105,customers!$A$1:$A$1001,0),MATCH(orders!O$1,customers!$A$1:$D$1,0))</f>
        <v>Нет</v>
      </c>
    </row>
    <row r="106" spans="1:15" x14ac:dyDescent="0.25">
      <c r="A106" s="2" t="s">
        <v>201</v>
      </c>
      <c r="B106" s="3">
        <v>43694</v>
      </c>
      <c r="C106" s="2" t="s">
        <v>202</v>
      </c>
      <c r="D106" t="s">
        <v>1981</v>
      </c>
      <c r="E106" s="2">
        <v>6</v>
      </c>
      <c r="F106" s="2" t="str">
        <f>INDEX(customers!$A$1:$D$1001,MATCH($C106,customers!$A$1:$A$1001,0),MATCH(orders!F$1,customers!$A$1:$D$1,0))</f>
        <v>Сергей Волков</v>
      </c>
      <c r="G106" s="2" t="str">
        <f>INDEX(customers!$A$1:$D$1001,MATCH($C106,customers!$A$1:$A$1001,0),MATCH(orders!G$1,customers!$A$1:$D$1,0))</f>
        <v>Россия</v>
      </c>
      <c r="H106" s="2" t="str">
        <f>INDEX(products!$A$1:$G$49,MATCH($D106,products!$A$1:$A$49,0),MATCH(orders!H$1,products!$A$1:$G$1,0))</f>
        <v>Lib</v>
      </c>
      <c r="I106" s="2" t="str">
        <f>INDEX(products!$A$1:$G$49,MATCH($D106,products!$A$1:$A$49,0),MATCH(orders!I$1,products!$A$1:$G$1,0))</f>
        <v>M</v>
      </c>
      <c r="J106" s="2">
        <f>INDEX(products!$A$1:$G$49,MATCH($D106,products!$A$1:$A$49,0),MATCH(orders!J$1,products!$A$1:$G$1,0))</f>
        <v>1</v>
      </c>
      <c r="K106" s="2">
        <f>INDEX(products!$A$1:$G$49,MATCH($D106,products!$A$1:$A$49,0),MATCH(orders!K$1,products!$A$1:$G$1,0))</f>
        <v>1455</v>
      </c>
      <c r="L106">
        <f>K106*E106</f>
        <v>8730</v>
      </c>
      <c r="M106" s="2" t="str" cm="1">
        <f t="array" ref="M1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06" s="2" t="str" cm="1">
        <f t="array" ref="N106">_xlfn.IFS(FullCoffeeTable[[#This Row],[Метод прожарки]]="M","Medium",FullCoffeeTable[[#This Row],[Метод прожарки]]="L","Light",FullCoffeeTable[[#This Row],[Метод прожарки]]="D","Dark")</f>
        <v>Medium</v>
      </c>
      <c r="O106" s="2" t="str">
        <f>INDEX(customers!$A$1:$D$1001,MATCH($C106,customers!$A$1:$A$1001,0),MATCH(orders!O$1,customers!$A$1:$D$1,0))</f>
        <v>Нет</v>
      </c>
    </row>
    <row r="107" spans="1:15" x14ac:dyDescent="0.25">
      <c r="A107" s="2" t="s">
        <v>203</v>
      </c>
      <c r="B107" s="3">
        <v>43982</v>
      </c>
      <c r="C107" s="2" t="s">
        <v>204</v>
      </c>
      <c r="D107" t="s">
        <v>1976</v>
      </c>
      <c r="E107" s="2">
        <v>6</v>
      </c>
      <c r="F107" s="2" t="str">
        <f>INDEX(customers!$A$1:$D$1001,MATCH($C107,customers!$A$1:$A$1001,0),MATCH(orders!F$1,customers!$A$1:$D$1,0))</f>
        <v>Алёна Майорова</v>
      </c>
      <c r="G107" s="2" t="str">
        <f>INDEX(customers!$A$1:$D$1001,MATCH($C107,customers!$A$1:$A$1001,0),MATCH(orders!G$1,customers!$A$1:$D$1,0))</f>
        <v>Россия</v>
      </c>
      <c r="H107" s="2" t="str">
        <f>INDEX(products!$A$1:$G$49,MATCH($D107,products!$A$1:$A$49,0),MATCH(orders!H$1,products!$A$1:$G$1,0))</f>
        <v>Ara</v>
      </c>
      <c r="I107" s="2" t="str">
        <f>INDEX(products!$A$1:$G$49,MATCH($D107,products!$A$1:$A$49,0),MATCH(orders!I$1,products!$A$1:$G$1,0))</f>
        <v>M</v>
      </c>
      <c r="J107" s="2">
        <f>INDEX(products!$A$1:$G$49,MATCH($D107,products!$A$1:$A$49,0),MATCH(orders!J$1,products!$A$1:$G$1,0))</f>
        <v>0.5</v>
      </c>
      <c r="K107" s="2">
        <f>INDEX(products!$A$1:$G$49,MATCH($D107,products!$A$1:$A$49,0),MATCH(orders!K$1,products!$A$1:$G$1,0))</f>
        <v>675</v>
      </c>
      <c r="L107">
        <f>K107*E107</f>
        <v>4050</v>
      </c>
      <c r="M107" s="2" t="str" cm="1">
        <f t="array" ref="M1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7" s="2" t="str" cm="1">
        <f t="array" ref="N107">_xlfn.IFS(FullCoffeeTable[[#This Row],[Метод прожарки]]="M","Medium",FullCoffeeTable[[#This Row],[Метод прожарки]]="L","Light",FullCoffeeTable[[#This Row],[Метод прожарки]]="D","Dark")</f>
        <v>Medium</v>
      </c>
      <c r="O107" s="2" t="str">
        <f>INDEX(customers!$A$1:$D$1001,MATCH($C107,customers!$A$1:$A$1001,0),MATCH(orders!O$1,customers!$A$1:$D$1,0))</f>
        <v>Да</v>
      </c>
    </row>
    <row r="108" spans="1:15" x14ac:dyDescent="0.25">
      <c r="A108" s="2" t="s">
        <v>205</v>
      </c>
      <c r="B108" s="3">
        <v>43956</v>
      </c>
      <c r="C108" s="2" t="s">
        <v>206</v>
      </c>
      <c r="D108" t="s">
        <v>2002</v>
      </c>
      <c r="E108" s="2">
        <v>2</v>
      </c>
      <c r="F108" s="2" t="str">
        <f>INDEX(customers!$A$1:$D$1001,MATCH($C108,customers!$A$1:$A$1001,0),MATCH(orders!F$1,customers!$A$1:$D$1,0))</f>
        <v>Милана Королева</v>
      </c>
      <c r="G108" s="2" t="str">
        <f>INDEX(customers!$A$1:$D$1001,MATCH($C108,customers!$A$1:$A$1001,0),MATCH(orders!G$1,customers!$A$1:$D$1,0))</f>
        <v>Россия</v>
      </c>
      <c r="H108" s="2" t="str">
        <f>INDEX(products!$A$1:$G$49,MATCH($D108,products!$A$1:$A$49,0),MATCH(orders!H$1,products!$A$1:$G$1,0))</f>
        <v>Exc</v>
      </c>
      <c r="I108" s="2" t="str">
        <f>INDEX(products!$A$1:$G$49,MATCH($D108,products!$A$1:$A$49,0),MATCH(orders!I$1,products!$A$1:$G$1,0))</f>
        <v>D</v>
      </c>
      <c r="J108" s="2">
        <f>INDEX(products!$A$1:$G$49,MATCH($D108,products!$A$1:$A$49,0),MATCH(orders!J$1,products!$A$1:$G$1,0))</f>
        <v>1</v>
      </c>
      <c r="K108" s="2">
        <f>INDEX(products!$A$1:$G$49,MATCH($D108,products!$A$1:$A$49,0),MATCH(orders!K$1,products!$A$1:$G$1,0))</f>
        <v>1215</v>
      </c>
      <c r="L108">
        <f>K108*E108</f>
        <v>2430</v>
      </c>
      <c r="M108" s="2" t="str" cm="1">
        <f t="array" ref="M1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08" s="2" t="str" cm="1">
        <f t="array" ref="N108">_xlfn.IFS(FullCoffeeTable[[#This Row],[Метод прожарки]]="M","Medium",FullCoffeeTable[[#This Row],[Метод прожарки]]="L","Light",FullCoffeeTable[[#This Row],[Метод прожарки]]="D","Dark")</f>
        <v>Dark</v>
      </c>
      <c r="O108" s="2" t="str">
        <f>INDEX(customers!$A$1:$D$1001,MATCH($C108,customers!$A$1:$A$1001,0),MATCH(orders!O$1,customers!$A$1:$D$1,0))</f>
        <v>Нет</v>
      </c>
    </row>
    <row r="109" spans="1:15" x14ac:dyDescent="0.25">
      <c r="A109" s="2" t="s">
        <v>207</v>
      </c>
      <c r="B109" s="3">
        <v>43569</v>
      </c>
      <c r="C109" s="2" t="s">
        <v>208</v>
      </c>
      <c r="D109" t="s">
        <v>1965</v>
      </c>
      <c r="E109" s="2">
        <v>3</v>
      </c>
      <c r="F109" s="2" t="str">
        <f>INDEX(customers!$A$1:$D$1001,MATCH($C109,customers!$A$1:$A$1001,0),MATCH(orders!F$1,customers!$A$1:$D$1,0))</f>
        <v>Александр Андреев</v>
      </c>
      <c r="G109" s="2" t="str">
        <f>INDEX(customers!$A$1:$D$1001,MATCH($C109,customers!$A$1:$A$1001,0),MATCH(orders!G$1,customers!$A$1:$D$1,0))</f>
        <v>Россия</v>
      </c>
      <c r="H109" s="2" t="str">
        <f>INDEX(products!$A$1:$G$49,MATCH($D109,products!$A$1:$A$49,0),MATCH(orders!H$1,products!$A$1:$G$1,0))</f>
        <v>Rob</v>
      </c>
      <c r="I109" s="2" t="str">
        <f>INDEX(products!$A$1:$G$49,MATCH($D109,products!$A$1:$A$49,0),MATCH(orders!I$1,products!$A$1:$G$1,0))</f>
        <v>M</v>
      </c>
      <c r="J109" s="2">
        <f>INDEX(products!$A$1:$G$49,MATCH($D109,products!$A$1:$A$49,0),MATCH(orders!J$1,products!$A$1:$G$1,0))</f>
        <v>0.5</v>
      </c>
      <c r="K109" s="2">
        <f>INDEX(products!$A$1:$G$49,MATCH($D109,products!$A$1:$A$49,0),MATCH(orders!K$1,products!$A$1:$G$1,0))</f>
        <v>597</v>
      </c>
      <c r="L109">
        <f>K109*E109</f>
        <v>1791</v>
      </c>
      <c r="M109" s="2" t="str" cm="1">
        <f t="array" ref="M1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09" s="2" t="str" cm="1">
        <f t="array" ref="N109">_xlfn.IFS(FullCoffeeTable[[#This Row],[Метод прожарки]]="M","Medium",FullCoffeeTable[[#This Row],[Метод прожарки]]="L","Light",FullCoffeeTable[[#This Row],[Метод прожарки]]="D","Dark")</f>
        <v>Medium</v>
      </c>
      <c r="O109" s="2" t="str">
        <f>INDEX(customers!$A$1:$D$1001,MATCH($C109,customers!$A$1:$A$1001,0),MATCH(orders!O$1,customers!$A$1:$D$1,0))</f>
        <v>Да</v>
      </c>
    </row>
    <row r="110" spans="1:15" x14ac:dyDescent="0.25">
      <c r="A110" s="2" t="s">
        <v>209</v>
      </c>
      <c r="B110" s="3">
        <v>44041</v>
      </c>
      <c r="C110" s="2" t="s">
        <v>210</v>
      </c>
      <c r="D110" t="s">
        <v>1976</v>
      </c>
      <c r="E110" s="2">
        <v>4</v>
      </c>
      <c r="F110" s="2" t="str">
        <f>INDEX(customers!$A$1:$D$1001,MATCH($C110,customers!$A$1:$A$1001,0),MATCH(orders!F$1,customers!$A$1:$D$1,0))</f>
        <v>Степан Малинин</v>
      </c>
      <c r="G110" s="2" t="str">
        <f>INDEX(customers!$A$1:$D$1001,MATCH($C110,customers!$A$1:$A$1001,0),MATCH(orders!G$1,customers!$A$1:$D$1,0))</f>
        <v>Россия</v>
      </c>
      <c r="H110" s="2" t="str">
        <f>INDEX(products!$A$1:$G$49,MATCH($D110,products!$A$1:$A$49,0),MATCH(orders!H$1,products!$A$1:$G$1,0))</f>
        <v>Ara</v>
      </c>
      <c r="I110" s="2" t="str">
        <f>INDEX(products!$A$1:$G$49,MATCH($D110,products!$A$1:$A$49,0),MATCH(orders!I$1,products!$A$1:$G$1,0))</f>
        <v>M</v>
      </c>
      <c r="J110" s="2">
        <f>INDEX(products!$A$1:$G$49,MATCH($D110,products!$A$1:$A$49,0),MATCH(orders!J$1,products!$A$1:$G$1,0))</f>
        <v>0.5</v>
      </c>
      <c r="K110" s="2">
        <f>INDEX(products!$A$1:$G$49,MATCH($D110,products!$A$1:$A$49,0),MATCH(orders!K$1,products!$A$1:$G$1,0))</f>
        <v>675</v>
      </c>
      <c r="L110">
        <f>K110*E110</f>
        <v>2700</v>
      </c>
      <c r="M110" s="2" t="str" cm="1">
        <f t="array" ref="M1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10" s="2" t="str" cm="1">
        <f t="array" ref="N110">_xlfn.IFS(FullCoffeeTable[[#This Row],[Метод прожарки]]="M","Medium",FullCoffeeTable[[#This Row],[Метод прожарки]]="L","Light",FullCoffeeTable[[#This Row],[Метод прожарки]]="D","Dark")</f>
        <v>Medium</v>
      </c>
      <c r="O110" s="2" t="str">
        <f>INDEX(customers!$A$1:$D$1001,MATCH($C110,customers!$A$1:$A$1001,0),MATCH(orders!O$1,customers!$A$1:$D$1,0))</f>
        <v>Нет</v>
      </c>
    </row>
    <row r="111" spans="1:15" x14ac:dyDescent="0.25">
      <c r="A111" s="2" t="s">
        <v>211</v>
      </c>
      <c r="B111" s="3">
        <v>43811</v>
      </c>
      <c r="C111" s="2" t="s">
        <v>212</v>
      </c>
      <c r="D111" t="s">
        <v>1988</v>
      </c>
      <c r="E111" s="2">
        <v>1</v>
      </c>
      <c r="F111" s="2" t="str">
        <f>INDEX(customers!$A$1:$D$1001,MATCH($C111,customers!$A$1:$A$1001,0),MATCH(orders!F$1,customers!$A$1:$D$1,0))</f>
        <v>Михаил Королев</v>
      </c>
      <c r="G111" s="2" t="str">
        <f>INDEX(customers!$A$1:$D$1001,MATCH($C111,customers!$A$1:$A$1001,0),MATCH(orders!G$1,customers!$A$1:$D$1,0))</f>
        <v>Россия</v>
      </c>
      <c r="H111" s="2" t="str">
        <f>INDEX(products!$A$1:$G$49,MATCH($D111,products!$A$1:$A$49,0),MATCH(orders!H$1,products!$A$1:$G$1,0))</f>
        <v>Lib</v>
      </c>
      <c r="I111" s="2" t="str">
        <f>INDEX(products!$A$1:$G$49,MATCH($D111,products!$A$1:$A$49,0),MATCH(orders!I$1,products!$A$1:$G$1,0))</f>
        <v>D</v>
      </c>
      <c r="J111" s="2">
        <f>INDEX(products!$A$1:$G$49,MATCH($D111,products!$A$1:$A$49,0),MATCH(orders!J$1,products!$A$1:$G$1,0))</f>
        <v>0.5</v>
      </c>
      <c r="K111" s="2">
        <f>INDEX(products!$A$1:$G$49,MATCH($D111,products!$A$1:$A$49,0),MATCH(orders!K$1,products!$A$1:$G$1,0))</f>
        <v>777</v>
      </c>
      <c r="L111">
        <f>K111*E111</f>
        <v>777</v>
      </c>
      <c r="M111" s="2" t="str" cm="1">
        <f t="array" ref="M1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1" s="2" t="str" cm="1">
        <f t="array" ref="N111">_xlfn.IFS(FullCoffeeTable[[#This Row],[Метод прожарки]]="M","Medium",FullCoffeeTable[[#This Row],[Метод прожарки]]="L","Light",FullCoffeeTable[[#This Row],[Метод прожарки]]="D","Dark")</f>
        <v>Dark</v>
      </c>
      <c r="O111" s="2" t="str">
        <f>INDEX(customers!$A$1:$D$1001,MATCH($C111,customers!$A$1:$A$1001,0),MATCH(orders!O$1,customers!$A$1:$D$1,0))</f>
        <v>Да</v>
      </c>
    </row>
    <row r="112" spans="1:15" x14ac:dyDescent="0.25">
      <c r="A112" s="2" t="s">
        <v>213</v>
      </c>
      <c r="B112" s="3">
        <v>44727</v>
      </c>
      <c r="C112" s="2" t="s">
        <v>214</v>
      </c>
      <c r="D112" t="s">
        <v>2003</v>
      </c>
      <c r="E112" s="2">
        <v>3</v>
      </c>
      <c r="F112" s="2" t="str">
        <f>INDEX(customers!$A$1:$D$1001,MATCH($C112,customers!$A$1:$A$1001,0),MATCH(orders!F$1,customers!$A$1:$D$1,0))</f>
        <v>Артемий Егоров</v>
      </c>
      <c r="G112" s="2" t="str">
        <f>INDEX(customers!$A$1:$D$1001,MATCH($C112,customers!$A$1:$A$1001,0),MATCH(orders!G$1,customers!$A$1:$D$1,0))</f>
        <v>Россия</v>
      </c>
      <c r="H112" s="2" t="str">
        <f>INDEX(products!$A$1:$G$49,MATCH($D112,products!$A$1:$A$49,0),MATCH(orders!H$1,products!$A$1:$G$1,0))</f>
        <v>Exc</v>
      </c>
      <c r="I112" s="2" t="str">
        <f>INDEX(products!$A$1:$G$49,MATCH($D112,products!$A$1:$A$49,0),MATCH(orders!I$1,products!$A$1:$G$1,0))</f>
        <v>L</v>
      </c>
      <c r="J112" s="2">
        <f>INDEX(products!$A$1:$G$49,MATCH($D112,products!$A$1:$A$49,0),MATCH(orders!J$1,products!$A$1:$G$1,0))</f>
        <v>0.2</v>
      </c>
      <c r="K112" s="2">
        <f>INDEX(products!$A$1:$G$49,MATCH($D112,products!$A$1:$A$49,0),MATCH(orders!K$1,products!$A$1:$G$1,0))</f>
        <v>445.5</v>
      </c>
      <c r="L112">
        <f>K112*E112</f>
        <v>1336.5</v>
      </c>
      <c r="M112" s="2" t="str" cm="1">
        <f t="array" ref="M1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12" s="2" t="str" cm="1">
        <f t="array" ref="N112">_xlfn.IFS(FullCoffeeTable[[#This Row],[Метод прожарки]]="M","Medium",FullCoffeeTable[[#This Row],[Метод прожарки]]="L","Light",FullCoffeeTable[[#This Row],[Метод прожарки]]="D","Dark")</f>
        <v>Light</v>
      </c>
      <c r="O112" s="2" t="str">
        <f>INDEX(customers!$A$1:$D$1001,MATCH($C112,customers!$A$1:$A$1001,0),MATCH(orders!O$1,customers!$A$1:$D$1,0))</f>
        <v>Да</v>
      </c>
    </row>
    <row r="113" spans="1:15" x14ac:dyDescent="0.25">
      <c r="A113" s="2" t="s">
        <v>215</v>
      </c>
      <c r="B113" s="3">
        <v>43642</v>
      </c>
      <c r="C113" s="2" t="s">
        <v>216</v>
      </c>
      <c r="D113" t="s">
        <v>1991</v>
      </c>
      <c r="E113" s="2">
        <v>5</v>
      </c>
      <c r="F113" s="2" t="str">
        <f>INDEX(customers!$A$1:$D$1001,MATCH($C113,customers!$A$1:$A$1001,0),MATCH(orders!F$1,customers!$A$1:$D$1,0))</f>
        <v>Ева Дроздова</v>
      </c>
      <c r="G113" s="2" t="str">
        <f>INDEX(customers!$A$1:$D$1001,MATCH($C113,customers!$A$1:$A$1001,0),MATCH(orders!G$1,customers!$A$1:$D$1,0))</f>
        <v>Россия</v>
      </c>
      <c r="H113" s="2" t="str">
        <f>INDEX(products!$A$1:$G$49,MATCH($D113,products!$A$1:$A$49,0),MATCH(orders!H$1,products!$A$1:$G$1,0))</f>
        <v>Rob</v>
      </c>
      <c r="I113" s="2" t="str">
        <f>INDEX(products!$A$1:$G$49,MATCH($D113,products!$A$1:$A$49,0),MATCH(orders!I$1,products!$A$1:$G$1,0))</f>
        <v>D</v>
      </c>
      <c r="J113" s="2">
        <f>INDEX(products!$A$1:$G$49,MATCH($D113,products!$A$1:$A$49,0),MATCH(orders!J$1,products!$A$1:$G$1,0))</f>
        <v>0.5</v>
      </c>
      <c r="K113" s="2">
        <f>INDEX(products!$A$1:$G$49,MATCH($D113,products!$A$1:$A$49,0),MATCH(orders!K$1,products!$A$1:$G$1,0))</f>
        <v>536.99999999999989</v>
      </c>
      <c r="L113">
        <f>K113*E113</f>
        <v>2684.9999999999995</v>
      </c>
      <c r="M113" s="2" t="str" cm="1">
        <f t="array" ref="M1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3" s="2" t="str" cm="1">
        <f t="array" ref="N113">_xlfn.IFS(FullCoffeeTable[[#This Row],[Метод прожарки]]="M","Medium",FullCoffeeTable[[#This Row],[Метод прожарки]]="L","Light",FullCoffeeTable[[#This Row],[Метод прожарки]]="D","Dark")</f>
        <v>Dark</v>
      </c>
      <c r="O113" s="2" t="str">
        <f>INDEX(customers!$A$1:$D$1001,MATCH($C113,customers!$A$1:$A$1001,0),MATCH(orders!O$1,customers!$A$1:$D$1,0))</f>
        <v>Нет</v>
      </c>
    </row>
    <row r="114" spans="1:15" x14ac:dyDescent="0.25">
      <c r="A114" s="2" t="s">
        <v>217</v>
      </c>
      <c r="B114" s="3">
        <v>44481</v>
      </c>
      <c r="C114" s="2" t="s">
        <v>218</v>
      </c>
      <c r="D114" t="s">
        <v>1974</v>
      </c>
      <c r="E114" s="2">
        <v>1</v>
      </c>
      <c r="F114" s="2" t="str">
        <f>INDEX(customers!$A$1:$D$1001,MATCH($C114,customers!$A$1:$A$1001,0),MATCH(orders!F$1,customers!$A$1:$D$1,0))</f>
        <v>Александр Бородин</v>
      </c>
      <c r="G114" s="2" t="str">
        <f>INDEX(customers!$A$1:$D$1001,MATCH($C114,customers!$A$1:$A$1001,0),MATCH(orders!G$1,customers!$A$1:$D$1,0))</f>
        <v>Россия</v>
      </c>
      <c r="H114" s="2" t="str">
        <f>INDEX(products!$A$1:$G$49,MATCH($D114,products!$A$1:$A$49,0),MATCH(orders!H$1,products!$A$1:$G$1,0))</f>
        <v>Ara</v>
      </c>
      <c r="I114" s="2" t="str">
        <f>INDEX(products!$A$1:$G$49,MATCH($D114,products!$A$1:$A$49,0),MATCH(orders!I$1,products!$A$1:$G$1,0))</f>
        <v>M</v>
      </c>
      <c r="J114" s="2">
        <f>INDEX(products!$A$1:$G$49,MATCH($D114,products!$A$1:$A$49,0),MATCH(orders!J$1,products!$A$1:$G$1,0))</f>
        <v>1</v>
      </c>
      <c r="K114" s="2">
        <f>INDEX(products!$A$1:$G$49,MATCH($D114,products!$A$1:$A$49,0),MATCH(orders!K$1,products!$A$1:$G$1,0))</f>
        <v>1125</v>
      </c>
      <c r="L114">
        <f>K114*E114</f>
        <v>1125</v>
      </c>
      <c r="M114" s="2" t="str" cm="1">
        <f t="array" ref="M1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14" s="2" t="str" cm="1">
        <f t="array" ref="N114">_xlfn.IFS(FullCoffeeTable[[#This Row],[Метод прожарки]]="M","Medium",FullCoffeeTable[[#This Row],[Метод прожарки]]="L","Light",FullCoffeeTable[[#This Row],[Метод прожарки]]="D","Dark")</f>
        <v>Medium</v>
      </c>
      <c r="O114" s="2" t="str">
        <f>INDEX(customers!$A$1:$D$1001,MATCH($C114,customers!$A$1:$A$1001,0),MATCH(orders!O$1,customers!$A$1:$D$1,0))</f>
        <v>Нет</v>
      </c>
    </row>
    <row r="115" spans="1:15" x14ac:dyDescent="0.25">
      <c r="A115" s="2" t="s">
        <v>219</v>
      </c>
      <c r="B115" s="3">
        <v>43556</v>
      </c>
      <c r="C115" s="2" t="s">
        <v>220</v>
      </c>
      <c r="D115" t="s">
        <v>1981</v>
      </c>
      <c r="E115" s="2">
        <v>1</v>
      </c>
      <c r="F115" s="2" t="str">
        <f>INDEX(customers!$A$1:$D$1001,MATCH($C115,customers!$A$1:$A$1001,0),MATCH(orders!F$1,customers!$A$1:$D$1,0))</f>
        <v>Иван Дмитриев</v>
      </c>
      <c r="G115" s="2" t="str">
        <f>INDEX(customers!$A$1:$D$1001,MATCH($C115,customers!$A$1:$A$1001,0),MATCH(orders!G$1,customers!$A$1:$D$1,0))</f>
        <v>Казахстан</v>
      </c>
      <c r="H115" s="2" t="str">
        <f>INDEX(products!$A$1:$G$49,MATCH($D115,products!$A$1:$A$49,0),MATCH(orders!H$1,products!$A$1:$G$1,0))</f>
        <v>Lib</v>
      </c>
      <c r="I115" s="2" t="str">
        <f>INDEX(products!$A$1:$G$49,MATCH($D115,products!$A$1:$A$49,0),MATCH(orders!I$1,products!$A$1:$G$1,0))</f>
        <v>M</v>
      </c>
      <c r="J115" s="2">
        <f>INDEX(products!$A$1:$G$49,MATCH($D115,products!$A$1:$A$49,0),MATCH(orders!J$1,products!$A$1:$G$1,0))</f>
        <v>1</v>
      </c>
      <c r="K115" s="2">
        <f>INDEX(products!$A$1:$G$49,MATCH($D115,products!$A$1:$A$49,0),MATCH(orders!K$1,products!$A$1:$G$1,0))</f>
        <v>1455</v>
      </c>
      <c r="L115">
        <f>K115*E115</f>
        <v>1455</v>
      </c>
      <c r="M115" s="2" t="str" cm="1">
        <f t="array" ref="M1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5" s="2" t="str" cm="1">
        <f t="array" ref="N115">_xlfn.IFS(FullCoffeeTable[[#This Row],[Метод прожарки]]="M","Medium",FullCoffeeTable[[#This Row],[Метод прожарки]]="L","Light",FullCoffeeTable[[#This Row],[Метод прожарки]]="D","Dark")</f>
        <v>Medium</v>
      </c>
      <c r="O115" s="2" t="str">
        <f>INDEX(customers!$A$1:$D$1001,MATCH($C115,customers!$A$1:$A$1001,0),MATCH(orders!O$1,customers!$A$1:$D$1,0))</f>
        <v>Нет</v>
      </c>
    </row>
    <row r="116" spans="1:15" x14ac:dyDescent="0.25">
      <c r="A116" s="2" t="s">
        <v>221</v>
      </c>
      <c r="B116" s="3">
        <v>44265</v>
      </c>
      <c r="C116" s="2" t="s">
        <v>222</v>
      </c>
      <c r="D116" t="s">
        <v>1997</v>
      </c>
      <c r="E116" s="2">
        <v>4</v>
      </c>
      <c r="F116" s="2" t="str">
        <f>INDEX(customers!$A$1:$D$1001,MATCH($C116,customers!$A$1:$A$1001,0),MATCH(orders!F$1,customers!$A$1:$D$1,0))</f>
        <v>Даниил Лебедев</v>
      </c>
      <c r="G116" s="2" t="str">
        <f>INDEX(customers!$A$1:$D$1001,MATCH($C116,customers!$A$1:$A$1001,0),MATCH(orders!G$1,customers!$A$1:$D$1,0))</f>
        <v>Россия</v>
      </c>
      <c r="H116" s="2" t="str">
        <f>INDEX(products!$A$1:$G$49,MATCH($D116,products!$A$1:$A$49,0),MATCH(orders!H$1,products!$A$1:$G$1,0))</f>
        <v>Rob</v>
      </c>
      <c r="I116" s="2" t="str">
        <f>INDEX(products!$A$1:$G$49,MATCH($D116,products!$A$1:$A$49,0),MATCH(orders!I$1,products!$A$1:$G$1,0))</f>
        <v>L</v>
      </c>
      <c r="J116" s="2">
        <f>INDEX(products!$A$1:$G$49,MATCH($D116,products!$A$1:$A$49,0),MATCH(orders!J$1,products!$A$1:$G$1,0))</f>
        <v>0.2</v>
      </c>
      <c r="K116" s="2">
        <f>INDEX(products!$A$1:$G$49,MATCH($D116,products!$A$1:$A$49,0),MATCH(orders!K$1,products!$A$1:$G$1,0))</f>
        <v>358.49999999999994</v>
      </c>
      <c r="L116">
        <f>K116*E116</f>
        <v>1433.9999999999998</v>
      </c>
      <c r="M116" s="2" t="str" cm="1">
        <f t="array" ref="M1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16" s="2" t="str" cm="1">
        <f t="array" ref="N116">_xlfn.IFS(FullCoffeeTable[[#This Row],[Метод прожарки]]="M","Medium",FullCoffeeTable[[#This Row],[Метод прожарки]]="L","Light",FullCoffeeTable[[#This Row],[Метод прожарки]]="D","Dark")</f>
        <v>Light</v>
      </c>
      <c r="O116" s="2" t="str">
        <f>INDEX(customers!$A$1:$D$1001,MATCH($C116,customers!$A$1:$A$1001,0),MATCH(orders!O$1,customers!$A$1:$D$1,0))</f>
        <v>Нет</v>
      </c>
    </row>
    <row r="117" spans="1:15" x14ac:dyDescent="0.25">
      <c r="A117" s="2" t="s">
        <v>223</v>
      </c>
      <c r="B117" s="3">
        <v>43693</v>
      </c>
      <c r="C117" s="2" t="s">
        <v>224</v>
      </c>
      <c r="D117" t="s">
        <v>1989</v>
      </c>
      <c r="E117" s="2">
        <v>1</v>
      </c>
      <c r="F117" s="2" t="str">
        <f>INDEX(customers!$A$1:$D$1001,MATCH($C117,customers!$A$1:$A$1001,0),MATCH(orders!F$1,customers!$A$1:$D$1,0))</f>
        <v>Роман Николаев</v>
      </c>
      <c r="G117" s="2" t="str">
        <f>INDEX(customers!$A$1:$D$1001,MATCH($C117,customers!$A$1:$A$1001,0),MATCH(orders!G$1,customers!$A$1:$D$1,0))</f>
        <v>Беларусь</v>
      </c>
      <c r="H117" s="2" t="str">
        <f>INDEX(products!$A$1:$G$49,MATCH($D117,products!$A$1:$A$49,0),MATCH(orders!H$1,products!$A$1:$G$1,0))</f>
        <v>Lib</v>
      </c>
      <c r="I117" s="2" t="str">
        <f>INDEX(products!$A$1:$G$49,MATCH($D117,products!$A$1:$A$49,0),MATCH(orders!I$1,products!$A$1:$G$1,0))</f>
        <v>L</v>
      </c>
      <c r="J117" s="2">
        <f>INDEX(products!$A$1:$G$49,MATCH($D117,products!$A$1:$A$49,0),MATCH(orders!J$1,products!$A$1:$G$1,0))</f>
        <v>1</v>
      </c>
      <c r="K117" s="2">
        <f>INDEX(products!$A$1:$G$49,MATCH($D117,products!$A$1:$A$49,0),MATCH(orders!K$1,products!$A$1:$G$1,0))</f>
        <v>1585</v>
      </c>
      <c r="L117">
        <f>K117*E117</f>
        <v>1585</v>
      </c>
      <c r="M117" s="2" t="str" cm="1">
        <f t="array" ref="M1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7" s="2" t="str" cm="1">
        <f t="array" ref="N117">_xlfn.IFS(FullCoffeeTable[[#This Row],[Метод прожарки]]="M","Medium",FullCoffeeTable[[#This Row],[Метод прожарки]]="L","Light",FullCoffeeTable[[#This Row],[Метод прожарки]]="D","Dark")</f>
        <v>Light</v>
      </c>
      <c r="O117" s="2" t="str">
        <f>INDEX(customers!$A$1:$D$1001,MATCH($C117,customers!$A$1:$A$1001,0),MATCH(orders!O$1,customers!$A$1:$D$1,0))</f>
        <v>Нет</v>
      </c>
    </row>
    <row r="118" spans="1:15" x14ac:dyDescent="0.25">
      <c r="A118" s="2" t="s">
        <v>225</v>
      </c>
      <c r="B118" s="3">
        <v>44054</v>
      </c>
      <c r="C118" s="2" t="s">
        <v>226</v>
      </c>
      <c r="D118" t="s">
        <v>1964</v>
      </c>
      <c r="E118" s="2">
        <v>4</v>
      </c>
      <c r="F118" s="2" t="str">
        <f>INDEX(customers!$A$1:$D$1001,MATCH($C118,customers!$A$1:$A$1001,0),MATCH(orders!F$1,customers!$A$1:$D$1,0))</f>
        <v>Вероника Беляева</v>
      </c>
      <c r="G118" s="2" t="str">
        <f>INDEX(customers!$A$1:$D$1001,MATCH($C118,customers!$A$1:$A$1001,0),MATCH(orders!G$1,customers!$A$1:$D$1,0))</f>
        <v>Казахстан</v>
      </c>
      <c r="H118" s="2" t="str">
        <f>INDEX(products!$A$1:$G$49,MATCH($D118,products!$A$1:$A$49,0),MATCH(orders!H$1,products!$A$1:$G$1,0))</f>
        <v>Lib</v>
      </c>
      <c r="I118" s="2" t="str">
        <f>INDEX(products!$A$1:$G$49,MATCH($D118,products!$A$1:$A$49,0),MATCH(orders!I$1,products!$A$1:$G$1,0))</f>
        <v>L</v>
      </c>
      <c r="J118" s="2">
        <f>INDEX(products!$A$1:$G$49,MATCH($D118,products!$A$1:$A$49,0),MATCH(orders!J$1,products!$A$1:$G$1,0))</f>
        <v>0.2</v>
      </c>
      <c r="K118" s="2">
        <f>INDEX(products!$A$1:$G$49,MATCH($D118,products!$A$1:$A$49,0),MATCH(orders!K$1,products!$A$1:$G$1,0))</f>
        <v>475.5</v>
      </c>
      <c r="L118">
        <f>K118*E118</f>
        <v>1902</v>
      </c>
      <c r="M118" s="2" t="str" cm="1">
        <f t="array" ref="M1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8" s="2" t="str" cm="1">
        <f t="array" ref="N118">_xlfn.IFS(FullCoffeeTable[[#This Row],[Метод прожарки]]="M","Medium",FullCoffeeTable[[#This Row],[Метод прожарки]]="L","Light",FullCoffeeTable[[#This Row],[Метод прожарки]]="D","Dark")</f>
        <v>Light</v>
      </c>
      <c r="O118" s="2" t="str">
        <f>INDEX(customers!$A$1:$D$1001,MATCH($C118,customers!$A$1:$A$1001,0),MATCH(orders!O$1,customers!$A$1:$D$1,0))</f>
        <v>Да</v>
      </c>
    </row>
    <row r="119" spans="1:15" x14ac:dyDescent="0.25">
      <c r="A119" s="2" t="s">
        <v>227</v>
      </c>
      <c r="B119" s="3">
        <v>44656</v>
      </c>
      <c r="C119" s="2" t="s">
        <v>228</v>
      </c>
      <c r="D119" t="s">
        <v>1980</v>
      </c>
      <c r="E119" s="2">
        <v>4</v>
      </c>
      <c r="F119" s="2" t="str">
        <f>INDEX(customers!$A$1:$D$1001,MATCH($C119,customers!$A$1:$A$1001,0),MATCH(orders!F$1,customers!$A$1:$D$1,0))</f>
        <v>Ева Воронова</v>
      </c>
      <c r="G119" s="2" t="str">
        <f>INDEX(customers!$A$1:$D$1001,MATCH($C119,customers!$A$1:$A$1001,0),MATCH(orders!G$1,customers!$A$1:$D$1,0))</f>
        <v>Россия</v>
      </c>
      <c r="H119" s="2" t="str">
        <f>INDEX(products!$A$1:$G$49,MATCH($D119,products!$A$1:$A$49,0),MATCH(orders!H$1,products!$A$1:$G$1,0))</f>
        <v>Lib</v>
      </c>
      <c r="I119" s="2" t="str">
        <f>INDEX(products!$A$1:$G$49,MATCH($D119,products!$A$1:$A$49,0),MATCH(orders!I$1,products!$A$1:$G$1,0))</f>
        <v>L</v>
      </c>
      <c r="J119" s="2">
        <f>INDEX(products!$A$1:$G$49,MATCH($D119,products!$A$1:$A$49,0),MATCH(orders!J$1,products!$A$1:$G$1,0))</f>
        <v>0.5</v>
      </c>
      <c r="K119" s="2">
        <f>INDEX(products!$A$1:$G$49,MATCH($D119,products!$A$1:$A$49,0),MATCH(orders!K$1,products!$A$1:$G$1,0))</f>
        <v>951</v>
      </c>
      <c r="L119">
        <f>K119*E119</f>
        <v>3804</v>
      </c>
      <c r="M119" s="2" t="str" cm="1">
        <f t="array" ref="M1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19" s="2" t="str" cm="1">
        <f t="array" ref="N119">_xlfn.IFS(FullCoffeeTable[[#This Row],[Метод прожарки]]="M","Medium",FullCoffeeTable[[#This Row],[Метод прожарки]]="L","Light",FullCoffeeTable[[#This Row],[Метод прожарки]]="D","Dark")</f>
        <v>Light</v>
      </c>
      <c r="O119" s="2" t="str">
        <f>INDEX(customers!$A$1:$D$1001,MATCH($C119,customers!$A$1:$A$1001,0),MATCH(orders!O$1,customers!$A$1:$D$1,0))</f>
        <v>Нет</v>
      </c>
    </row>
    <row r="120" spans="1:15" x14ac:dyDescent="0.25">
      <c r="A120" s="2" t="s">
        <v>229</v>
      </c>
      <c r="B120" s="3">
        <v>43760</v>
      </c>
      <c r="C120" s="2" t="s">
        <v>230</v>
      </c>
      <c r="D120" t="s">
        <v>1963</v>
      </c>
      <c r="E120" s="2">
        <v>3</v>
      </c>
      <c r="F120" s="2" t="str">
        <f>INDEX(customers!$A$1:$D$1001,MATCH($C120,customers!$A$1:$A$1001,0),MATCH(orders!F$1,customers!$A$1:$D$1,0))</f>
        <v>Ярослава Маслова</v>
      </c>
      <c r="G120" s="2" t="str">
        <f>INDEX(customers!$A$1:$D$1001,MATCH($C120,customers!$A$1:$A$1001,0),MATCH(orders!G$1,customers!$A$1:$D$1,0))</f>
        <v>Россия</v>
      </c>
      <c r="H120" s="2" t="str">
        <f>INDEX(products!$A$1:$G$49,MATCH($D120,products!$A$1:$A$49,0),MATCH(orders!H$1,products!$A$1:$G$1,0))</f>
        <v>Exc</v>
      </c>
      <c r="I120" s="2" t="str">
        <f>INDEX(products!$A$1:$G$49,MATCH($D120,products!$A$1:$A$49,0),MATCH(orders!I$1,products!$A$1:$G$1,0))</f>
        <v>D</v>
      </c>
      <c r="J120" s="2">
        <f>INDEX(products!$A$1:$G$49,MATCH($D120,products!$A$1:$A$49,0),MATCH(orders!J$1,products!$A$1:$G$1,0))</f>
        <v>0.5</v>
      </c>
      <c r="K120" s="2">
        <f>INDEX(products!$A$1:$G$49,MATCH($D120,products!$A$1:$A$49,0),MATCH(orders!K$1,products!$A$1:$G$1,0))</f>
        <v>729</v>
      </c>
      <c r="L120">
        <f>K120*E120</f>
        <v>2187</v>
      </c>
      <c r="M120" s="2" t="str" cm="1">
        <f t="array" ref="M1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0" s="2" t="str" cm="1">
        <f t="array" ref="N120">_xlfn.IFS(FullCoffeeTable[[#This Row],[Метод прожарки]]="M","Medium",FullCoffeeTable[[#This Row],[Метод прожарки]]="L","Light",FullCoffeeTable[[#This Row],[Метод прожарки]]="D","Dark")</f>
        <v>Dark</v>
      </c>
      <c r="O120" s="2" t="str">
        <f>INDEX(customers!$A$1:$D$1001,MATCH($C120,customers!$A$1:$A$1001,0),MATCH(orders!O$1,customers!$A$1:$D$1,0))</f>
        <v>Да</v>
      </c>
    </row>
    <row r="121" spans="1:15" x14ac:dyDescent="0.25">
      <c r="A121" s="2" t="s">
        <v>231</v>
      </c>
      <c r="B121" s="3">
        <v>44471</v>
      </c>
      <c r="C121" s="2" t="s">
        <v>232</v>
      </c>
      <c r="D121" t="s">
        <v>1975</v>
      </c>
      <c r="E121" s="2">
        <v>1</v>
      </c>
      <c r="F121" s="2" t="str">
        <f>INDEX(customers!$A$1:$D$1001,MATCH($C121,customers!$A$1:$A$1001,0),MATCH(orders!F$1,customers!$A$1:$D$1,0))</f>
        <v>Илья Черных</v>
      </c>
      <c r="G121" s="2" t="str">
        <f>INDEX(customers!$A$1:$D$1001,MATCH($C121,customers!$A$1:$A$1001,0),MATCH(orders!G$1,customers!$A$1:$D$1,0))</f>
        <v>Россия</v>
      </c>
      <c r="H121" s="2" t="str">
        <f>INDEX(products!$A$1:$G$49,MATCH($D121,products!$A$1:$A$49,0),MATCH(orders!H$1,products!$A$1:$G$1,0))</f>
        <v>Exc</v>
      </c>
      <c r="I121" s="2" t="str">
        <f>INDEX(products!$A$1:$G$49,MATCH($D121,products!$A$1:$A$49,0),MATCH(orders!I$1,products!$A$1:$G$1,0))</f>
        <v>M</v>
      </c>
      <c r="J121" s="2">
        <f>INDEX(products!$A$1:$G$49,MATCH($D121,products!$A$1:$A$49,0),MATCH(orders!J$1,products!$A$1:$G$1,0))</f>
        <v>0.2</v>
      </c>
      <c r="K121" s="2">
        <f>INDEX(products!$A$1:$G$49,MATCH($D121,products!$A$1:$A$49,0),MATCH(orders!K$1,products!$A$1:$G$1,0))</f>
        <v>412.5</v>
      </c>
      <c r="L121">
        <f>K121*E121</f>
        <v>412.5</v>
      </c>
      <c r="M121" s="2" t="str" cm="1">
        <f t="array" ref="M1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1" s="2" t="str" cm="1">
        <f t="array" ref="N121">_xlfn.IFS(FullCoffeeTable[[#This Row],[Метод прожарки]]="M","Medium",FullCoffeeTable[[#This Row],[Метод прожарки]]="L","Light",FullCoffeeTable[[#This Row],[Метод прожарки]]="D","Dark")</f>
        <v>Medium</v>
      </c>
      <c r="O121" s="2" t="str">
        <f>INDEX(customers!$A$1:$D$1001,MATCH($C121,customers!$A$1:$A$1001,0),MATCH(orders!O$1,customers!$A$1:$D$1,0))</f>
        <v>Нет</v>
      </c>
    </row>
    <row r="122" spans="1:15" x14ac:dyDescent="0.25">
      <c r="A122" s="2" t="s">
        <v>231</v>
      </c>
      <c r="B122" s="3">
        <v>44471</v>
      </c>
      <c r="C122" s="2" t="s">
        <v>232</v>
      </c>
      <c r="D122" t="s">
        <v>1986</v>
      </c>
      <c r="E122" s="2">
        <v>1</v>
      </c>
      <c r="F122" s="2" t="str">
        <f>INDEX(customers!$A$1:$D$1001,MATCH($C122,customers!$A$1:$A$1001,0),MATCH(orders!F$1,customers!$A$1:$D$1,0))</f>
        <v>Илья Черных</v>
      </c>
      <c r="G122" s="2" t="str">
        <f>INDEX(customers!$A$1:$D$1001,MATCH($C122,customers!$A$1:$A$1001,0),MATCH(orders!G$1,customers!$A$1:$D$1,0))</f>
        <v>Россия</v>
      </c>
      <c r="H122" s="2" t="str">
        <f>INDEX(products!$A$1:$G$49,MATCH($D122,products!$A$1:$A$49,0),MATCH(orders!H$1,products!$A$1:$G$1,0))</f>
        <v>Ara</v>
      </c>
      <c r="I122" s="2" t="str">
        <f>INDEX(products!$A$1:$G$49,MATCH($D122,products!$A$1:$A$49,0),MATCH(orders!I$1,products!$A$1:$G$1,0))</f>
        <v>L</v>
      </c>
      <c r="J122" s="2">
        <f>INDEX(products!$A$1:$G$49,MATCH($D122,products!$A$1:$A$49,0),MATCH(orders!J$1,products!$A$1:$G$1,0))</f>
        <v>0.2</v>
      </c>
      <c r="K122" s="2">
        <f>INDEX(products!$A$1:$G$49,MATCH($D122,products!$A$1:$A$49,0),MATCH(orders!K$1,products!$A$1:$G$1,0))</f>
        <v>388.5</v>
      </c>
      <c r="L122">
        <f>K122*E122</f>
        <v>388.5</v>
      </c>
      <c r="M122" s="2" t="str" cm="1">
        <f t="array" ref="M1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2" s="2" t="str" cm="1">
        <f t="array" ref="N122">_xlfn.IFS(FullCoffeeTable[[#This Row],[Метод прожарки]]="M","Medium",FullCoffeeTable[[#This Row],[Метод прожарки]]="L","Light",FullCoffeeTable[[#This Row],[Метод прожарки]]="D","Dark")</f>
        <v>Light</v>
      </c>
      <c r="O122" s="2" t="str">
        <f>INDEX(customers!$A$1:$D$1001,MATCH($C122,customers!$A$1:$A$1001,0),MATCH(orders!O$1,customers!$A$1:$D$1,0))</f>
        <v>Нет</v>
      </c>
    </row>
    <row r="123" spans="1:15" x14ac:dyDescent="0.25">
      <c r="A123" s="2" t="s">
        <v>231</v>
      </c>
      <c r="B123" s="3">
        <v>44471</v>
      </c>
      <c r="C123" s="2" t="s">
        <v>232</v>
      </c>
      <c r="D123" t="s">
        <v>1960</v>
      </c>
      <c r="E123" s="2">
        <v>5</v>
      </c>
      <c r="F123" s="2" t="str">
        <f>INDEX(customers!$A$1:$D$1001,MATCH($C123,customers!$A$1:$A$1001,0),MATCH(orders!F$1,customers!$A$1:$D$1,0))</f>
        <v>Илья Черных</v>
      </c>
      <c r="G123" s="2" t="str">
        <f>INDEX(customers!$A$1:$D$1001,MATCH($C123,customers!$A$1:$A$1001,0),MATCH(orders!G$1,customers!$A$1:$D$1,0))</f>
        <v>Россия</v>
      </c>
      <c r="H123" s="2" t="str">
        <f>INDEX(products!$A$1:$G$49,MATCH($D123,products!$A$1:$A$49,0),MATCH(orders!H$1,products!$A$1:$G$1,0))</f>
        <v>Exc</v>
      </c>
      <c r="I123" s="2" t="str">
        <f>INDEX(products!$A$1:$G$49,MATCH($D123,products!$A$1:$A$49,0),MATCH(orders!I$1,products!$A$1:$G$1,0))</f>
        <v>M</v>
      </c>
      <c r="J123" s="2">
        <f>INDEX(products!$A$1:$G$49,MATCH($D123,products!$A$1:$A$49,0),MATCH(orders!J$1,products!$A$1:$G$1,0))</f>
        <v>1</v>
      </c>
      <c r="K123" s="2">
        <f>INDEX(products!$A$1:$G$49,MATCH($D123,products!$A$1:$A$49,0),MATCH(orders!K$1,products!$A$1:$G$1,0))</f>
        <v>1375</v>
      </c>
      <c r="L123">
        <f>K123*E123</f>
        <v>6875</v>
      </c>
      <c r="M123" s="2" t="str" cm="1">
        <f t="array" ref="M1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23" s="2" t="str" cm="1">
        <f t="array" ref="N123">_xlfn.IFS(FullCoffeeTable[[#This Row],[Метод прожарки]]="M","Medium",FullCoffeeTable[[#This Row],[Метод прожарки]]="L","Light",FullCoffeeTable[[#This Row],[Метод прожарки]]="D","Dark")</f>
        <v>Medium</v>
      </c>
      <c r="O123" s="2" t="str">
        <f>INDEX(customers!$A$1:$D$1001,MATCH($C123,customers!$A$1:$A$1001,0),MATCH(orders!O$1,customers!$A$1:$D$1,0))</f>
        <v>Нет</v>
      </c>
    </row>
    <row r="124" spans="1:15" x14ac:dyDescent="0.25">
      <c r="A124" s="2" t="s">
        <v>235</v>
      </c>
      <c r="B124" s="3">
        <v>44268</v>
      </c>
      <c r="C124" s="2" t="s">
        <v>236</v>
      </c>
      <c r="D124" t="s">
        <v>1977</v>
      </c>
      <c r="E124" s="2">
        <v>4</v>
      </c>
      <c r="F124" s="2" t="str">
        <f>INDEX(customers!$A$1:$D$1001,MATCH($C124,customers!$A$1:$A$1001,0),MATCH(orders!F$1,customers!$A$1:$D$1,0))</f>
        <v>Константин Васильев</v>
      </c>
      <c r="G124" s="2" t="str">
        <f>INDEX(customers!$A$1:$D$1001,MATCH($C124,customers!$A$1:$A$1001,0),MATCH(orders!G$1,customers!$A$1:$D$1,0))</f>
        <v>Россия</v>
      </c>
      <c r="H124" s="2" t="str">
        <f>INDEX(products!$A$1:$G$49,MATCH($D124,products!$A$1:$A$49,0),MATCH(orders!H$1,products!$A$1:$G$1,0))</f>
        <v>Ara</v>
      </c>
      <c r="I124" s="2" t="str">
        <f>INDEX(products!$A$1:$G$49,MATCH($D124,products!$A$1:$A$49,0),MATCH(orders!I$1,products!$A$1:$G$1,0))</f>
        <v>D</v>
      </c>
      <c r="J124" s="2">
        <f>INDEX(products!$A$1:$G$49,MATCH($D124,products!$A$1:$A$49,0),MATCH(orders!J$1,products!$A$1:$G$1,0))</f>
        <v>0.5</v>
      </c>
      <c r="K124" s="2">
        <f>INDEX(products!$A$1:$G$49,MATCH($D124,products!$A$1:$A$49,0),MATCH(orders!K$1,products!$A$1:$G$1,0))</f>
        <v>597</v>
      </c>
      <c r="L124">
        <f>K124*E124</f>
        <v>2388</v>
      </c>
      <c r="M124" s="2" t="str" cm="1">
        <f t="array" ref="M1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4" s="2" t="str" cm="1">
        <f t="array" ref="N124">_xlfn.IFS(FullCoffeeTable[[#This Row],[Метод прожарки]]="M","Medium",FullCoffeeTable[[#This Row],[Метод прожарки]]="L","Light",FullCoffeeTable[[#This Row],[Метод прожарки]]="D","Dark")</f>
        <v>Dark</v>
      </c>
      <c r="O124" s="2" t="str">
        <f>INDEX(customers!$A$1:$D$1001,MATCH($C124,customers!$A$1:$A$1001,0),MATCH(orders!O$1,customers!$A$1:$D$1,0))</f>
        <v>Да</v>
      </c>
    </row>
    <row r="125" spans="1:15" x14ac:dyDescent="0.25">
      <c r="A125" s="2" t="s">
        <v>237</v>
      </c>
      <c r="B125" s="3">
        <v>44724</v>
      </c>
      <c r="C125" s="2" t="s">
        <v>238</v>
      </c>
      <c r="D125" t="s">
        <v>1983</v>
      </c>
      <c r="E125" s="2">
        <v>4</v>
      </c>
      <c r="F125" s="2" t="str">
        <f>INDEX(customers!$A$1:$D$1001,MATCH($C125,customers!$A$1:$A$1001,0),MATCH(orders!F$1,customers!$A$1:$D$1,0))</f>
        <v>Марк Максимов</v>
      </c>
      <c r="G125" s="2" t="str">
        <f>INDEX(customers!$A$1:$D$1001,MATCH($C125,customers!$A$1:$A$1001,0),MATCH(orders!G$1,customers!$A$1:$D$1,0))</f>
        <v>Россия</v>
      </c>
      <c r="H125" s="2" t="str">
        <f>INDEX(products!$A$1:$G$49,MATCH($D125,products!$A$1:$A$49,0),MATCH(orders!H$1,products!$A$1:$G$1,0))</f>
        <v>Lib</v>
      </c>
      <c r="I125" s="2" t="str">
        <f>INDEX(products!$A$1:$G$49,MATCH($D125,products!$A$1:$A$49,0),MATCH(orders!I$1,products!$A$1:$G$1,0))</f>
        <v>L</v>
      </c>
      <c r="J125" s="2">
        <f>INDEX(products!$A$1:$G$49,MATCH($D125,products!$A$1:$A$49,0),MATCH(orders!J$1,products!$A$1:$G$1,0))</f>
        <v>2.5</v>
      </c>
      <c r="K125" s="2">
        <f>INDEX(products!$A$1:$G$49,MATCH($D125,products!$A$1:$A$49,0),MATCH(orders!K$1,products!$A$1:$G$1,0))</f>
        <v>3645.5</v>
      </c>
      <c r="L125">
        <f>K125*E125</f>
        <v>14582</v>
      </c>
      <c r="M125" s="2" t="str" cm="1">
        <f t="array" ref="M1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5" s="2" t="str" cm="1">
        <f t="array" ref="N125">_xlfn.IFS(FullCoffeeTable[[#This Row],[Метод прожарки]]="M","Medium",FullCoffeeTable[[#This Row],[Метод прожарки]]="L","Light",FullCoffeeTable[[#This Row],[Метод прожарки]]="D","Dark")</f>
        <v>Light</v>
      </c>
      <c r="O125" s="2" t="str">
        <f>INDEX(customers!$A$1:$D$1001,MATCH($C125,customers!$A$1:$A$1001,0),MATCH(orders!O$1,customers!$A$1:$D$1,0))</f>
        <v>Нет</v>
      </c>
    </row>
    <row r="126" spans="1:15" x14ac:dyDescent="0.25">
      <c r="A126" s="2" t="s">
        <v>239</v>
      </c>
      <c r="B126" s="3">
        <v>43582</v>
      </c>
      <c r="C126" s="2" t="s">
        <v>240</v>
      </c>
      <c r="D126" t="s">
        <v>1978</v>
      </c>
      <c r="E126" s="2">
        <v>5</v>
      </c>
      <c r="F126" s="2" t="str">
        <f>INDEX(customers!$A$1:$D$1001,MATCH($C126,customers!$A$1:$A$1001,0),MATCH(orders!F$1,customers!$A$1:$D$1,0))</f>
        <v>Мария Гаврилова</v>
      </c>
      <c r="G126" s="2" t="str">
        <f>INDEX(customers!$A$1:$D$1001,MATCH($C126,customers!$A$1:$A$1001,0),MATCH(orders!G$1,customers!$A$1:$D$1,0))</f>
        <v>Россия</v>
      </c>
      <c r="H126" s="2" t="str">
        <f>INDEX(products!$A$1:$G$49,MATCH($D126,products!$A$1:$A$49,0),MATCH(orders!H$1,products!$A$1:$G$1,0))</f>
        <v>Lib</v>
      </c>
      <c r="I126" s="2" t="str">
        <f>INDEX(products!$A$1:$G$49,MATCH($D126,products!$A$1:$A$49,0),MATCH(orders!I$1,products!$A$1:$G$1,0))</f>
        <v>M</v>
      </c>
      <c r="J126" s="2">
        <f>INDEX(products!$A$1:$G$49,MATCH($D126,products!$A$1:$A$49,0),MATCH(orders!J$1,products!$A$1:$G$1,0))</f>
        <v>0.2</v>
      </c>
      <c r="K126" s="2">
        <f>INDEX(products!$A$1:$G$49,MATCH($D126,products!$A$1:$A$49,0),MATCH(orders!K$1,products!$A$1:$G$1,0))</f>
        <v>436.5</v>
      </c>
      <c r="L126">
        <f>K126*E126</f>
        <v>2182.5</v>
      </c>
      <c r="M126" s="2" t="str" cm="1">
        <f t="array" ref="M1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6" s="2" t="str" cm="1">
        <f t="array" ref="N126">_xlfn.IFS(FullCoffeeTable[[#This Row],[Метод прожарки]]="M","Medium",FullCoffeeTable[[#This Row],[Метод прожарки]]="L","Light",FullCoffeeTable[[#This Row],[Метод прожарки]]="D","Dark")</f>
        <v>Medium</v>
      </c>
      <c r="O126" s="2" t="str">
        <f>INDEX(customers!$A$1:$D$1001,MATCH($C126,customers!$A$1:$A$1001,0),MATCH(orders!O$1,customers!$A$1:$D$1,0))</f>
        <v>Да</v>
      </c>
    </row>
    <row r="127" spans="1:15" x14ac:dyDescent="0.25">
      <c r="A127" s="2" t="s">
        <v>241</v>
      </c>
      <c r="B127" s="3">
        <v>43608</v>
      </c>
      <c r="C127" s="2" t="s">
        <v>242</v>
      </c>
      <c r="D127" t="s">
        <v>1979</v>
      </c>
      <c r="E127" s="2">
        <v>3</v>
      </c>
      <c r="F127" s="2" t="str">
        <f>INDEX(customers!$A$1:$D$1001,MATCH($C127,customers!$A$1:$A$1001,0),MATCH(orders!F$1,customers!$A$1:$D$1,0))</f>
        <v>Роман Иванов</v>
      </c>
      <c r="G127" s="2" t="str">
        <f>INDEX(customers!$A$1:$D$1001,MATCH($C127,customers!$A$1:$A$1001,0),MATCH(orders!G$1,customers!$A$1:$D$1,0))</f>
        <v>Казахстан</v>
      </c>
      <c r="H127" s="2" t="str">
        <f>INDEX(products!$A$1:$G$49,MATCH($D127,products!$A$1:$A$49,0),MATCH(orders!H$1,products!$A$1:$G$1,0))</f>
        <v>Lib</v>
      </c>
      <c r="I127" s="2" t="str">
        <f>INDEX(products!$A$1:$G$49,MATCH($D127,products!$A$1:$A$49,0),MATCH(orders!I$1,products!$A$1:$G$1,0))</f>
        <v>M</v>
      </c>
      <c r="J127" s="2">
        <f>INDEX(products!$A$1:$G$49,MATCH($D127,products!$A$1:$A$49,0),MATCH(orders!J$1,products!$A$1:$G$1,0))</f>
        <v>0.5</v>
      </c>
      <c r="K127" s="2">
        <f>INDEX(products!$A$1:$G$49,MATCH($D127,products!$A$1:$A$49,0),MATCH(orders!K$1,products!$A$1:$G$1,0))</f>
        <v>873</v>
      </c>
      <c r="L127">
        <f>K127*E127</f>
        <v>2619</v>
      </c>
      <c r="M127" s="2" t="str" cm="1">
        <f t="array" ref="M1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7" s="2" t="str" cm="1">
        <f t="array" ref="N127">_xlfn.IFS(FullCoffeeTable[[#This Row],[Метод прожарки]]="M","Medium",FullCoffeeTable[[#This Row],[Метод прожарки]]="L","Light",FullCoffeeTable[[#This Row],[Метод прожарки]]="D","Dark")</f>
        <v>Medium</v>
      </c>
      <c r="O127" s="2" t="str">
        <f>INDEX(customers!$A$1:$D$1001,MATCH($C127,customers!$A$1:$A$1001,0),MATCH(orders!O$1,customers!$A$1:$D$1,0))</f>
        <v>Да</v>
      </c>
    </row>
    <row r="128" spans="1:15" x14ac:dyDescent="0.25">
      <c r="A128" s="2" t="s">
        <v>243</v>
      </c>
      <c r="B128" s="3">
        <v>44026</v>
      </c>
      <c r="C128" s="2" t="s">
        <v>244</v>
      </c>
      <c r="D128" t="s">
        <v>1974</v>
      </c>
      <c r="E128" s="2">
        <v>1</v>
      </c>
      <c r="F128" s="2" t="str">
        <f>INDEX(customers!$A$1:$D$1001,MATCH($C128,customers!$A$1:$A$1001,0),MATCH(orders!F$1,customers!$A$1:$D$1,0))</f>
        <v>Виктория Серова</v>
      </c>
      <c r="G128" s="2" t="str">
        <f>INDEX(customers!$A$1:$D$1001,MATCH($C128,customers!$A$1:$A$1001,0),MATCH(orders!G$1,customers!$A$1:$D$1,0))</f>
        <v>Россия</v>
      </c>
      <c r="H128" s="2" t="str">
        <f>INDEX(products!$A$1:$G$49,MATCH($D128,products!$A$1:$A$49,0),MATCH(orders!H$1,products!$A$1:$G$1,0))</f>
        <v>Ara</v>
      </c>
      <c r="I128" s="2" t="str">
        <f>INDEX(products!$A$1:$G$49,MATCH($D128,products!$A$1:$A$49,0),MATCH(orders!I$1,products!$A$1:$G$1,0))</f>
        <v>M</v>
      </c>
      <c r="J128" s="2">
        <f>INDEX(products!$A$1:$G$49,MATCH($D128,products!$A$1:$A$49,0),MATCH(orders!J$1,products!$A$1:$G$1,0))</f>
        <v>1</v>
      </c>
      <c r="K128" s="2">
        <f>INDEX(products!$A$1:$G$49,MATCH($D128,products!$A$1:$A$49,0),MATCH(orders!K$1,products!$A$1:$G$1,0))</f>
        <v>1125</v>
      </c>
      <c r="L128">
        <f>K128*E128</f>
        <v>1125</v>
      </c>
      <c r="M128" s="2" t="str" cm="1">
        <f t="array" ref="M1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28" s="2" t="str" cm="1">
        <f t="array" ref="N128">_xlfn.IFS(FullCoffeeTable[[#This Row],[Метод прожарки]]="M","Medium",FullCoffeeTable[[#This Row],[Метод прожарки]]="L","Light",FullCoffeeTable[[#This Row],[Метод прожарки]]="D","Dark")</f>
        <v>Medium</v>
      </c>
      <c r="O128" s="2" t="str">
        <f>INDEX(customers!$A$1:$D$1001,MATCH($C128,customers!$A$1:$A$1001,0),MATCH(orders!O$1,customers!$A$1:$D$1,0))</f>
        <v>Нет</v>
      </c>
    </row>
    <row r="129" spans="1:15" x14ac:dyDescent="0.25">
      <c r="A129" s="2" t="s">
        <v>245</v>
      </c>
      <c r="B129" s="3">
        <v>44510</v>
      </c>
      <c r="C129" s="2" t="s">
        <v>246</v>
      </c>
      <c r="D129" t="s">
        <v>1962</v>
      </c>
      <c r="E129" s="2">
        <v>6</v>
      </c>
      <c r="F129" s="2" t="str">
        <f>INDEX(customers!$A$1:$D$1001,MATCH($C129,customers!$A$1:$A$1001,0),MATCH(orders!F$1,customers!$A$1:$D$1,0))</f>
        <v>Александра Золотова</v>
      </c>
      <c r="G129" s="2" t="str">
        <f>INDEX(customers!$A$1:$D$1001,MATCH($C129,customers!$A$1:$A$1001,0),MATCH(orders!G$1,customers!$A$1:$D$1,0))</f>
        <v>Казахстан</v>
      </c>
      <c r="H129" s="2" t="str">
        <f>INDEX(products!$A$1:$G$49,MATCH($D129,products!$A$1:$A$49,0),MATCH(orders!H$1,products!$A$1:$G$1,0))</f>
        <v>Lib</v>
      </c>
      <c r="I129" s="2" t="str">
        <f>INDEX(products!$A$1:$G$49,MATCH($D129,products!$A$1:$A$49,0),MATCH(orders!I$1,products!$A$1:$G$1,0))</f>
        <v>D</v>
      </c>
      <c r="J129" s="2">
        <f>INDEX(products!$A$1:$G$49,MATCH($D129,products!$A$1:$A$49,0),MATCH(orders!J$1,products!$A$1:$G$1,0))</f>
        <v>1</v>
      </c>
      <c r="K129" s="2">
        <f>INDEX(products!$A$1:$G$49,MATCH($D129,products!$A$1:$A$49,0),MATCH(orders!K$1,products!$A$1:$G$1,0))</f>
        <v>1295</v>
      </c>
      <c r="L129">
        <f>K129*E129</f>
        <v>7770</v>
      </c>
      <c r="M129" s="2" t="str" cm="1">
        <f t="array" ref="M1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29" s="2" t="str" cm="1">
        <f t="array" ref="N129">_xlfn.IFS(FullCoffeeTable[[#This Row],[Метод прожарки]]="M","Medium",FullCoffeeTable[[#This Row],[Метод прожарки]]="L","Light",FullCoffeeTable[[#This Row],[Метод прожарки]]="D","Dark")</f>
        <v>Dark</v>
      </c>
      <c r="O129" s="2" t="str">
        <f>INDEX(customers!$A$1:$D$1001,MATCH($C129,customers!$A$1:$A$1001,0),MATCH(orders!O$1,customers!$A$1:$D$1,0))</f>
        <v>Нет</v>
      </c>
    </row>
    <row r="130" spans="1:15" x14ac:dyDescent="0.25">
      <c r="A130" s="2" t="s">
        <v>247</v>
      </c>
      <c r="B130" s="3">
        <v>44439</v>
      </c>
      <c r="C130" s="2" t="s">
        <v>248</v>
      </c>
      <c r="D130" t="s">
        <v>1976</v>
      </c>
      <c r="E130" s="2">
        <v>1</v>
      </c>
      <c r="F130" s="2" t="str">
        <f>INDEX(customers!$A$1:$D$1001,MATCH($C130,customers!$A$1:$A$1001,0),MATCH(orders!F$1,customers!$A$1:$D$1,0))</f>
        <v>Демид Смирнов</v>
      </c>
      <c r="G130" s="2" t="str">
        <f>INDEX(customers!$A$1:$D$1001,MATCH($C130,customers!$A$1:$A$1001,0),MATCH(orders!G$1,customers!$A$1:$D$1,0))</f>
        <v>Россия</v>
      </c>
      <c r="H130" s="2" t="str">
        <f>INDEX(products!$A$1:$G$49,MATCH($D130,products!$A$1:$A$49,0),MATCH(orders!H$1,products!$A$1:$G$1,0))</f>
        <v>Ara</v>
      </c>
      <c r="I130" s="2" t="str">
        <f>INDEX(products!$A$1:$G$49,MATCH($D130,products!$A$1:$A$49,0),MATCH(orders!I$1,products!$A$1:$G$1,0))</f>
        <v>M</v>
      </c>
      <c r="J130" s="2">
        <f>INDEX(products!$A$1:$G$49,MATCH($D130,products!$A$1:$A$49,0),MATCH(orders!J$1,products!$A$1:$G$1,0))</f>
        <v>0.5</v>
      </c>
      <c r="K130" s="2">
        <f>INDEX(products!$A$1:$G$49,MATCH($D130,products!$A$1:$A$49,0),MATCH(orders!K$1,products!$A$1:$G$1,0))</f>
        <v>675</v>
      </c>
      <c r="L130">
        <f>K130*E130</f>
        <v>675</v>
      </c>
      <c r="M130" s="2" t="str" cm="1">
        <f t="array" ref="M1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0" s="2" t="str" cm="1">
        <f t="array" ref="N130">_xlfn.IFS(FullCoffeeTable[[#This Row],[Метод прожарки]]="M","Medium",FullCoffeeTable[[#This Row],[Метод прожарки]]="L","Light",FullCoffeeTable[[#This Row],[Метод прожарки]]="D","Dark")</f>
        <v>Medium</v>
      </c>
      <c r="O130" s="2" t="str">
        <f>INDEX(customers!$A$1:$D$1001,MATCH($C130,customers!$A$1:$A$1001,0),MATCH(orders!O$1,customers!$A$1:$D$1,0))</f>
        <v>Нет</v>
      </c>
    </row>
    <row r="131" spans="1:15" x14ac:dyDescent="0.25">
      <c r="A131" s="2" t="s">
        <v>249</v>
      </c>
      <c r="B131" s="3">
        <v>43652</v>
      </c>
      <c r="C131" s="2" t="s">
        <v>250</v>
      </c>
      <c r="D131" t="s">
        <v>2002</v>
      </c>
      <c r="E131" s="2">
        <v>1</v>
      </c>
      <c r="F131" s="2" t="str">
        <f>INDEX(customers!$A$1:$D$1001,MATCH($C131,customers!$A$1:$A$1001,0),MATCH(orders!F$1,customers!$A$1:$D$1,0))</f>
        <v>Татьяна Никифорова</v>
      </c>
      <c r="G131" s="2" t="str">
        <f>INDEX(customers!$A$1:$D$1001,MATCH($C131,customers!$A$1:$A$1001,0),MATCH(orders!G$1,customers!$A$1:$D$1,0))</f>
        <v>Россия</v>
      </c>
      <c r="H131" s="2" t="str">
        <f>INDEX(products!$A$1:$G$49,MATCH($D131,products!$A$1:$A$49,0),MATCH(orders!H$1,products!$A$1:$G$1,0))</f>
        <v>Exc</v>
      </c>
      <c r="I131" s="2" t="str">
        <f>INDEX(products!$A$1:$G$49,MATCH($D131,products!$A$1:$A$49,0),MATCH(orders!I$1,products!$A$1:$G$1,0))</f>
        <v>D</v>
      </c>
      <c r="J131" s="2">
        <f>INDEX(products!$A$1:$G$49,MATCH($D131,products!$A$1:$A$49,0),MATCH(orders!J$1,products!$A$1:$G$1,0))</f>
        <v>1</v>
      </c>
      <c r="K131" s="2">
        <f>INDEX(products!$A$1:$G$49,MATCH($D131,products!$A$1:$A$49,0),MATCH(orders!K$1,products!$A$1:$G$1,0))</f>
        <v>1215</v>
      </c>
      <c r="L131">
        <f>K131*E131</f>
        <v>1215</v>
      </c>
      <c r="M131" s="2" t="str" cm="1">
        <f t="array" ref="M1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1" s="2" t="str" cm="1">
        <f t="array" ref="N131">_xlfn.IFS(FullCoffeeTable[[#This Row],[Метод прожарки]]="M","Medium",FullCoffeeTable[[#This Row],[Метод прожарки]]="L","Light",FullCoffeeTable[[#This Row],[Метод прожарки]]="D","Dark")</f>
        <v>Dark</v>
      </c>
      <c r="O131" s="2" t="str">
        <f>INDEX(customers!$A$1:$D$1001,MATCH($C131,customers!$A$1:$A$1001,0),MATCH(orders!O$1,customers!$A$1:$D$1,0))</f>
        <v>Да</v>
      </c>
    </row>
    <row r="132" spans="1:15" x14ac:dyDescent="0.25">
      <c r="A132" s="2" t="s">
        <v>251</v>
      </c>
      <c r="B132" s="3">
        <v>44624</v>
      </c>
      <c r="C132" s="2" t="s">
        <v>252</v>
      </c>
      <c r="D132" t="s">
        <v>2001</v>
      </c>
      <c r="E132" s="2">
        <v>5</v>
      </c>
      <c r="F132" s="2" t="str">
        <f>INDEX(customers!$A$1:$D$1001,MATCH($C132,customers!$A$1:$A$1001,0),MATCH(orders!F$1,customers!$A$1:$D$1,0))</f>
        <v>Иван Константинов</v>
      </c>
      <c r="G132" s="2" t="str">
        <f>INDEX(customers!$A$1:$D$1001,MATCH($C132,customers!$A$1:$A$1001,0),MATCH(orders!G$1,customers!$A$1:$D$1,0))</f>
        <v>Казахстан</v>
      </c>
      <c r="H132" s="2" t="str">
        <f>INDEX(products!$A$1:$G$49,MATCH($D132,products!$A$1:$A$49,0),MATCH(orders!H$1,products!$A$1:$G$1,0))</f>
        <v>Ara</v>
      </c>
      <c r="I132" s="2" t="str">
        <f>INDEX(products!$A$1:$G$49,MATCH($D132,products!$A$1:$A$49,0),MATCH(orders!I$1,products!$A$1:$G$1,0))</f>
        <v>L</v>
      </c>
      <c r="J132" s="2">
        <f>INDEX(products!$A$1:$G$49,MATCH($D132,products!$A$1:$A$49,0),MATCH(orders!J$1,products!$A$1:$G$1,0))</f>
        <v>2.5</v>
      </c>
      <c r="K132" s="2">
        <f>INDEX(products!$A$1:$G$49,MATCH($D132,products!$A$1:$A$49,0),MATCH(orders!K$1,products!$A$1:$G$1,0))</f>
        <v>2978.4999999999995</v>
      </c>
      <c r="L132">
        <f>K132*E132</f>
        <v>14892.499999999998</v>
      </c>
      <c r="M132" s="2" t="str" cm="1">
        <f t="array" ref="M1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2" s="2" t="str" cm="1">
        <f t="array" ref="N132">_xlfn.IFS(FullCoffeeTable[[#This Row],[Метод прожарки]]="M","Medium",FullCoffeeTable[[#This Row],[Метод прожарки]]="L","Light",FullCoffeeTable[[#This Row],[Метод прожарки]]="D","Dark")</f>
        <v>Light</v>
      </c>
      <c r="O132" s="2" t="str">
        <f>INDEX(customers!$A$1:$D$1001,MATCH($C132,customers!$A$1:$A$1001,0),MATCH(orders!O$1,customers!$A$1:$D$1,0))</f>
        <v>Да</v>
      </c>
    </row>
    <row r="133" spans="1:15" x14ac:dyDescent="0.25">
      <c r="A133" s="2" t="s">
        <v>253</v>
      </c>
      <c r="B133" s="3">
        <v>44196</v>
      </c>
      <c r="C133" s="2" t="s">
        <v>254</v>
      </c>
      <c r="D133" t="s">
        <v>1963</v>
      </c>
      <c r="E133" s="2">
        <v>2</v>
      </c>
      <c r="F133" s="2" t="str">
        <f>INDEX(customers!$A$1:$D$1001,MATCH($C133,customers!$A$1:$A$1001,0),MATCH(orders!F$1,customers!$A$1:$D$1,0))</f>
        <v>Виктория Малышева</v>
      </c>
      <c r="G133" s="2" t="str">
        <f>INDEX(customers!$A$1:$D$1001,MATCH($C133,customers!$A$1:$A$1001,0),MATCH(orders!G$1,customers!$A$1:$D$1,0))</f>
        <v>Россия</v>
      </c>
      <c r="H133" s="2" t="str">
        <f>INDEX(products!$A$1:$G$49,MATCH($D133,products!$A$1:$A$49,0),MATCH(orders!H$1,products!$A$1:$G$1,0))</f>
        <v>Exc</v>
      </c>
      <c r="I133" s="2" t="str">
        <f>INDEX(products!$A$1:$G$49,MATCH($D133,products!$A$1:$A$49,0),MATCH(orders!I$1,products!$A$1:$G$1,0))</f>
        <v>D</v>
      </c>
      <c r="J133" s="2">
        <f>INDEX(products!$A$1:$G$49,MATCH($D133,products!$A$1:$A$49,0),MATCH(orders!J$1,products!$A$1:$G$1,0))</f>
        <v>0.5</v>
      </c>
      <c r="K133" s="2">
        <f>INDEX(products!$A$1:$G$49,MATCH($D133,products!$A$1:$A$49,0),MATCH(orders!K$1,products!$A$1:$G$1,0))</f>
        <v>729</v>
      </c>
      <c r="L133">
        <f>K133*E133</f>
        <v>1458</v>
      </c>
      <c r="M133" s="2" t="str" cm="1">
        <f t="array" ref="M1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3" s="2" t="str" cm="1">
        <f t="array" ref="N133">_xlfn.IFS(FullCoffeeTable[[#This Row],[Метод прожарки]]="M","Medium",FullCoffeeTable[[#This Row],[Метод прожарки]]="L","Light",FullCoffeeTable[[#This Row],[Метод прожарки]]="D","Dark")</f>
        <v>Dark</v>
      </c>
      <c r="O133" s="2" t="str">
        <f>INDEX(customers!$A$1:$D$1001,MATCH($C133,customers!$A$1:$A$1001,0),MATCH(orders!O$1,customers!$A$1:$D$1,0))</f>
        <v>Да</v>
      </c>
    </row>
    <row r="134" spans="1:15" x14ac:dyDescent="0.25">
      <c r="A134" s="2" t="s">
        <v>255</v>
      </c>
      <c r="B134" s="3">
        <v>44043</v>
      </c>
      <c r="C134" s="2" t="s">
        <v>256</v>
      </c>
      <c r="D134" t="s">
        <v>2001</v>
      </c>
      <c r="E134" s="2">
        <v>5</v>
      </c>
      <c r="F134" s="2" t="str">
        <f>INDEX(customers!$A$1:$D$1001,MATCH($C134,customers!$A$1:$A$1001,0),MATCH(orders!F$1,customers!$A$1:$D$1,0))</f>
        <v>Кирилл Воробьев</v>
      </c>
      <c r="G134" s="2" t="str">
        <f>INDEX(customers!$A$1:$D$1001,MATCH($C134,customers!$A$1:$A$1001,0),MATCH(orders!G$1,customers!$A$1:$D$1,0))</f>
        <v>Россия</v>
      </c>
      <c r="H134" s="2" t="str">
        <f>INDEX(products!$A$1:$G$49,MATCH($D134,products!$A$1:$A$49,0),MATCH(orders!H$1,products!$A$1:$G$1,0))</f>
        <v>Ara</v>
      </c>
      <c r="I134" s="2" t="str">
        <f>INDEX(products!$A$1:$G$49,MATCH($D134,products!$A$1:$A$49,0),MATCH(orders!I$1,products!$A$1:$G$1,0))</f>
        <v>L</v>
      </c>
      <c r="J134" s="2">
        <f>INDEX(products!$A$1:$G$49,MATCH($D134,products!$A$1:$A$49,0),MATCH(orders!J$1,products!$A$1:$G$1,0))</f>
        <v>2.5</v>
      </c>
      <c r="K134" s="2">
        <f>INDEX(products!$A$1:$G$49,MATCH($D134,products!$A$1:$A$49,0),MATCH(orders!K$1,products!$A$1:$G$1,0))</f>
        <v>2978.4999999999995</v>
      </c>
      <c r="L134">
        <f>K134*E134</f>
        <v>14892.499999999998</v>
      </c>
      <c r="M134" s="2" t="str" cm="1">
        <f t="array" ref="M1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4" s="2" t="str" cm="1">
        <f t="array" ref="N134">_xlfn.IFS(FullCoffeeTable[[#This Row],[Метод прожарки]]="M","Medium",FullCoffeeTable[[#This Row],[Метод прожарки]]="L","Light",FullCoffeeTable[[#This Row],[Метод прожарки]]="D","Dark")</f>
        <v>Light</v>
      </c>
      <c r="O134" s="2" t="str">
        <f>INDEX(customers!$A$1:$D$1001,MATCH($C134,customers!$A$1:$A$1001,0),MATCH(orders!O$1,customers!$A$1:$D$1,0))</f>
        <v>Да</v>
      </c>
    </row>
    <row r="135" spans="1:15" x14ac:dyDescent="0.25">
      <c r="A135" s="2" t="s">
        <v>257</v>
      </c>
      <c r="B135" s="3">
        <v>44340</v>
      </c>
      <c r="C135" s="2" t="s">
        <v>258</v>
      </c>
      <c r="D135" t="s">
        <v>1962</v>
      </c>
      <c r="E135" s="2">
        <v>1</v>
      </c>
      <c r="F135" s="2" t="str">
        <f>INDEX(customers!$A$1:$D$1001,MATCH($C135,customers!$A$1:$A$1001,0),MATCH(orders!F$1,customers!$A$1:$D$1,0))</f>
        <v>София Кочетова</v>
      </c>
      <c r="G135" s="2" t="str">
        <f>INDEX(customers!$A$1:$D$1001,MATCH($C135,customers!$A$1:$A$1001,0),MATCH(orders!G$1,customers!$A$1:$D$1,0))</f>
        <v>Россия</v>
      </c>
      <c r="H135" s="2" t="str">
        <f>INDEX(products!$A$1:$G$49,MATCH($D135,products!$A$1:$A$49,0),MATCH(orders!H$1,products!$A$1:$G$1,0))</f>
        <v>Lib</v>
      </c>
      <c r="I135" s="2" t="str">
        <f>INDEX(products!$A$1:$G$49,MATCH($D135,products!$A$1:$A$49,0),MATCH(orders!I$1,products!$A$1:$G$1,0))</f>
        <v>D</v>
      </c>
      <c r="J135" s="2">
        <f>INDEX(products!$A$1:$G$49,MATCH($D135,products!$A$1:$A$49,0),MATCH(orders!J$1,products!$A$1:$G$1,0))</f>
        <v>1</v>
      </c>
      <c r="K135" s="2">
        <f>INDEX(products!$A$1:$G$49,MATCH($D135,products!$A$1:$A$49,0),MATCH(orders!K$1,products!$A$1:$G$1,0))</f>
        <v>1295</v>
      </c>
      <c r="L135">
        <f>K135*E135</f>
        <v>1295</v>
      </c>
      <c r="M135" s="2" t="str" cm="1">
        <f t="array" ref="M1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35" s="2" t="str" cm="1">
        <f t="array" ref="N135">_xlfn.IFS(FullCoffeeTable[[#This Row],[Метод прожарки]]="M","Medium",FullCoffeeTable[[#This Row],[Метод прожарки]]="L","Light",FullCoffeeTable[[#This Row],[Метод прожарки]]="D","Dark")</f>
        <v>Dark</v>
      </c>
      <c r="O135" s="2" t="str">
        <f>INDEX(customers!$A$1:$D$1001,MATCH($C135,customers!$A$1:$A$1001,0),MATCH(orders!O$1,customers!$A$1:$D$1,0))</f>
        <v>Нет</v>
      </c>
    </row>
    <row r="136" spans="1:15" x14ac:dyDescent="0.25">
      <c r="A136" s="2" t="s">
        <v>259</v>
      </c>
      <c r="B136" s="3">
        <v>44758</v>
      </c>
      <c r="C136" s="2" t="s">
        <v>260</v>
      </c>
      <c r="D136" t="s">
        <v>1985</v>
      </c>
      <c r="E136" s="2">
        <v>3</v>
      </c>
      <c r="F136" s="2" t="str">
        <f>INDEX(customers!$A$1:$D$1001,MATCH($C136,customers!$A$1:$A$1001,0),MATCH(orders!F$1,customers!$A$1:$D$1,0))</f>
        <v>Маргарита Зайцева</v>
      </c>
      <c r="G136" s="2" t="str">
        <f>INDEX(customers!$A$1:$D$1001,MATCH($C136,customers!$A$1:$A$1001,0),MATCH(orders!G$1,customers!$A$1:$D$1,0))</f>
        <v>Россия</v>
      </c>
      <c r="H136" s="2" t="str">
        <f>INDEX(products!$A$1:$G$49,MATCH($D136,products!$A$1:$A$49,0),MATCH(orders!H$1,products!$A$1:$G$1,0))</f>
        <v>Exc</v>
      </c>
      <c r="I136" s="2" t="str">
        <f>INDEX(products!$A$1:$G$49,MATCH($D136,products!$A$1:$A$49,0),MATCH(orders!I$1,products!$A$1:$G$1,0))</f>
        <v>M</v>
      </c>
      <c r="J136" s="2">
        <f>INDEX(products!$A$1:$G$49,MATCH($D136,products!$A$1:$A$49,0),MATCH(orders!J$1,products!$A$1:$G$1,0))</f>
        <v>2.5</v>
      </c>
      <c r="K136" s="2">
        <f>INDEX(products!$A$1:$G$49,MATCH($D136,products!$A$1:$A$49,0),MATCH(orders!K$1,products!$A$1:$G$1,0))</f>
        <v>3162.4999999999995</v>
      </c>
      <c r="L136">
        <f>K136*E136</f>
        <v>9487.4999999999982</v>
      </c>
      <c r="M136" s="2" t="str" cm="1">
        <f t="array" ref="M1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6" s="2" t="str" cm="1">
        <f t="array" ref="N136">_xlfn.IFS(FullCoffeeTable[[#This Row],[Метод прожарки]]="M","Medium",FullCoffeeTable[[#This Row],[Метод прожарки]]="L","Light",FullCoffeeTable[[#This Row],[Метод прожарки]]="D","Dark")</f>
        <v>Medium</v>
      </c>
      <c r="O136" s="2" t="str">
        <f>INDEX(customers!$A$1:$D$1001,MATCH($C136,customers!$A$1:$A$1001,0),MATCH(orders!O$1,customers!$A$1:$D$1,0))</f>
        <v>Да</v>
      </c>
    </row>
    <row r="137" spans="1:15" x14ac:dyDescent="0.25">
      <c r="A137" s="2" t="s">
        <v>261</v>
      </c>
      <c r="B137" s="3">
        <v>44232</v>
      </c>
      <c r="C137" s="2" t="s">
        <v>166</v>
      </c>
      <c r="D137" t="s">
        <v>1999</v>
      </c>
      <c r="E137" s="2">
        <v>5</v>
      </c>
      <c r="F137" s="2" t="str">
        <f>INDEX(customers!$A$1:$D$1001,MATCH($C137,customers!$A$1:$A$1001,0),MATCH(orders!F$1,customers!$A$1:$D$1,0))</f>
        <v>Кристина Борисова</v>
      </c>
      <c r="G137" s="2" t="str">
        <f>INDEX(customers!$A$1:$D$1001,MATCH($C137,customers!$A$1:$A$1001,0),MATCH(orders!G$1,customers!$A$1:$D$1,0))</f>
        <v>Россия</v>
      </c>
      <c r="H137" s="2" t="str">
        <f>INDEX(products!$A$1:$G$49,MATCH($D137,products!$A$1:$A$49,0),MATCH(orders!H$1,products!$A$1:$G$1,0))</f>
        <v>Ara</v>
      </c>
      <c r="I137" s="2" t="str">
        <f>INDEX(products!$A$1:$G$49,MATCH($D137,products!$A$1:$A$49,0),MATCH(orders!I$1,products!$A$1:$G$1,0))</f>
        <v>L</v>
      </c>
      <c r="J137" s="2">
        <f>INDEX(products!$A$1:$G$49,MATCH($D137,products!$A$1:$A$49,0),MATCH(orders!J$1,products!$A$1:$G$1,0))</f>
        <v>0.5</v>
      </c>
      <c r="K137" s="2">
        <f>INDEX(products!$A$1:$G$49,MATCH($D137,products!$A$1:$A$49,0),MATCH(orders!K$1,products!$A$1:$G$1,0))</f>
        <v>777</v>
      </c>
      <c r="L137">
        <f>K137*E137</f>
        <v>3885</v>
      </c>
      <c r="M137" s="2" t="str" cm="1">
        <f t="array" ref="M1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7" s="2" t="str" cm="1">
        <f t="array" ref="N137">_xlfn.IFS(FullCoffeeTable[[#This Row],[Метод прожарки]]="M","Medium",FullCoffeeTable[[#This Row],[Метод прожарки]]="L","Light",FullCoffeeTable[[#This Row],[Метод прожарки]]="D","Dark")</f>
        <v>Light</v>
      </c>
      <c r="O137" s="2" t="str">
        <f>INDEX(customers!$A$1:$D$1001,MATCH($C137,customers!$A$1:$A$1001,0),MATCH(orders!O$1,customers!$A$1:$D$1,0))</f>
        <v>Да</v>
      </c>
    </row>
    <row r="138" spans="1:15" x14ac:dyDescent="0.25">
      <c r="A138" s="2" t="s">
        <v>263</v>
      </c>
      <c r="B138" s="3">
        <v>44406</v>
      </c>
      <c r="C138" s="2" t="s">
        <v>264</v>
      </c>
      <c r="D138" t="s">
        <v>1973</v>
      </c>
      <c r="E138" s="2">
        <v>4</v>
      </c>
      <c r="F138" s="2" t="str">
        <f>INDEX(customers!$A$1:$D$1001,MATCH($C138,customers!$A$1:$A$1001,0),MATCH(orders!F$1,customers!$A$1:$D$1,0))</f>
        <v>Николь Устинова</v>
      </c>
      <c r="G138" s="2" t="str">
        <f>INDEX(customers!$A$1:$D$1001,MATCH($C138,customers!$A$1:$A$1001,0),MATCH(orders!G$1,customers!$A$1:$D$1,0))</f>
        <v>Россия</v>
      </c>
      <c r="H138" s="2" t="str">
        <f>INDEX(products!$A$1:$G$49,MATCH($D138,products!$A$1:$A$49,0),MATCH(orders!H$1,products!$A$1:$G$1,0))</f>
        <v>Ara</v>
      </c>
      <c r="I138" s="2" t="str">
        <f>INDEX(products!$A$1:$G$49,MATCH($D138,products!$A$1:$A$49,0),MATCH(orders!I$1,products!$A$1:$G$1,0))</f>
        <v>D</v>
      </c>
      <c r="J138" s="2">
        <f>INDEX(products!$A$1:$G$49,MATCH($D138,products!$A$1:$A$49,0),MATCH(orders!J$1,products!$A$1:$G$1,0))</f>
        <v>0.2</v>
      </c>
      <c r="K138" s="2">
        <f>INDEX(products!$A$1:$G$49,MATCH($D138,products!$A$1:$A$49,0),MATCH(orders!K$1,products!$A$1:$G$1,0))</f>
        <v>298.5</v>
      </c>
      <c r="L138">
        <f>K138*E138</f>
        <v>1194</v>
      </c>
      <c r="M138" s="2" t="str" cm="1">
        <f t="array" ref="M1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38" s="2" t="str" cm="1">
        <f t="array" ref="N138">_xlfn.IFS(FullCoffeeTable[[#This Row],[Метод прожарки]]="M","Medium",FullCoffeeTable[[#This Row],[Метод прожарки]]="L","Light",FullCoffeeTable[[#This Row],[Метод прожарки]]="D","Dark")</f>
        <v>Dark</v>
      </c>
      <c r="O138" s="2" t="str">
        <f>INDEX(customers!$A$1:$D$1001,MATCH($C138,customers!$A$1:$A$1001,0),MATCH(orders!O$1,customers!$A$1:$D$1,0))</f>
        <v>Нет</v>
      </c>
    </row>
    <row r="139" spans="1:15" x14ac:dyDescent="0.25">
      <c r="A139" s="2" t="s">
        <v>265</v>
      </c>
      <c r="B139" s="3">
        <v>44637</v>
      </c>
      <c r="C139" s="2" t="s">
        <v>266</v>
      </c>
      <c r="D139" t="s">
        <v>1967</v>
      </c>
      <c r="E139" s="2">
        <v>3</v>
      </c>
      <c r="F139" s="2" t="str">
        <f>INDEX(customers!$A$1:$D$1001,MATCH($C139,customers!$A$1:$A$1001,0),MATCH(orders!F$1,customers!$A$1:$D$1,0))</f>
        <v>Иван Сотников</v>
      </c>
      <c r="G139" s="2" t="str">
        <f>INDEX(customers!$A$1:$D$1001,MATCH($C139,customers!$A$1:$A$1001,0),MATCH(orders!G$1,customers!$A$1:$D$1,0))</f>
        <v>Казахстан</v>
      </c>
      <c r="H139" s="2" t="str">
        <f>INDEX(products!$A$1:$G$49,MATCH($D139,products!$A$1:$A$49,0),MATCH(orders!H$1,products!$A$1:$G$1,0))</f>
        <v>Exc</v>
      </c>
      <c r="I139" s="2" t="str">
        <f>INDEX(products!$A$1:$G$49,MATCH($D139,products!$A$1:$A$49,0),MATCH(orders!I$1,products!$A$1:$G$1,0))</f>
        <v>L</v>
      </c>
      <c r="J139" s="2">
        <f>INDEX(products!$A$1:$G$49,MATCH($D139,products!$A$1:$A$49,0),MATCH(orders!J$1,products!$A$1:$G$1,0))</f>
        <v>2.5</v>
      </c>
      <c r="K139" s="2">
        <f>INDEX(products!$A$1:$G$49,MATCH($D139,products!$A$1:$A$49,0),MATCH(orders!K$1,products!$A$1:$G$1,0))</f>
        <v>3415.4999999999995</v>
      </c>
      <c r="L139">
        <f>K139*E139</f>
        <v>10246.499999999998</v>
      </c>
      <c r="M139" s="2" t="str" cm="1">
        <f t="array" ref="M1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39" s="2" t="str" cm="1">
        <f t="array" ref="N139">_xlfn.IFS(FullCoffeeTable[[#This Row],[Метод прожарки]]="M","Medium",FullCoffeeTable[[#This Row],[Метод прожарки]]="L","Light",FullCoffeeTable[[#This Row],[Метод прожарки]]="D","Dark")</f>
        <v>Light</v>
      </c>
      <c r="O139" s="2" t="str">
        <f>INDEX(customers!$A$1:$D$1001,MATCH($C139,customers!$A$1:$A$1001,0),MATCH(orders!O$1,customers!$A$1:$D$1,0))</f>
        <v>Нет</v>
      </c>
    </row>
    <row r="140" spans="1:15" x14ac:dyDescent="0.25">
      <c r="A140" s="2" t="s">
        <v>267</v>
      </c>
      <c r="B140" s="3">
        <v>44238</v>
      </c>
      <c r="C140" s="2" t="s">
        <v>268</v>
      </c>
      <c r="D140" t="s">
        <v>2002</v>
      </c>
      <c r="E140" s="2">
        <v>4</v>
      </c>
      <c r="F140" s="2" t="str">
        <f>INDEX(customers!$A$1:$D$1001,MATCH($C140,customers!$A$1:$A$1001,0),MATCH(orders!F$1,customers!$A$1:$D$1,0))</f>
        <v>Вероника Соболева</v>
      </c>
      <c r="G140" s="2" t="str">
        <f>INDEX(customers!$A$1:$D$1001,MATCH($C140,customers!$A$1:$A$1001,0),MATCH(orders!G$1,customers!$A$1:$D$1,0))</f>
        <v>Россия</v>
      </c>
      <c r="H140" s="2" t="str">
        <f>INDEX(products!$A$1:$G$49,MATCH($D140,products!$A$1:$A$49,0),MATCH(orders!H$1,products!$A$1:$G$1,0))</f>
        <v>Exc</v>
      </c>
      <c r="I140" s="2" t="str">
        <f>INDEX(products!$A$1:$G$49,MATCH($D140,products!$A$1:$A$49,0),MATCH(orders!I$1,products!$A$1:$G$1,0))</f>
        <v>D</v>
      </c>
      <c r="J140" s="2">
        <f>INDEX(products!$A$1:$G$49,MATCH($D140,products!$A$1:$A$49,0),MATCH(orders!J$1,products!$A$1:$G$1,0))</f>
        <v>1</v>
      </c>
      <c r="K140" s="2">
        <f>INDEX(products!$A$1:$G$49,MATCH($D140,products!$A$1:$A$49,0),MATCH(orders!K$1,products!$A$1:$G$1,0))</f>
        <v>1215</v>
      </c>
      <c r="L140">
        <f>K140*E140</f>
        <v>4860</v>
      </c>
      <c r="M140" s="2" t="str" cm="1">
        <f t="array" ref="M1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0" s="2" t="str" cm="1">
        <f t="array" ref="N140">_xlfn.IFS(FullCoffeeTable[[#This Row],[Метод прожарки]]="M","Medium",FullCoffeeTable[[#This Row],[Метод прожарки]]="L","Light",FullCoffeeTable[[#This Row],[Метод прожарки]]="D","Dark")</f>
        <v>Dark</v>
      </c>
      <c r="O140" s="2" t="str">
        <f>INDEX(customers!$A$1:$D$1001,MATCH($C140,customers!$A$1:$A$1001,0),MATCH(orders!O$1,customers!$A$1:$D$1,0))</f>
        <v>Нет</v>
      </c>
    </row>
    <row r="141" spans="1:15" x14ac:dyDescent="0.25">
      <c r="A141" s="2" t="s">
        <v>269</v>
      </c>
      <c r="B141" s="3">
        <v>43509</v>
      </c>
      <c r="C141" s="2" t="s">
        <v>270</v>
      </c>
      <c r="D141" t="s">
        <v>1962</v>
      </c>
      <c r="E141" s="2">
        <v>6</v>
      </c>
      <c r="F141" s="2" t="str">
        <f>INDEX(customers!$A$1:$D$1001,MATCH($C141,customers!$A$1:$A$1001,0),MATCH(orders!F$1,customers!$A$1:$D$1,0))</f>
        <v>Валерия Фомина</v>
      </c>
      <c r="G141" s="2" t="str">
        <f>INDEX(customers!$A$1:$D$1001,MATCH($C141,customers!$A$1:$A$1001,0),MATCH(orders!G$1,customers!$A$1:$D$1,0))</f>
        <v>Россия</v>
      </c>
      <c r="H141" s="2" t="str">
        <f>INDEX(products!$A$1:$G$49,MATCH($D141,products!$A$1:$A$49,0),MATCH(orders!H$1,products!$A$1:$G$1,0))</f>
        <v>Lib</v>
      </c>
      <c r="I141" s="2" t="str">
        <f>INDEX(products!$A$1:$G$49,MATCH($D141,products!$A$1:$A$49,0),MATCH(orders!I$1,products!$A$1:$G$1,0))</f>
        <v>D</v>
      </c>
      <c r="J141" s="2">
        <f>INDEX(products!$A$1:$G$49,MATCH($D141,products!$A$1:$A$49,0),MATCH(orders!J$1,products!$A$1:$G$1,0))</f>
        <v>1</v>
      </c>
      <c r="K141" s="2">
        <f>INDEX(products!$A$1:$G$49,MATCH($D141,products!$A$1:$A$49,0),MATCH(orders!K$1,products!$A$1:$G$1,0))</f>
        <v>1295</v>
      </c>
      <c r="L141">
        <f>K141*E141</f>
        <v>7770</v>
      </c>
      <c r="M141" s="2" t="str" cm="1">
        <f t="array" ref="M1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1" s="2" t="str" cm="1">
        <f t="array" ref="N141">_xlfn.IFS(FullCoffeeTable[[#This Row],[Метод прожарки]]="M","Medium",FullCoffeeTable[[#This Row],[Метод прожарки]]="L","Light",FullCoffeeTable[[#This Row],[Метод прожарки]]="D","Dark")</f>
        <v>Dark</v>
      </c>
      <c r="O141" s="2" t="str">
        <f>INDEX(customers!$A$1:$D$1001,MATCH($C141,customers!$A$1:$A$1001,0),MATCH(orders!O$1,customers!$A$1:$D$1,0))</f>
        <v>Да</v>
      </c>
    </row>
    <row r="142" spans="1:15" x14ac:dyDescent="0.25">
      <c r="A142" s="2" t="s">
        <v>271</v>
      </c>
      <c r="B142" s="3">
        <v>44694</v>
      </c>
      <c r="C142" s="2" t="s">
        <v>272</v>
      </c>
      <c r="D142" t="s">
        <v>1984</v>
      </c>
      <c r="E142" s="2">
        <v>1</v>
      </c>
      <c r="F142" s="2" t="str">
        <f>INDEX(customers!$A$1:$D$1001,MATCH($C142,customers!$A$1:$A$1001,0),MATCH(orders!F$1,customers!$A$1:$D$1,0))</f>
        <v>Анастасия Филатова</v>
      </c>
      <c r="G142" s="2" t="str">
        <f>INDEX(customers!$A$1:$D$1001,MATCH($C142,customers!$A$1:$A$1001,0),MATCH(orders!G$1,customers!$A$1:$D$1,0))</f>
        <v>Казахстан</v>
      </c>
      <c r="H142" s="2" t="str">
        <f>INDEX(products!$A$1:$G$49,MATCH($D142,products!$A$1:$A$49,0),MATCH(orders!H$1,products!$A$1:$G$1,0))</f>
        <v>Lib</v>
      </c>
      <c r="I142" s="2" t="str">
        <f>INDEX(products!$A$1:$G$49,MATCH($D142,products!$A$1:$A$49,0),MATCH(orders!I$1,products!$A$1:$G$1,0))</f>
        <v>D</v>
      </c>
      <c r="J142" s="2">
        <f>INDEX(products!$A$1:$G$49,MATCH($D142,products!$A$1:$A$49,0),MATCH(orders!J$1,products!$A$1:$G$1,0))</f>
        <v>2.5</v>
      </c>
      <c r="K142" s="2">
        <f>INDEX(products!$A$1:$G$49,MATCH($D142,products!$A$1:$A$49,0),MATCH(orders!K$1,products!$A$1:$G$1,0))</f>
        <v>2978.4999999999995</v>
      </c>
      <c r="L142">
        <f>K142*E142</f>
        <v>2978.4999999999995</v>
      </c>
      <c r="M142" s="2" t="str" cm="1">
        <f t="array" ref="M1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2" s="2" t="str" cm="1">
        <f t="array" ref="N142">_xlfn.IFS(FullCoffeeTable[[#This Row],[Метод прожарки]]="M","Medium",FullCoffeeTable[[#This Row],[Метод прожарки]]="L","Light",FullCoffeeTable[[#This Row],[Метод прожарки]]="D","Dark")</f>
        <v>Dark</v>
      </c>
      <c r="O142" s="2" t="str">
        <f>INDEX(customers!$A$1:$D$1001,MATCH($C142,customers!$A$1:$A$1001,0),MATCH(orders!O$1,customers!$A$1:$D$1,0))</f>
        <v>Да</v>
      </c>
    </row>
    <row r="143" spans="1:15" x14ac:dyDescent="0.25">
      <c r="A143" s="2" t="s">
        <v>273</v>
      </c>
      <c r="B143" s="3">
        <v>43970</v>
      </c>
      <c r="C143" s="2" t="s">
        <v>274</v>
      </c>
      <c r="D143" t="s">
        <v>1986</v>
      </c>
      <c r="E143" s="2">
        <v>4</v>
      </c>
      <c r="F143" s="2" t="str">
        <f>INDEX(customers!$A$1:$D$1001,MATCH($C143,customers!$A$1:$A$1001,0),MATCH(orders!F$1,customers!$A$1:$D$1,0))</f>
        <v>Артём Сорокин</v>
      </c>
      <c r="G143" s="2" t="str">
        <f>INDEX(customers!$A$1:$D$1001,MATCH($C143,customers!$A$1:$A$1001,0),MATCH(orders!G$1,customers!$A$1:$D$1,0))</f>
        <v>Россия</v>
      </c>
      <c r="H143" s="2" t="str">
        <f>INDEX(products!$A$1:$G$49,MATCH($D143,products!$A$1:$A$49,0),MATCH(orders!H$1,products!$A$1:$G$1,0))</f>
        <v>Ara</v>
      </c>
      <c r="I143" s="2" t="str">
        <f>INDEX(products!$A$1:$G$49,MATCH($D143,products!$A$1:$A$49,0),MATCH(orders!I$1,products!$A$1:$G$1,0))</f>
        <v>L</v>
      </c>
      <c r="J143" s="2">
        <f>INDEX(products!$A$1:$G$49,MATCH($D143,products!$A$1:$A$49,0),MATCH(orders!J$1,products!$A$1:$G$1,0))</f>
        <v>0.2</v>
      </c>
      <c r="K143" s="2">
        <f>INDEX(products!$A$1:$G$49,MATCH($D143,products!$A$1:$A$49,0),MATCH(orders!K$1,products!$A$1:$G$1,0))</f>
        <v>388.5</v>
      </c>
      <c r="L143">
        <f>K143*E143</f>
        <v>1554</v>
      </c>
      <c r="M143" s="2" t="str" cm="1">
        <f t="array" ref="M1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43" s="2" t="str" cm="1">
        <f t="array" ref="N143">_xlfn.IFS(FullCoffeeTable[[#This Row],[Метод прожарки]]="M","Medium",FullCoffeeTable[[#This Row],[Метод прожарки]]="L","Light",FullCoffeeTable[[#This Row],[Метод прожарки]]="D","Dark")</f>
        <v>Light</v>
      </c>
      <c r="O143" s="2" t="str">
        <f>INDEX(customers!$A$1:$D$1001,MATCH($C143,customers!$A$1:$A$1001,0),MATCH(orders!O$1,customers!$A$1:$D$1,0))</f>
        <v>Да</v>
      </c>
    </row>
    <row r="144" spans="1:15" x14ac:dyDescent="0.25">
      <c r="A144" s="2" t="s">
        <v>275</v>
      </c>
      <c r="B144" s="3">
        <v>44678</v>
      </c>
      <c r="C144" s="2" t="s">
        <v>276</v>
      </c>
      <c r="D144" t="s">
        <v>1967</v>
      </c>
      <c r="E144" s="2">
        <v>4</v>
      </c>
      <c r="F144" s="2" t="str">
        <f>INDEX(customers!$A$1:$D$1001,MATCH($C144,customers!$A$1:$A$1001,0),MATCH(orders!F$1,customers!$A$1:$D$1,0))</f>
        <v>Агния Мартынова</v>
      </c>
      <c r="G144" s="2" t="str">
        <f>INDEX(customers!$A$1:$D$1001,MATCH($C144,customers!$A$1:$A$1001,0),MATCH(orders!G$1,customers!$A$1:$D$1,0))</f>
        <v>Казахстан</v>
      </c>
      <c r="H144" s="2" t="str">
        <f>INDEX(products!$A$1:$G$49,MATCH($D144,products!$A$1:$A$49,0),MATCH(orders!H$1,products!$A$1:$G$1,0))</f>
        <v>Exc</v>
      </c>
      <c r="I144" s="2" t="str">
        <f>INDEX(products!$A$1:$G$49,MATCH($D144,products!$A$1:$A$49,0),MATCH(orders!I$1,products!$A$1:$G$1,0))</f>
        <v>L</v>
      </c>
      <c r="J144" s="2">
        <f>INDEX(products!$A$1:$G$49,MATCH($D144,products!$A$1:$A$49,0),MATCH(orders!J$1,products!$A$1:$G$1,0))</f>
        <v>2.5</v>
      </c>
      <c r="K144" s="2">
        <f>INDEX(products!$A$1:$G$49,MATCH($D144,products!$A$1:$A$49,0),MATCH(orders!K$1,products!$A$1:$G$1,0))</f>
        <v>3415.4999999999995</v>
      </c>
      <c r="L144">
        <f>K144*E144</f>
        <v>13661.999999999998</v>
      </c>
      <c r="M144" s="2" t="str" cm="1">
        <f t="array" ref="M1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4" s="2" t="str" cm="1">
        <f t="array" ref="N144">_xlfn.IFS(FullCoffeeTable[[#This Row],[Метод прожарки]]="M","Medium",FullCoffeeTable[[#This Row],[Метод прожарки]]="L","Light",FullCoffeeTable[[#This Row],[Метод прожарки]]="D","Dark")</f>
        <v>Light</v>
      </c>
      <c r="O144" s="2" t="str">
        <f>INDEX(customers!$A$1:$D$1001,MATCH($C144,customers!$A$1:$A$1001,0),MATCH(orders!O$1,customers!$A$1:$D$1,0))</f>
        <v>Да</v>
      </c>
    </row>
    <row r="145" spans="1:15" x14ac:dyDescent="0.25">
      <c r="A145" s="2" t="s">
        <v>277</v>
      </c>
      <c r="B145" s="3">
        <v>44083</v>
      </c>
      <c r="C145" s="2" t="s">
        <v>278</v>
      </c>
      <c r="D145" t="s">
        <v>1979</v>
      </c>
      <c r="E145" s="2">
        <v>2</v>
      </c>
      <c r="F145" s="2" t="str">
        <f>INDEX(customers!$A$1:$D$1001,MATCH($C145,customers!$A$1:$A$1001,0),MATCH(orders!F$1,customers!$A$1:$D$1,0))</f>
        <v>Никита Большаков</v>
      </c>
      <c r="G145" s="2" t="str">
        <f>INDEX(customers!$A$1:$D$1001,MATCH($C145,customers!$A$1:$A$1001,0),MATCH(orders!G$1,customers!$A$1:$D$1,0))</f>
        <v>Россия</v>
      </c>
      <c r="H145" s="2" t="str">
        <f>INDEX(products!$A$1:$G$49,MATCH($D145,products!$A$1:$A$49,0),MATCH(orders!H$1,products!$A$1:$G$1,0))</f>
        <v>Lib</v>
      </c>
      <c r="I145" s="2" t="str">
        <f>INDEX(products!$A$1:$G$49,MATCH($D145,products!$A$1:$A$49,0),MATCH(orders!I$1,products!$A$1:$G$1,0))</f>
        <v>M</v>
      </c>
      <c r="J145" s="2">
        <f>INDEX(products!$A$1:$G$49,MATCH($D145,products!$A$1:$A$49,0),MATCH(orders!J$1,products!$A$1:$G$1,0))</f>
        <v>0.5</v>
      </c>
      <c r="K145" s="2">
        <f>INDEX(products!$A$1:$G$49,MATCH($D145,products!$A$1:$A$49,0),MATCH(orders!K$1,products!$A$1:$G$1,0))</f>
        <v>873</v>
      </c>
      <c r="L145">
        <f>K145*E145</f>
        <v>1746</v>
      </c>
      <c r="M145" s="2" t="str" cm="1">
        <f t="array" ref="M1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5" s="2" t="str" cm="1">
        <f t="array" ref="N145">_xlfn.IFS(FullCoffeeTable[[#This Row],[Метод прожарки]]="M","Medium",FullCoffeeTable[[#This Row],[Метод прожарки]]="L","Light",FullCoffeeTable[[#This Row],[Метод прожарки]]="D","Dark")</f>
        <v>Medium</v>
      </c>
      <c r="O145" s="2" t="str">
        <f>INDEX(customers!$A$1:$D$1001,MATCH($C145,customers!$A$1:$A$1001,0),MATCH(orders!O$1,customers!$A$1:$D$1,0))</f>
        <v>Нет</v>
      </c>
    </row>
    <row r="146" spans="1:15" x14ac:dyDescent="0.25">
      <c r="A146" s="2" t="s">
        <v>279</v>
      </c>
      <c r="B146" s="3">
        <v>44265</v>
      </c>
      <c r="C146" s="2" t="s">
        <v>280</v>
      </c>
      <c r="D146" t="s">
        <v>1967</v>
      </c>
      <c r="E146" s="2">
        <v>2</v>
      </c>
      <c r="F146" s="2" t="str">
        <f>INDEX(customers!$A$1:$D$1001,MATCH($C146,customers!$A$1:$A$1001,0),MATCH(orders!F$1,customers!$A$1:$D$1,0))</f>
        <v>Анна Полякова</v>
      </c>
      <c r="G146" s="2" t="str">
        <f>INDEX(customers!$A$1:$D$1001,MATCH($C146,customers!$A$1:$A$1001,0),MATCH(orders!G$1,customers!$A$1:$D$1,0))</f>
        <v>Россия</v>
      </c>
      <c r="H146" s="2" t="str">
        <f>INDEX(products!$A$1:$G$49,MATCH($D146,products!$A$1:$A$49,0),MATCH(orders!H$1,products!$A$1:$G$1,0))</f>
        <v>Exc</v>
      </c>
      <c r="I146" s="2" t="str">
        <f>INDEX(products!$A$1:$G$49,MATCH($D146,products!$A$1:$A$49,0),MATCH(orders!I$1,products!$A$1:$G$1,0))</f>
        <v>L</v>
      </c>
      <c r="J146" s="2">
        <f>INDEX(products!$A$1:$G$49,MATCH($D146,products!$A$1:$A$49,0),MATCH(orders!J$1,products!$A$1:$G$1,0))</f>
        <v>2.5</v>
      </c>
      <c r="K146" s="2">
        <f>INDEX(products!$A$1:$G$49,MATCH($D146,products!$A$1:$A$49,0),MATCH(orders!K$1,products!$A$1:$G$1,0))</f>
        <v>3415.4999999999995</v>
      </c>
      <c r="L146">
        <f>K146*E146</f>
        <v>6830.9999999999991</v>
      </c>
      <c r="M146" s="2" t="str" cm="1">
        <f t="array" ref="M1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6" s="2" t="str" cm="1">
        <f t="array" ref="N146">_xlfn.IFS(FullCoffeeTable[[#This Row],[Метод прожарки]]="M","Medium",FullCoffeeTable[[#This Row],[Метод прожарки]]="L","Light",FullCoffeeTable[[#This Row],[Метод прожарки]]="D","Dark")</f>
        <v>Light</v>
      </c>
      <c r="O146" s="2" t="str">
        <f>INDEX(customers!$A$1:$D$1001,MATCH($C146,customers!$A$1:$A$1001,0),MATCH(orders!O$1,customers!$A$1:$D$1,0))</f>
        <v>Да</v>
      </c>
    </row>
    <row r="147" spans="1:15" x14ac:dyDescent="0.25">
      <c r="A147" s="2" t="s">
        <v>281</v>
      </c>
      <c r="B147" s="3">
        <v>43562</v>
      </c>
      <c r="C147" s="2" t="s">
        <v>282</v>
      </c>
      <c r="D147" t="s">
        <v>1978</v>
      </c>
      <c r="E147" s="2">
        <v>4</v>
      </c>
      <c r="F147" s="2" t="str">
        <f>INDEX(customers!$A$1:$D$1001,MATCH($C147,customers!$A$1:$A$1001,0),MATCH(orders!F$1,customers!$A$1:$D$1,0))</f>
        <v>Мирон Никитин</v>
      </c>
      <c r="G147" s="2" t="str">
        <f>INDEX(customers!$A$1:$D$1001,MATCH($C147,customers!$A$1:$A$1001,0),MATCH(orders!G$1,customers!$A$1:$D$1,0))</f>
        <v>Россия</v>
      </c>
      <c r="H147" s="2" t="str">
        <f>INDEX(products!$A$1:$G$49,MATCH($D147,products!$A$1:$A$49,0),MATCH(orders!H$1,products!$A$1:$G$1,0))</f>
        <v>Lib</v>
      </c>
      <c r="I147" s="2" t="str">
        <f>INDEX(products!$A$1:$G$49,MATCH($D147,products!$A$1:$A$49,0),MATCH(orders!I$1,products!$A$1:$G$1,0))</f>
        <v>M</v>
      </c>
      <c r="J147" s="2">
        <f>INDEX(products!$A$1:$G$49,MATCH($D147,products!$A$1:$A$49,0),MATCH(orders!J$1,products!$A$1:$G$1,0))</f>
        <v>0.2</v>
      </c>
      <c r="K147" s="2">
        <f>INDEX(products!$A$1:$G$49,MATCH($D147,products!$A$1:$A$49,0),MATCH(orders!K$1,products!$A$1:$G$1,0))</f>
        <v>436.5</v>
      </c>
      <c r="L147">
        <f>K147*E147</f>
        <v>1746</v>
      </c>
      <c r="M147" s="2" t="str" cm="1">
        <f t="array" ref="M1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7" s="2" t="str" cm="1">
        <f t="array" ref="N147">_xlfn.IFS(FullCoffeeTable[[#This Row],[Метод прожарки]]="M","Medium",FullCoffeeTable[[#This Row],[Метод прожарки]]="L","Light",FullCoffeeTable[[#This Row],[Метод прожарки]]="D","Dark")</f>
        <v>Medium</v>
      </c>
      <c r="O147" s="2" t="str">
        <f>INDEX(customers!$A$1:$D$1001,MATCH($C147,customers!$A$1:$A$1001,0),MATCH(orders!O$1,customers!$A$1:$D$1,0))</f>
        <v>Нет</v>
      </c>
    </row>
    <row r="148" spans="1:15" x14ac:dyDescent="0.25">
      <c r="A148" s="2" t="s">
        <v>283</v>
      </c>
      <c r="B148" s="3">
        <v>44024</v>
      </c>
      <c r="C148" s="2" t="s">
        <v>284</v>
      </c>
      <c r="D148" t="s">
        <v>1981</v>
      </c>
      <c r="E148" s="2">
        <v>3</v>
      </c>
      <c r="F148" s="2" t="str">
        <f>INDEX(customers!$A$1:$D$1001,MATCH($C148,customers!$A$1:$A$1001,0),MATCH(orders!F$1,customers!$A$1:$D$1,0))</f>
        <v>Ева Комарова</v>
      </c>
      <c r="G148" s="2" t="str">
        <f>INDEX(customers!$A$1:$D$1001,MATCH($C148,customers!$A$1:$A$1001,0),MATCH(orders!G$1,customers!$A$1:$D$1,0))</f>
        <v>Россия</v>
      </c>
      <c r="H148" s="2" t="str">
        <f>INDEX(products!$A$1:$G$49,MATCH($D148,products!$A$1:$A$49,0),MATCH(orders!H$1,products!$A$1:$G$1,0))</f>
        <v>Lib</v>
      </c>
      <c r="I148" s="2" t="str">
        <f>INDEX(products!$A$1:$G$49,MATCH($D148,products!$A$1:$A$49,0),MATCH(orders!I$1,products!$A$1:$G$1,0))</f>
        <v>M</v>
      </c>
      <c r="J148" s="2">
        <f>INDEX(products!$A$1:$G$49,MATCH($D148,products!$A$1:$A$49,0),MATCH(orders!J$1,products!$A$1:$G$1,0))</f>
        <v>1</v>
      </c>
      <c r="K148" s="2">
        <f>INDEX(products!$A$1:$G$49,MATCH($D148,products!$A$1:$A$49,0),MATCH(orders!K$1,products!$A$1:$G$1,0))</f>
        <v>1455</v>
      </c>
      <c r="L148">
        <f>K148*E148</f>
        <v>4365</v>
      </c>
      <c r="M148" s="2" t="str" cm="1">
        <f t="array" ref="M1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48" s="2" t="str" cm="1">
        <f t="array" ref="N148">_xlfn.IFS(FullCoffeeTable[[#This Row],[Метод прожарки]]="M","Medium",FullCoffeeTable[[#This Row],[Метод прожарки]]="L","Light",FullCoffeeTable[[#This Row],[Метод прожарки]]="D","Dark")</f>
        <v>Medium</v>
      </c>
      <c r="O148" s="2" t="str">
        <f>INDEX(customers!$A$1:$D$1001,MATCH($C148,customers!$A$1:$A$1001,0),MATCH(orders!O$1,customers!$A$1:$D$1,0))</f>
        <v>Нет</v>
      </c>
    </row>
    <row r="149" spans="1:15" x14ac:dyDescent="0.25">
      <c r="A149" s="2" t="s">
        <v>283</v>
      </c>
      <c r="B149" s="3">
        <v>44024</v>
      </c>
      <c r="C149" s="2" t="s">
        <v>284</v>
      </c>
      <c r="D149" t="s">
        <v>1960</v>
      </c>
      <c r="E149" s="2">
        <v>2</v>
      </c>
      <c r="F149" s="2" t="str">
        <f>INDEX(customers!$A$1:$D$1001,MATCH($C149,customers!$A$1:$A$1001,0),MATCH(orders!F$1,customers!$A$1:$D$1,0))</f>
        <v>Ева Комарова</v>
      </c>
      <c r="G149" s="2" t="str">
        <f>INDEX(customers!$A$1:$D$1001,MATCH($C149,customers!$A$1:$A$1001,0),MATCH(orders!G$1,customers!$A$1:$D$1,0))</f>
        <v>Россия</v>
      </c>
      <c r="H149" s="2" t="str">
        <f>INDEX(products!$A$1:$G$49,MATCH($D149,products!$A$1:$A$49,0),MATCH(orders!H$1,products!$A$1:$G$1,0))</f>
        <v>Exc</v>
      </c>
      <c r="I149" s="2" t="str">
        <f>INDEX(products!$A$1:$G$49,MATCH($D149,products!$A$1:$A$49,0),MATCH(orders!I$1,products!$A$1:$G$1,0))</f>
        <v>M</v>
      </c>
      <c r="J149" s="2">
        <f>INDEX(products!$A$1:$G$49,MATCH($D149,products!$A$1:$A$49,0),MATCH(orders!J$1,products!$A$1:$G$1,0))</f>
        <v>1</v>
      </c>
      <c r="K149" s="2">
        <f>INDEX(products!$A$1:$G$49,MATCH($D149,products!$A$1:$A$49,0),MATCH(orders!K$1,products!$A$1:$G$1,0))</f>
        <v>1375</v>
      </c>
      <c r="L149">
        <f>K149*E149</f>
        <v>2750</v>
      </c>
      <c r="M149" s="2" t="str" cm="1">
        <f t="array" ref="M1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49" s="2" t="str" cm="1">
        <f t="array" ref="N149">_xlfn.IFS(FullCoffeeTable[[#This Row],[Метод прожарки]]="M","Medium",FullCoffeeTable[[#This Row],[Метод прожарки]]="L","Light",FullCoffeeTable[[#This Row],[Метод прожарки]]="D","Dark")</f>
        <v>Medium</v>
      </c>
      <c r="O149" s="2" t="str">
        <f>INDEX(customers!$A$1:$D$1001,MATCH($C149,customers!$A$1:$A$1001,0),MATCH(orders!O$1,customers!$A$1:$D$1,0))</f>
        <v>Нет</v>
      </c>
    </row>
    <row r="150" spans="1:15" x14ac:dyDescent="0.25">
      <c r="A150" s="2" t="s">
        <v>286</v>
      </c>
      <c r="B150" s="3">
        <v>44551</v>
      </c>
      <c r="C150" s="2" t="s">
        <v>287</v>
      </c>
      <c r="D150" t="s">
        <v>1972</v>
      </c>
      <c r="E150" s="2">
        <v>5</v>
      </c>
      <c r="F150" s="2" t="str">
        <f>INDEX(customers!$A$1:$D$1001,MATCH($C150,customers!$A$1:$A$1001,0),MATCH(orders!F$1,customers!$A$1:$D$1,0))</f>
        <v>Денис Молчанов</v>
      </c>
      <c r="G150" s="2" t="str">
        <f>INDEX(customers!$A$1:$D$1001,MATCH($C150,customers!$A$1:$A$1001,0),MATCH(orders!G$1,customers!$A$1:$D$1,0))</f>
        <v>Россия</v>
      </c>
      <c r="H150" s="2" t="str">
        <f>INDEX(products!$A$1:$G$49,MATCH($D150,products!$A$1:$A$49,0),MATCH(orders!H$1,products!$A$1:$G$1,0))</f>
        <v>Exc</v>
      </c>
      <c r="I150" s="2" t="str">
        <f>INDEX(products!$A$1:$G$49,MATCH($D150,products!$A$1:$A$49,0),MATCH(orders!I$1,products!$A$1:$G$1,0))</f>
        <v>D</v>
      </c>
      <c r="J150" s="2">
        <f>INDEX(products!$A$1:$G$49,MATCH($D150,products!$A$1:$A$49,0),MATCH(orders!J$1,products!$A$1:$G$1,0))</f>
        <v>0.2</v>
      </c>
      <c r="K150" s="2">
        <f>INDEX(products!$A$1:$G$49,MATCH($D150,products!$A$1:$A$49,0),MATCH(orders!K$1,products!$A$1:$G$1,0))</f>
        <v>364.5</v>
      </c>
      <c r="L150">
        <f>K150*E150</f>
        <v>1822.5</v>
      </c>
      <c r="M150" s="2" t="str" cm="1">
        <f t="array" ref="M1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50" s="2" t="str" cm="1">
        <f t="array" ref="N150">_xlfn.IFS(FullCoffeeTable[[#This Row],[Метод прожарки]]="M","Medium",FullCoffeeTable[[#This Row],[Метод прожарки]]="L","Light",FullCoffeeTable[[#This Row],[Метод прожарки]]="D","Dark")</f>
        <v>Dark</v>
      </c>
      <c r="O150" s="2" t="str">
        <f>INDEX(customers!$A$1:$D$1001,MATCH($C150,customers!$A$1:$A$1001,0),MATCH(orders!O$1,customers!$A$1:$D$1,0))</f>
        <v>Да</v>
      </c>
    </row>
    <row r="151" spans="1:15" x14ac:dyDescent="0.25">
      <c r="A151" s="2" t="s">
        <v>288</v>
      </c>
      <c r="B151" s="3">
        <v>44108</v>
      </c>
      <c r="C151" s="2" t="s">
        <v>289</v>
      </c>
      <c r="D151" t="s">
        <v>1994</v>
      </c>
      <c r="E151" s="2">
        <v>2</v>
      </c>
      <c r="F151" s="2" t="str">
        <f>INDEX(customers!$A$1:$D$1001,MATCH($C151,customers!$A$1:$A$1001,0),MATCH(orders!F$1,customers!$A$1:$D$1,0))</f>
        <v>Варвара Родина</v>
      </c>
      <c r="G151" s="2" t="str">
        <f>INDEX(customers!$A$1:$D$1001,MATCH($C151,customers!$A$1:$A$1001,0),MATCH(orders!G$1,customers!$A$1:$D$1,0))</f>
        <v>Россия</v>
      </c>
      <c r="H151" s="2" t="str">
        <f>INDEX(products!$A$1:$G$49,MATCH($D151,products!$A$1:$A$49,0),MATCH(orders!H$1,products!$A$1:$G$1,0))</f>
        <v>Ara</v>
      </c>
      <c r="I151" s="2" t="str">
        <f>INDEX(products!$A$1:$G$49,MATCH($D151,products!$A$1:$A$49,0),MATCH(orders!I$1,products!$A$1:$G$1,0))</f>
        <v>M</v>
      </c>
      <c r="J151" s="2">
        <f>INDEX(products!$A$1:$G$49,MATCH($D151,products!$A$1:$A$49,0),MATCH(orders!J$1,products!$A$1:$G$1,0))</f>
        <v>2.5</v>
      </c>
      <c r="K151" s="2">
        <f>INDEX(products!$A$1:$G$49,MATCH($D151,products!$A$1:$A$49,0),MATCH(orders!K$1,products!$A$1:$G$1,0))</f>
        <v>2587.4999999999995</v>
      </c>
      <c r="L151">
        <f>K151*E151</f>
        <v>5174.9999999999991</v>
      </c>
      <c r="M151" s="2" t="str" cm="1">
        <f t="array" ref="M1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1" s="2" t="str" cm="1">
        <f t="array" ref="N151">_xlfn.IFS(FullCoffeeTable[[#This Row],[Метод прожарки]]="M","Medium",FullCoffeeTable[[#This Row],[Метод прожарки]]="L","Light",FullCoffeeTable[[#This Row],[Метод прожарки]]="D","Dark")</f>
        <v>Medium</v>
      </c>
      <c r="O151" s="2" t="str">
        <f>INDEX(customers!$A$1:$D$1001,MATCH($C151,customers!$A$1:$A$1001,0),MATCH(orders!O$1,customers!$A$1:$D$1,0))</f>
        <v>Да</v>
      </c>
    </row>
    <row r="152" spans="1:15" x14ac:dyDescent="0.25">
      <c r="A152" s="2" t="s">
        <v>290</v>
      </c>
      <c r="B152" s="3">
        <v>44051</v>
      </c>
      <c r="C152" s="2" t="s">
        <v>291</v>
      </c>
      <c r="D152" t="s">
        <v>1962</v>
      </c>
      <c r="E152" s="2">
        <v>1</v>
      </c>
      <c r="F152" s="2" t="str">
        <f>INDEX(customers!$A$1:$D$1001,MATCH($C152,customers!$A$1:$A$1001,0),MATCH(orders!F$1,customers!$A$1:$D$1,0))</f>
        <v>Ксения Алексеева</v>
      </c>
      <c r="G152" s="2" t="str">
        <f>INDEX(customers!$A$1:$D$1001,MATCH($C152,customers!$A$1:$A$1001,0),MATCH(orders!G$1,customers!$A$1:$D$1,0))</f>
        <v>Россия</v>
      </c>
      <c r="H152" s="2" t="str">
        <f>INDEX(products!$A$1:$G$49,MATCH($D152,products!$A$1:$A$49,0),MATCH(orders!H$1,products!$A$1:$G$1,0))</f>
        <v>Lib</v>
      </c>
      <c r="I152" s="2" t="str">
        <f>INDEX(products!$A$1:$G$49,MATCH($D152,products!$A$1:$A$49,0),MATCH(orders!I$1,products!$A$1:$G$1,0))</f>
        <v>D</v>
      </c>
      <c r="J152" s="2">
        <f>INDEX(products!$A$1:$G$49,MATCH($D152,products!$A$1:$A$49,0),MATCH(orders!J$1,products!$A$1:$G$1,0))</f>
        <v>1</v>
      </c>
      <c r="K152" s="2">
        <f>INDEX(products!$A$1:$G$49,MATCH($D152,products!$A$1:$A$49,0),MATCH(orders!K$1,products!$A$1:$G$1,0))</f>
        <v>1295</v>
      </c>
      <c r="L152">
        <f>K152*E152</f>
        <v>1295</v>
      </c>
      <c r="M152" s="2" t="str" cm="1">
        <f t="array" ref="M1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52" s="2" t="str" cm="1">
        <f t="array" ref="N152">_xlfn.IFS(FullCoffeeTable[[#This Row],[Метод прожарки]]="M","Medium",FullCoffeeTable[[#This Row],[Метод прожарки]]="L","Light",FullCoffeeTable[[#This Row],[Метод прожарки]]="D","Dark")</f>
        <v>Dark</v>
      </c>
      <c r="O152" s="2" t="str">
        <f>INDEX(customers!$A$1:$D$1001,MATCH($C152,customers!$A$1:$A$1001,0),MATCH(orders!O$1,customers!$A$1:$D$1,0))</f>
        <v>Да</v>
      </c>
    </row>
    <row r="153" spans="1:15" x14ac:dyDescent="0.25">
      <c r="A153" s="2" t="s">
        <v>292</v>
      </c>
      <c r="B153" s="3">
        <v>44115</v>
      </c>
      <c r="C153" s="2" t="s">
        <v>293</v>
      </c>
      <c r="D153" t="s">
        <v>1974</v>
      </c>
      <c r="E153" s="2">
        <v>3</v>
      </c>
      <c r="F153" s="2" t="str">
        <f>INDEX(customers!$A$1:$D$1001,MATCH($C153,customers!$A$1:$A$1001,0),MATCH(orders!F$1,customers!$A$1:$D$1,0))</f>
        <v>Анна Исаева</v>
      </c>
      <c r="G153" s="2" t="str">
        <f>INDEX(customers!$A$1:$D$1001,MATCH($C153,customers!$A$1:$A$1001,0),MATCH(orders!G$1,customers!$A$1:$D$1,0))</f>
        <v>Россия</v>
      </c>
      <c r="H153" s="2" t="str">
        <f>INDEX(products!$A$1:$G$49,MATCH($D153,products!$A$1:$A$49,0),MATCH(orders!H$1,products!$A$1:$G$1,0))</f>
        <v>Ara</v>
      </c>
      <c r="I153" s="2" t="str">
        <f>INDEX(products!$A$1:$G$49,MATCH($D153,products!$A$1:$A$49,0),MATCH(orders!I$1,products!$A$1:$G$1,0))</f>
        <v>M</v>
      </c>
      <c r="J153" s="2">
        <f>INDEX(products!$A$1:$G$49,MATCH($D153,products!$A$1:$A$49,0),MATCH(orders!J$1,products!$A$1:$G$1,0))</f>
        <v>1</v>
      </c>
      <c r="K153" s="2">
        <f>INDEX(products!$A$1:$G$49,MATCH($D153,products!$A$1:$A$49,0),MATCH(orders!K$1,products!$A$1:$G$1,0))</f>
        <v>1125</v>
      </c>
      <c r="L153">
        <f>K153*E153</f>
        <v>3375</v>
      </c>
      <c r="M153" s="2" t="str" cm="1">
        <f t="array" ref="M1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3" s="2" t="str" cm="1">
        <f t="array" ref="N153">_xlfn.IFS(FullCoffeeTable[[#This Row],[Метод прожарки]]="M","Medium",FullCoffeeTable[[#This Row],[Метод прожарки]]="L","Light",FullCoffeeTable[[#This Row],[Метод прожарки]]="D","Dark")</f>
        <v>Medium</v>
      </c>
      <c r="O153" s="2" t="str">
        <f>INDEX(customers!$A$1:$D$1001,MATCH($C153,customers!$A$1:$A$1001,0),MATCH(orders!O$1,customers!$A$1:$D$1,0))</f>
        <v>Да</v>
      </c>
    </row>
    <row r="154" spans="1:15" x14ac:dyDescent="0.25">
      <c r="A154" s="2" t="s">
        <v>294</v>
      </c>
      <c r="B154" s="3">
        <v>44510</v>
      </c>
      <c r="C154" s="2" t="s">
        <v>295</v>
      </c>
      <c r="D154" t="s">
        <v>1970</v>
      </c>
      <c r="E154" s="2">
        <v>3</v>
      </c>
      <c r="F154" s="2" t="str">
        <f>INDEX(customers!$A$1:$D$1001,MATCH($C154,customers!$A$1:$A$1001,0),MATCH(orders!F$1,customers!$A$1:$D$1,0))</f>
        <v>Арина Козлова</v>
      </c>
      <c r="G154" s="2" t="str">
        <f>INDEX(customers!$A$1:$D$1001,MATCH($C154,customers!$A$1:$A$1001,0),MATCH(orders!G$1,customers!$A$1:$D$1,0))</f>
        <v>Россия</v>
      </c>
      <c r="H154" s="2" t="str">
        <f>INDEX(products!$A$1:$G$49,MATCH($D154,products!$A$1:$A$49,0),MATCH(orders!H$1,products!$A$1:$G$1,0))</f>
        <v>Rob</v>
      </c>
      <c r="I154" s="2" t="str">
        <f>INDEX(products!$A$1:$G$49,MATCH($D154,products!$A$1:$A$49,0),MATCH(orders!I$1,products!$A$1:$G$1,0))</f>
        <v>M</v>
      </c>
      <c r="J154" s="2">
        <f>INDEX(products!$A$1:$G$49,MATCH($D154,products!$A$1:$A$49,0),MATCH(orders!J$1,products!$A$1:$G$1,0))</f>
        <v>2.5</v>
      </c>
      <c r="K154" s="2">
        <f>INDEX(products!$A$1:$G$49,MATCH($D154,products!$A$1:$A$49,0),MATCH(orders!K$1,products!$A$1:$G$1,0))</f>
        <v>2288.5</v>
      </c>
      <c r="L154">
        <f>K154*E154</f>
        <v>6865.5</v>
      </c>
      <c r="M154" s="2" t="str" cm="1">
        <f t="array" ref="M1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4" s="2" t="str" cm="1">
        <f t="array" ref="N154">_xlfn.IFS(FullCoffeeTable[[#This Row],[Метод прожарки]]="M","Medium",FullCoffeeTable[[#This Row],[Метод прожарки]]="L","Light",FullCoffeeTable[[#This Row],[Метод прожарки]]="D","Dark")</f>
        <v>Medium</v>
      </c>
      <c r="O154" s="2" t="str">
        <f>INDEX(customers!$A$1:$D$1001,MATCH($C154,customers!$A$1:$A$1001,0),MATCH(orders!O$1,customers!$A$1:$D$1,0))</f>
        <v>Да</v>
      </c>
    </row>
    <row r="155" spans="1:15" x14ac:dyDescent="0.25">
      <c r="A155" s="2" t="s">
        <v>296</v>
      </c>
      <c r="B155" s="3">
        <v>44367</v>
      </c>
      <c r="C155" s="2" t="s">
        <v>297</v>
      </c>
      <c r="D155" t="s">
        <v>1982</v>
      </c>
      <c r="E155" s="2">
        <v>1</v>
      </c>
      <c r="F155" s="2" t="str">
        <f>INDEX(customers!$A$1:$D$1001,MATCH($C155,customers!$A$1:$A$1001,0),MATCH(orders!F$1,customers!$A$1:$D$1,0))</f>
        <v>Оливия Овсянникова</v>
      </c>
      <c r="G155" s="2" t="str">
        <f>INDEX(customers!$A$1:$D$1001,MATCH($C155,customers!$A$1:$A$1001,0),MATCH(orders!G$1,customers!$A$1:$D$1,0))</f>
        <v>Россия</v>
      </c>
      <c r="H155" s="2" t="str">
        <f>INDEX(products!$A$1:$G$49,MATCH($D155,products!$A$1:$A$49,0),MATCH(orders!H$1,products!$A$1:$G$1,0))</f>
        <v>Rob</v>
      </c>
      <c r="I155" s="2" t="str">
        <f>INDEX(products!$A$1:$G$49,MATCH($D155,products!$A$1:$A$49,0),MATCH(orders!I$1,products!$A$1:$G$1,0))</f>
        <v>D</v>
      </c>
      <c r="J155" s="2">
        <f>INDEX(products!$A$1:$G$49,MATCH($D155,products!$A$1:$A$49,0),MATCH(orders!J$1,products!$A$1:$G$1,0))</f>
        <v>0.2</v>
      </c>
      <c r="K155" s="2">
        <f>INDEX(products!$A$1:$G$49,MATCH($D155,products!$A$1:$A$49,0),MATCH(orders!K$1,products!$A$1:$G$1,0))</f>
        <v>268.49999999999994</v>
      </c>
      <c r="L155">
        <f>K155*E155</f>
        <v>268.49999999999994</v>
      </c>
      <c r="M155" s="2" t="str" cm="1">
        <f t="array" ref="M1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5" s="2" t="str" cm="1">
        <f t="array" ref="N155">_xlfn.IFS(FullCoffeeTable[[#This Row],[Метод прожарки]]="M","Medium",FullCoffeeTable[[#This Row],[Метод прожарки]]="L","Light",FullCoffeeTable[[#This Row],[Метод прожарки]]="D","Dark")</f>
        <v>Dark</v>
      </c>
      <c r="O155" s="2" t="str">
        <f>INDEX(customers!$A$1:$D$1001,MATCH($C155,customers!$A$1:$A$1001,0),MATCH(orders!O$1,customers!$A$1:$D$1,0))</f>
        <v>Нет</v>
      </c>
    </row>
    <row r="156" spans="1:15" x14ac:dyDescent="0.25">
      <c r="A156" s="2" t="s">
        <v>298</v>
      </c>
      <c r="B156" s="3">
        <v>44473</v>
      </c>
      <c r="C156" s="2" t="s">
        <v>299</v>
      </c>
      <c r="D156" t="s">
        <v>1987</v>
      </c>
      <c r="E156" s="2">
        <v>5</v>
      </c>
      <c r="F156" s="2" t="str">
        <f>INDEX(customers!$A$1:$D$1001,MATCH($C156,customers!$A$1:$A$1001,0),MATCH(orders!F$1,customers!$A$1:$D$1,0))</f>
        <v>Георгий Петров</v>
      </c>
      <c r="G156" s="2" t="str">
        <f>INDEX(customers!$A$1:$D$1001,MATCH($C156,customers!$A$1:$A$1001,0),MATCH(orders!G$1,customers!$A$1:$D$1,0))</f>
        <v>Россия</v>
      </c>
      <c r="H156" s="2" t="str">
        <f>INDEX(products!$A$1:$G$49,MATCH($D156,products!$A$1:$A$49,0),MATCH(orders!H$1,products!$A$1:$G$1,0))</f>
        <v>Ara</v>
      </c>
      <c r="I156" s="2" t="str">
        <f>INDEX(products!$A$1:$G$49,MATCH($D156,products!$A$1:$A$49,0),MATCH(orders!I$1,products!$A$1:$G$1,0))</f>
        <v>D</v>
      </c>
      <c r="J156" s="2">
        <f>INDEX(products!$A$1:$G$49,MATCH($D156,products!$A$1:$A$49,0),MATCH(orders!J$1,products!$A$1:$G$1,0))</f>
        <v>2.5</v>
      </c>
      <c r="K156" s="2">
        <f>INDEX(products!$A$1:$G$49,MATCH($D156,products!$A$1:$A$49,0),MATCH(orders!K$1,products!$A$1:$G$1,0))</f>
        <v>2288.5</v>
      </c>
      <c r="L156">
        <f>K156*E156</f>
        <v>11442.5</v>
      </c>
      <c r="M156" s="2" t="str" cm="1">
        <f t="array" ref="M1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6" s="2" t="str" cm="1">
        <f t="array" ref="N156">_xlfn.IFS(FullCoffeeTable[[#This Row],[Метод прожарки]]="M","Medium",FullCoffeeTable[[#This Row],[Метод прожарки]]="L","Light",FullCoffeeTable[[#This Row],[Метод прожарки]]="D","Dark")</f>
        <v>Dark</v>
      </c>
      <c r="O156" s="2" t="str">
        <f>INDEX(customers!$A$1:$D$1001,MATCH($C156,customers!$A$1:$A$1001,0),MATCH(orders!O$1,customers!$A$1:$D$1,0))</f>
        <v>Нет</v>
      </c>
    </row>
    <row r="157" spans="1:15" x14ac:dyDescent="0.25">
      <c r="A157" s="2" t="s">
        <v>300</v>
      </c>
      <c r="B157" s="3">
        <v>43640</v>
      </c>
      <c r="C157" s="2" t="s">
        <v>301</v>
      </c>
      <c r="D157" t="s">
        <v>1994</v>
      </c>
      <c r="E157" s="2">
        <v>6</v>
      </c>
      <c r="F157" s="2" t="str">
        <f>INDEX(customers!$A$1:$D$1001,MATCH($C157,customers!$A$1:$A$1001,0),MATCH(orders!F$1,customers!$A$1:$D$1,0))</f>
        <v>Мария Рожкова</v>
      </c>
      <c r="G157" s="2" t="str">
        <f>INDEX(customers!$A$1:$D$1001,MATCH($C157,customers!$A$1:$A$1001,0),MATCH(orders!G$1,customers!$A$1:$D$1,0))</f>
        <v>Россия</v>
      </c>
      <c r="H157" s="2" t="str">
        <f>INDEX(products!$A$1:$G$49,MATCH($D157,products!$A$1:$A$49,0),MATCH(orders!H$1,products!$A$1:$G$1,0))</f>
        <v>Ara</v>
      </c>
      <c r="I157" s="2" t="str">
        <f>INDEX(products!$A$1:$G$49,MATCH($D157,products!$A$1:$A$49,0),MATCH(orders!I$1,products!$A$1:$G$1,0))</f>
        <v>M</v>
      </c>
      <c r="J157" s="2">
        <f>INDEX(products!$A$1:$G$49,MATCH($D157,products!$A$1:$A$49,0),MATCH(orders!J$1,products!$A$1:$G$1,0))</f>
        <v>2.5</v>
      </c>
      <c r="K157" s="2">
        <f>INDEX(products!$A$1:$G$49,MATCH($D157,products!$A$1:$A$49,0),MATCH(orders!K$1,products!$A$1:$G$1,0))</f>
        <v>2587.4999999999995</v>
      </c>
      <c r="L157">
        <f>K157*E157</f>
        <v>15524.999999999996</v>
      </c>
      <c r="M157" s="2" t="str" cm="1">
        <f t="array" ref="M1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7" s="2" t="str" cm="1">
        <f t="array" ref="N157">_xlfn.IFS(FullCoffeeTable[[#This Row],[Метод прожарки]]="M","Medium",FullCoffeeTable[[#This Row],[Метод прожарки]]="L","Light",FullCoffeeTable[[#This Row],[Метод прожарки]]="D","Dark")</f>
        <v>Medium</v>
      </c>
      <c r="O157" s="2" t="str">
        <f>INDEX(customers!$A$1:$D$1001,MATCH($C157,customers!$A$1:$A$1001,0),MATCH(orders!O$1,customers!$A$1:$D$1,0))</f>
        <v>Да</v>
      </c>
    </row>
    <row r="158" spans="1:15" x14ac:dyDescent="0.25">
      <c r="A158" s="2" t="s">
        <v>302</v>
      </c>
      <c r="B158" s="3">
        <v>43764</v>
      </c>
      <c r="C158" s="2" t="s">
        <v>303</v>
      </c>
      <c r="D158" t="s">
        <v>1994</v>
      </c>
      <c r="E158" s="2">
        <v>3</v>
      </c>
      <c r="F158" s="2" t="str">
        <f>INDEX(customers!$A$1:$D$1001,MATCH($C158,customers!$A$1:$A$1001,0),MATCH(orders!F$1,customers!$A$1:$D$1,0))</f>
        <v>Ульяна Тихонова</v>
      </c>
      <c r="G158" s="2" t="str">
        <f>INDEX(customers!$A$1:$D$1001,MATCH($C158,customers!$A$1:$A$1001,0),MATCH(orders!G$1,customers!$A$1:$D$1,0))</f>
        <v>Россия</v>
      </c>
      <c r="H158" s="2" t="str">
        <f>INDEX(products!$A$1:$G$49,MATCH($D158,products!$A$1:$A$49,0),MATCH(orders!H$1,products!$A$1:$G$1,0))</f>
        <v>Ara</v>
      </c>
      <c r="I158" s="2" t="str">
        <f>INDEX(products!$A$1:$G$49,MATCH($D158,products!$A$1:$A$49,0),MATCH(orders!I$1,products!$A$1:$G$1,0))</f>
        <v>M</v>
      </c>
      <c r="J158" s="2">
        <f>INDEX(products!$A$1:$G$49,MATCH($D158,products!$A$1:$A$49,0),MATCH(orders!J$1,products!$A$1:$G$1,0))</f>
        <v>2.5</v>
      </c>
      <c r="K158" s="2">
        <f>INDEX(products!$A$1:$G$49,MATCH($D158,products!$A$1:$A$49,0),MATCH(orders!K$1,products!$A$1:$G$1,0))</f>
        <v>2587.4999999999995</v>
      </c>
      <c r="L158">
        <f>K158*E158</f>
        <v>7762.4999999999982</v>
      </c>
      <c r="M158" s="2" t="str" cm="1">
        <f t="array" ref="M1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58" s="2" t="str" cm="1">
        <f t="array" ref="N158">_xlfn.IFS(FullCoffeeTable[[#This Row],[Метод прожарки]]="M","Medium",FullCoffeeTable[[#This Row],[Метод прожарки]]="L","Light",FullCoffeeTable[[#This Row],[Метод прожарки]]="D","Dark")</f>
        <v>Medium</v>
      </c>
      <c r="O158" s="2" t="str">
        <f>INDEX(customers!$A$1:$D$1001,MATCH($C158,customers!$A$1:$A$1001,0),MATCH(orders!O$1,customers!$A$1:$D$1,0))</f>
        <v>Да</v>
      </c>
    </row>
    <row r="159" spans="1:15" x14ac:dyDescent="0.25">
      <c r="A159" s="2" t="s">
        <v>304</v>
      </c>
      <c r="B159" s="3">
        <v>44374</v>
      </c>
      <c r="C159" s="2" t="s">
        <v>305</v>
      </c>
      <c r="D159" t="s">
        <v>1968</v>
      </c>
      <c r="E159" s="2">
        <v>3</v>
      </c>
      <c r="F159" s="2" t="str">
        <f>INDEX(customers!$A$1:$D$1001,MATCH($C159,customers!$A$1:$A$1001,0),MATCH(orders!F$1,customers!$A$1:$D$1,0))</f>
        <v>Богдан Попов</v>
      </c>
      <c r="G159" s="2" t="str">
        <f>INDEX(customers!$A$1:$D$1001,MATCH($C159,customers!$A$1:$A$1001,0),MATCH(orders!G$1,customers!$A$1:$D$1,0))</f>
        <v>Казахстан</v>
      </c>
      <c r="H159" s="2" t="str">
        <f>INDEX(products!$A$1:$G$49,MATCH($D159,products!$A$1:$A$49,0),MATCH(orders!H$1,products!$A$1:$G$1,0))</f>
        <v>Rob</v>
      </c>
      <c r="I159" s="2" t="str">
        <f>INDEX(products!$A$1:$G$49,MATCH($D159,products!$A$1:$A$49,0),MATCH(orders!I$1,products!$A$1:$G$1,0))</f>
        <v>D</v>
      </c>
      <c r="J159" s="2">
        <f>INDEX(products!$A$1:$G$49,MATCH($D159,products!$A$1:$A$49,0),MATCH(orders!J$1,products!$A$1:$G$1,0))</f>
        <v>2.5</v>
      </c>
      <c r="K159" s="2">
        <f>INDEX(products!$A$1:$G$49,MATCH($D159,products!$A$1:$A$49,0),MATCH(orders!K$1,products!$A$1:$G$1,0))</f>
        <v>2058.4999999999995</v>
      </c>
      <c r="L159">
        <f>K159*E159</f>
        <v>6175.4999999999982</v>
      </c>
      <c r="M159" s="2" t="str" cm="1">
        <f t="array" ref="M1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59" s="2" t="str" cm="1">
        <f t="array" ref="N159">_xlfn.IFS(FullCoffeeTable[[#This Row],[Метод прожарки]]="M","Medium",FullCoffeeTable[[#This Row],[Метод прожарки]]="L","Light",FullCoffeeTable[[#This Row],[Метод прожарки]]="D","Dark")</f>
        <v>Dark</v>
      </c>
      <c r="O159" s="2" t="str">
        <f>INDEX(customers!$A$1:$D$1001,MATCH($C159,customers!$A$1:$A$1001,0),MATCH(orders!O$1,customers!$A$1:$D$1,0))</f>
        <v>Нет</v>
      </c>
    </row>
    <row r="160" spans="1:15" x14ac:dyDescent="0.25">
      <c r="A160" s="2" t="s">
        <v>306</v>
      </c>
      <c r="B160" s="3">
        <v>43714</v>
      </c>
      <c r="C160" s="2" t="s">
        <v>307</v>
      </c>
      <c r="D160" t="s">
        <v>1968</v>
      </c>
      <c r="E160" s="2">
        <v>6</v>
      </c>
      <c r="F160" s="2" t="str">
        <f>INDEX(customers!$A$1:$D$1001,MATCH($C160,customers!$A$1:$A$1001,0),MATCH(orders!F$1,customers!$A$1:$D$1,0))</f>
        <v>Макар Герасимов</v>
      </c>
      <c r="G160" s="2" t="str">
        <f>INDEX(customers!$A$1:$D$1001,MATCH($C160,customers!$A$1:$A$1001,0),MATCH(orders!G$1,customers!$A$1:$D$1,0))</f>
        <v>Россия</v>
      </c>
      <c r="H160" s="2" t="str">
        <f>INDEX(products!$A$1:$G$49,MATCH($D160,products!$A$1:$A$49,0),MATCH(orders!H$1,products!$A$1:$G$1,0))</f>
        <v>Rob</v>
      </c>
      <c r="I160" s="2" t="str">
        <f>INDEX(products!$A$1:$G$49,MATCH($D160,products!$A$1:$A$49,0),MATCH(orders!I$1,products!$A$1:$G$1,0))</f>
        <v>D</v>
      </c>
      <c r="J160" s="2">
        <f>INDEX(products!$A$1:$G$49,MATCH($D160,products!$A$1:$A$49,0),MATCH(orders!J$1,products!$A$1:$G$1,0))</f>
        <v>2.5</v>
      </c>
      <c r="K160" s="2">
        <f>INDEX(products!$A$1:$G$49,MATCH($D160,products!$A$1:$A$49,0),MATCH(orders!K$1,products!$A$1:$G$1,0))</f>
        <v>2058.4999999999995</v>
      </c>
      <c r="L160">
        <f>K160*E160</f>
        <v>12350.999999999996</v>
      </c>
      <c r="M160" s="2" t="str" cm="1">
        <f t="array" ref="M1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0" s="2" t="str" cm="1">
        <f t="array" ref="N160">_xlfn.IFS(FullCoffeeTable[[#This Row],[Метод прожарки]]="M","Medium",FullCoffeeTable[[#This Row],[Метод прожарки]]="L","Light",FullCoffeeTable[[#This Row],[Метод прожарки]]="D","Dark")</f>
        <v>Dark</v>
      </c>
      <c r="O160" s="2" t="str">
        <f>INDEX(customers!$A$1:$D$1001,MATCH($C160,customers!$A$1:$A$1001,0),MATCH(orders!O$1,customers!$A$1:$D$1,0))</f>
        <v>Да</v>
      </c>
    </row>
    <row r="161" spans="1:15" x14ac:dyDescent="0.25">
      <c r="A161" s="2" t="s">
        <v>308</v>
      </c>
      <c r="B161" s="3">
        <v>44316</v>
      </c>
      <c r="C161" s="2" t="s">
        <v>309</v>
      </c>
      <c r="D161" t="s">
        <v>1983</v>
      </c>
      <c r="E161" s="2">
        <v>6</v>
      </c>
      <c r="F161" s="2" t="str">
        <f>INDEX(customers!$A$1:$D$1001,MATCH($C161,customers!$A$1:$A$1001,0),MATCH(orders!F$1,customers!$A$1:$D$1,0))</f>
        <v>Амелия Полякова</v>
      </c>
      <c r="G161" s="2" t="str">
        <f>INDEX(customers!$A$1:$D$1001,MATCH($C161,customers!$A$1:$A$1001,0),MATCH(orders!G$1,customers!$A$1:$D$1,0))</f>
        <v>Россия</v>
      </c>
      <c r="H161" s="2" t="str">
        <f>INDEX(products!$A$1:$G$49,MATCH($D161,products!$A$1:$A$49,0),MATCH(orders!H$1,products!$A$1:$G$1,0))</f>
        <v>Lib</v>
      </c>
      <c r="I161" s="2" t="str">
        <f>INDEX(products!$A$1:$G$49,MATCH($D161,products!$A$1:$A$49,0),MATCH(orders!I$1,products!$A$1:$G$1,0))</f>
        <v>L</v>
      </c>
      <c r="J161" s="2">
        <f>INDEX(products!$A$1:$G$49,MATCH($D161,products!$A$1:$A$49,0),MATCH(orders!J$1,products!$A$1:$G$1,0))</f>
        <v>2.5</v>
      </c>
      <c r="K161" s="2">
        <f>INDEX(products!$A$1:$G$49,MATCH($D161,products!$A$1:$A$49,0),MATCH(orders!K$1,products!$A$1:$G$1,0))</f>
        <v>3645.5</v>
      </c>
      <c r="L161">
        <f>K161*E161</f>
        <v>21873</v>
      </c>
      <c r="M161" s="2" t="str" cm="1">
        <f t="array" ref="M1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61" s="2" t="str" cm="1">
        <f t="array" ref="N161">_xlfn.IFS(FullCoffeeTable[[#This Row],[Метод прожарки]]="M","Medium",FullCoffeeTable[[#This Row],[Метод прожарки]]="L","Light",FullCoffeeTable[[#This Row],[Метод прожарки]]="D","Dark")</f>
        <v>Light</v>
      </c>
      <c r="O161" s="2" t="str">
        <f>INDEX(customers!$A$1:$D$1001,MATCH($C161,customers!$A$1:$A$1001,0),MATCH(orders!O$1,customers!$A$1:$D$1,0))</f>
        <v>Нет</v>
      </c>
    </row>
    <row r="162" spans="1:15" x14ac:dyDescent="0.25">
      <c r="A162" s="2" t="s">
        <v>310</v>
      </c>
      <c r="B162" s="3">
        <v>43837</v>
      </c>
      <c r="C162" s="2" t="s">
        <v>311</v>
      </c>
      <c r="D162" t="s">
        <v>1958</v>
      </c>
      <c r="E162" s="2">
        <v>4</v>
      </c>
      <c r="F162" s="2" t="str">
        <f>INDEX(customers!$A$1:$D$1001,MATCH($C162,customers!$A$1:$A$1001,0),MATCH(orders!F$1,customers!$A$1:$D$1,0))</f>
        <v>Ксения Коновалова</v>
      </c>
      <c r="G162" s="2" t="str">
        <f>INDEX(customers!$A$1:$D$1001,MATCH($C162,customers!$A$1:$A$1001,0),MATCH(orders!G$1,customers!$A$1:$D$1,0))</f>
        <v>Россия</v>
      </c>
      <c r="H162" s="2" t="str">
        <f>INDEX(products!$A$1:$G$49,MATCH($D162,products!$A$1:$A$49,0),MATCH(orders!H$1,products!$A$1:$G$1,0))</f>
        <v>Exc</v>
      </c>
      <c r="I162" s="2" t="str">
        <f>INDEX(products!$A$1:$G$49,MATCH($D162,products!$A$1:$A$49,0),MATCH(orders!I$1,products!$A$1:$G$1,0))</f>
        <v>M</v>
      </c>
      <c r="J162" s="2">
        <f>INDEX(products!$A$1:$G$49,MATCH($D162,products!$A$1:$A$49,0),MATCH(orders!J$1,products!$A$1:$G$1,0))</f>
        <v>0.5</v>
      </c>
      <c r="K162" s="2">
        <f>INDEX(products!$A$1:$G$49,MATCH($D162,products!$A$1:$A$49,0),MATCH(orders!K$1,products!$A$1:$G$1,0))</f>
        <v>825</v>
      </c>
      <c r="L162">
        <f>K162*E162</f>
        <v>3300</v>
      </c>
      <c r="M162" s="2" t="str" cm="1">
        <f t="array" ref="M1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2" s="2" t="str" cm="1">
        <f t="array" ref="N162">_xlfn.IFS(FullCoffeeTable[[#This Row],[Метод прожарки]]="M","Medium",FullCoffeeTable[[#This Row],[Метод прожарки]]="L","Light",FullCoffeeTable[[#This Row],[Метод прожарки]]="D","Dark")</f>
        <v>Medium</v>
      </c>
      <c r="O162" s="2" t="str">
        <f>INDEX(customers!$A$1:$D$1001,MATCH($C162,customers!$A$1:$A$1001,0),MATCH(orders!O$1,customers!$A$1:$D$1,0))</f>
        <v>Нет</v>
      </c>
    </row>
    <row r="163" spans="1:15" x14ac:dyDescent="0.25">
      <c r="A163" s="2" t="s">
        <v>312</v>
      </c>
      <c r="B163" s="3">
        <v>44207</v>
      </c>
      <c r="C163" s="2" t="s">
        <v>313</v>
      </c>
      <c r="D163" t="s">
        <v>1999</v>
      </c>
      <c r="E163" s="2">
        <v>3</v>
      </c>
      <c r="F163" s="2" t="str">
        <f>INDEX(customers!$A$1:$D$1001,MATCH($C163,customers!$A$1:$A$1001,0),MATCH(orders!F$1,customers!$A$1:$D$1,0))</f>
        <v>Фёдор Зайцев</v>
      </c>
      <c r="G163" s="2" t="str">
        <f>INDEX(customers!$A$1:$D$1001,MATCH($C163,customers!$A$1:$A$1001,0),MATCH(orders!G$1,customers!$A$1:$D$1,0))</f>
        <v>Россия</v>
      </c>
      <c r="H163" s="2" t="str">
        <f>INDEX(products!$A$1:$G$49,MATCH($D163,products!$A$1:$A$49,0),MATCH(orders!H$1,products!$A$1:$G$1,0))</f>
        <v>Ara</v>
      </c>
      <c r="I163" s="2" t="str">
        <f>INDEX(products!$A$1:$G$49,MATCH($D163,products!$A$1:$A$49,0),MATCH(orders!I$1,products!$A$1:$G$1,0))</f>
        <v>L</v>
      </c>
      <c r="J163" s="2">
        <f>INDEX(products!$A$1:$G$49,MATCH($D163,products!$A$1:$A$49,0),MATCH(orders!J$1,products!$A$1:$G$1,0))</f>
        <v>0.5</v>
      </c>
      <c r="K163" s="2">
        <f>INDEX(products!$A$1:$G$49,MATCH($D163,products!$A$1:$A$49,0),MATCH(orders!K$1,products!$A$1:$G$1,0))</f>
        <v>777</v>
      </c>
      <c r="L163">
        <f>K163*E163</f>
        <v>2331</v>
      </c>
      <c r="M163" s="2" t="str" cm="1">
        <f t="array" ref="M1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63" s="2" t="str" cm="1">
        <f t="array" ref="N163">_xlfn.IFS(FullCoffeeTable[[#This Row],[Метод прожарки]]="M","Medium",FullCoffeeTable[[#This Row],[Метод прожарки]]="L","Light",FullCoffeeTable[[#This Row],[Метод прожарки]]="D","Dark")</f>
        <v>Light</v>
      </c>
      <c r="O163" s="2" t="str">
        <f>INDEX(customers!$A$1:$D$1001,MATCH($C163,customers!$A$1:$A$1001,0),MATCH(orders!O$1,customers!$A$1:$D$1,0))</f>
        <v>Нет</v>
      </c>
    </row>
    <row r="164" spans="1:15" x14ac:dyDescent="0.25">
      <c r="A164" s="2" t="s">
        <v>314</v>
      </c>
      <c r="B164" s="3">
        <v>44515</v>
      </c>
      <c r="C164" s="2" t="s">
        <v>315</v>
      </c>
      <c r="D164" t="s">
        <v>1963</v>
      </c>
      <c r="E164" s="2">
        <v>3</v>
      </c>
      <c r="F164" s="2" t="str">
        <f>INDEX(customers!$A$1:$D$1001,MATCH($C164,customers!$A$1:$A$1001,0),MATCH(orders!F$1,customers!$A$1:$D$1,0))</f>
        <v>Павел Петров</v>
      </c>
      <c r="G164" s="2" t="str">
        <f>INDEX(customers!$A$1:$D$1001,MATCH($C164,customers!$A$1:$A$1001,0),MATCH(orders!G$1,customers!$A$1:$D$1,0))</f>
        <v>Россия</v>
      </c>
      <c r="H164" s="2" t="str">
        <f>INDEX(products!$A$1:$G$49,MATCH($D164,products!$A$1:$A$49,0),MATCH(orders!H$1,products!$A$1:$G$1,0))</f>
        <v>Exc</v>
      </c>
      <c r="I164" s="2" t="str">
        <f>INDEX(products!$A$1:$G$49,MATCH($D164,products!$A$1:$A$49,0),MATCH(orders!I$1,products!$A$1:$G$1,0))</f>
        <v>D</v>
      </c>
      <c r="J164" s="2">
        <f>INDEX(products!$A$1:$G$49,MATCH($D164,products!$A$1:$A$49,0),MATCH(orders!J$1,products!$A$1:$G$1,0))</f>
        <v>0.5</v>
      </c>
      <c r="K164" s="2">
        <f>INDEX(products!$A$1:$G$49,MATCH($D164,products!$A$1:$A$49,0),MATCH(orders!K$1,products!$A$1:$G$1,0))</f>
        <v>729</v>
      </c>
      <c r="L164">
        <f>K164*E164</f>
        <v>2187</v>
      </c>
      <c r="M164" s="2" t="str" cm="1">
        <f t="array" ref="M1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4" s="2" t="str" cm="1">
        <f t="array" ref="N164">_xlfn.IFS(FullCoffeeTable[[#This Row],[Метод прожарки]]="M","Medium",FullCoffeeTable[[#This Row],[Метод прожарки]]="L","Light",FullCoffeeTable[[#This Row],[Метод прожарки]]="D","Dark")</f>
        <v>Dark</v>
      </c>
      <c r="O164" s="2" t="str">
        <f>INDEX(customers!$A$1:$D$1001,MATCH($C164,customers!$A$1:$A$1001,0),MATCH(orders!O$1,customers!$A$1:$D$1,0))</f>
        <v>Да</v>
      </c>
    </row>
    <row r="165" spans="1:15" x14ac:dyDescent="0.25">
      <c r="A165" s="2" t="s">
        <v>316</v>
      </c>
      <c r="B165" s="3">
        <v>43619</v>
      </c>
      <c r="C165" s="2" t="s">
        <v>317</v>
      </c>
      <c r="D165" t="s">
        <v>1982</v>
      </c>
      <c r="E165" s="2">
        <v>6</v>
      </c>
      <c r="F165" s="2" t="str">
        <f>INDEX(customers!$A$1:$D$1001,MATCH($C165,customers!$A$1:$A$1001,0),MATCH(orders!F$1,customers!$A$1:$D$1,0))</f>
        <v>Михаил Иванов</v>
      </c>
      <c r="G165" s="2" t="str">
        <f>INDEX(customers!$A$1:$D$1001,MATCH($C165,customers!$A$1:$A$1001,0),MATCH(orders!G$1,customers!$A$1:$D$1,0))</f>
        <v>Россия</v>
      </c>
      <c r="H165" s="2" t="str">
        <f>INDEX(products!$A$1:$G$49,MATCH($D165,products!$A$1:$A$49,0),MATCH(orders!H$1,products!$A$1:$G$1,0))</f>
        <v>Rob</v>
      </c>
      <c r="I165" s="2" t="str">
        <f>INDEX(products!$A$1:$G$49,MATCH($D165,products!$A$1:$A$49,0),MATCH(orders!I$1,products!$A$1:$G$1,0))</f>
        <v>D</v>
      </c>
      <c r="J165" s="2">
        <f>INDEX(products!$A$1:$G$49,MATCH($D165,products!$A$1:$A$49,0),MATCH(orders!J$1,products!$A$1:$G$1,0))</f>
        <v>0.2</v>
      </c>
      <c r="K165" s="2">
        <f>INDEX(products!$A$1:$G$49,MATCH($D165,products!$A$1:$A$49,0),MATCH(orders!K$1,products!$A$1:$G$1,0))</f>
        <v>268.49999999999994</v>
      </c>
      <c r="L165">
        <f>K165*E165</f>
        <v>1610.9999999999995</v>
      </c>
      <c r="M165" s="2" t="str" cm="1">
        <f t="array" ref="M1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5" s="2" t="str" cm="1">
        <f t="array" ref="N165">_xlfn.IFS(FullCoffeeTable[[#This Row],[Метод прожарки]]="M","Medium",FullCoffeeTable[[#This Row],[Метод прожарки]]="L","Light",FullCoffeeTable[[#This Row],[Метод прожарки]]="D","Dark")</f>
        <v>Dark</v>
      </c>
      <c r="O165" s="2" t="str">
        <f>INDEX(customers!$A$1:$D$1001,MATCH($C165,customers!$A$1:$A$1001,0),MATCH(orders!O$1,customers!$A$1:$D$1,0))</f>
        <v>Нет</v>
      </c>
    </row>
    <row r="166" spans="1:15" x14ac:dyDescent="0.25">
      <c r="A166" s="2" t="s">
        <v>318</v>
      </c>
      <c r="B166" s="3">
        <v>44182</v>
      </c>
      <c r="C166" s="2" t="s">
        <v>319</v>
      </c>
      <c r="D166" t="s">
        <v>1963</v>
      </c>
      <c r="E166" s="2">
        <v>4</v>
      </c>
      <c r="F166" s="2" t="str">
        <f>INDEX(customers!$A$1:$D$1001,MATCH($C166,customers!$A$1:$A$1001,0),MATCH(orders!F$1,customers!$A$1:$D$1,0))</f>
        <v>София Кузина</v>
      </c>
      <c r="G166" s="2" t="str">
        <f>INDEX(customers!$A$1:$D$1001,MATCH($C166,customers!$A$1:$A$1001,0),MATCH(orders!G$1,customers!$A$1:$D$1,0))</f>
        <v>Казахстан</v>
      </c>
      <c r="H166" s="2" t="str">
        <f>INDEX(products!$A$1:$G$49,MATCH($D166,products!$A$1:$A$49,0),MATCH(orders!H$1,products!$A$1:$G$1,0))</f>
        <v>Exc</v>
      </c>
      <c r="I166" s="2" t="str">
        <f>INDEX(products!$A$1:$G$49,MATCH($D166,products!$A$1:$A$49,0),MATCH(orders!I$1,products!$A$1:$G$1,0))</f>
        <v>D</v>
      </c>
      <c r="J166" s="2">
        <f>INDEX(products!$A$1:$G$49,MATCH($D166,products!$A$1:$A$49,0),MATCH(orders!J$1,products!$A$1:$G$1,0))</f>
        <v>0.5</v>
      </c>
      <c r="K166" s="2">
        <f>INDEX(products!$A$1:$G$49,MATCH($D166,products!$A$1:$A$49,0),MATCH(orders!K$1,products!$A$1:$G$1,0))</f>
        <v>729</v>
      </c>
      <c r="L166">
        <f>K166*E166</f>
        <v>2916</v>
      </c>
      <c r="M166" s="2" t="str" cm="1">
        <f t="array" ref="M1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6" s="2" t="str" cm="1">
        <f t="array" ref="N166">_xlfn.IFS(FullCoffeeTable[[#This Row],[Метод прожарки]]="M","Medium",FullCoffeeTable[[#This Row],[Метод прожарки]]="L","Light",FullCoffeeTable[[#This Row],[Метод прожарки]]="D","Dark")</f>
        <v>Dark</v>
      </c>
      <c r="O166" s="2" t="str">
        <f>INDEX(customers!$A$1:$D$1001,MATCH($C166,customers!$A$1:$A$1001,0),MATCH(orders!O$1,customers!$A$1:$D$1,0))</f>
        <v>Нет</v>
      </c>
    </row>
    <row r="167" spans="1:15" x14ac:dyDescent="0.25">
      <c r="A167" s="2" t="s">
        <v>320</v>
      </c>
      <c r="B167" s="3">
        <v>44234</v>
      </c>
      <c r="C167" s="2" t="s">
        <v>321</v>
      </c>
      <c r="D167" t="s">
        <v>1996</v>
      </c>
      <c r="E167" s="2">
        <v>6</v>
      </c>
      <c r="F167" s="2" t="str">
        <f>INDEX(customers!$A$1:$D$1001,MATCH($C167,customers!$A$1:$A$1001,0),MATCH(orders!F$1,customers!$A$1:$D$1,0))</f>
        <v>Виктор Прокофьев</v>
      </c>
      <c r="G167" s="2" t="str">
        <f>INDEX(customers!$A$1:$D$1001,MATCH($C167,customers!$A$1:$A$1001,0),MATCH(orders!G$1,customers!$A$1:$D$1,0))</f>
        <v>Россия</v>
      </c>
      <c r="H167" s="2" t="str">
        <f>INDEX(products!$A$1:$G$49,MATCH($D167,products!$A$1:$A$49,0),MATCH(orders!H$1,products!$A$1:$G$1,0))</f>
        <v>Rob</v>
      </c>
      <c r="I167" s="2" t="str">
        <f>INDEX(products!$A$1:$G$49,MATCH($D167,products!$A$1:$A$49,0),MATCH(orders!I$1,products!$A$1:$G$1,0))</f>
        <v>D</v>
      </c>
      <c r="J167" s="2">
        <f>INDEX(products!$A$1:$G$49,MATCH($D167,products!$A$1:$A$49,0),MATCH(orders!J$1,products!$A$1:$G$1,0))</f>
        <v>1</v>
      </c>
      <c r="K167" s="2">
        <f>INDEX(products!$A$1:$G$49,MATCH($D167,products!$A$1:$A$49,0),MATCH(orders!K$1,products!$A$1:$G$1,0))</f>
        <v>894.99999999999989</v>
      </c>
      <c r="L167">
        <f>K167*E167</f>
        <v>5369.9999999999991</v>
      </c>
      <c r="M167" s="2" t="str" cm="1">
        <f t="array" ref="M1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7" s="2" t="str" cm="1">
        <f t="array" ref="N167">_xlfn.IFS(FullCoffeeTable[[#This Row],[Метод прожарки]]="M","Medium",FullCoffeeTable[[#This Row],[Метод прожарки]]="L","Light",FullCoffeeTable[[#This Row],[Метод прожарки]]="D","Dark")</f>
        <v>Dark</v>
      </c>
      <c r="O167" s="2" t="str">
        <f>INDEX(customers!$A$1:$D$1001,MATCH($C167,customers!$A$1:$A$1001,0),MATCH(orders!O$1,customers!$A$1:$D$1,0))</f>
        <v>Да</v>
      </c>
    </row>
    <row r="168" spans="1:15" x14ac:dyDescent="0.25">
      <c r="A168" s="2" t="s">
        <v>322</v>
      </c>
      <c r="B168" s="3">
        <v>44270</v>
      </c>
      <c r="C168" s="2" t="s">
        <v>323</v>
      </c>
      <c r="D168" t="s">
        <v>1991</v>
      </c>
      <c r="E168" s="2">
        <v>5</v>
      </c>
      <c r="F168" s="2" t="str">
        <f>INDEX(customers!$A$1:$D$1001,MATCH($C168,customers!$A$1:$A$1001,0),MATCH(orders!F$1,customers!$A$1:$D$1,0))</f>
        <v>Асия Селиванова</v>
      </c>
      <c r="G168" s="2" t="str">
        <f>INDEX(customers!$A$1:$D$1001,MATCH($C168,customers!$A$1:$A$1001,0),MATCH(orders!G$1,customers!$A$1:$D$1,0))</f>
        <v>Россия</v>
      </c>
      <c r="H168" s="2" t="str">
        <f>INDEX(products!$A$1:$G$49,MATCH($D168,products!$A$1:$A$49,0),MATCH(orders!H$1,products!$A$1:$G$1,0))</f>
        <v>Rob</v>
      </c>
      <c r="I168" s="2" t="str">
        <f>INDEX(products!$A$1:$G$49,MATCH($D168,products!$A$1:$A$49,0),MATCH(orders!I$1,products!$A$1:$G$1,0))</f>
        <v>D</v>
      </c>
      <c r="J168" s="2">
        <f>INDEX(products!$A$1:$G$49,MATCH($D168,products!$A$1:$A$49,0),MATCH(orders!J$1,products!$A$1:$G$1,0))</f>
        <v>0.5</v>
      </c>
      <c r="K168" s="2">
        <f>INDEX(products!$A$1:$G$49,MATCH($D168,products!$A$1:$A$49,0),MATCH(orders!K$1,products!$A$1:$G$1,0))</f>
        <v>536.99999999999989</v>
      </c>
      <c r="L168">
        <f>K168*E168</f>
        <v>2684.9999999999995</v>
      </c>
      <c r="M168" s="2" t="str" cm="1">
        <f t="array" ref="M1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68" s="2" t="str" cm="1">
        <f t="array" ref="N168">_xlfn.IFS(FullCoffeeTable[[#This Row],[Метод прожарки]]="M","Medium",FullCoffeeTable[[#This Row],[Метод прожарки]]="L","Light",FullCoffeeTable[[#This Row],[Метод прожарки]]="D","Dark")</f>
        <v>Dark</v>
      </c>
      <c r="O168" s="2" t="str">
        <f>INDEX(customers!$A$1:$D$1001,MATCH($C168,customers!$A$1:$A$1001,0),MATCH(orders!O$1,customers!$A$1:$D$1,0))</f>
        <v>Да</v>
      </c>
    </row>
    <row r="169" spans="1:15" x14ac:dyDescent="0.25">
      <c r="A169" s="2" t="s">
        <v>324</v>
      </c>
      <c r="B169" s="3">
        <v>44777</v>
      </c>
      <c r="C169" s="2" t="s">
        <v>325</v>
      </c>
      <c r="D169" t="s">
        <v>1958</v>
      </c>
      <c r="E169" s="2">
        <v>5</v>
      </c>
      <c r="F169" s="2" t="str">
        <f>INDEX(customers!$A$1:$D$1001,MATCH($C169,customers!$A$1:$A$1001,0),MATCH(orders!F$1,customers!$A$1:$D$1,0))</f>
        <v>Матвей Ефремов</v>
      </c>
      <c r="G169" s="2" t="str">
        <f>INDEX(customers!$A$1:$D$1001,MATCH($C169,customers!$A$1:$A$1001,0),MATCH(orders!G$1,customers!$A$1:$D$1,0))</f>
        <v>Россия</v>
      </c>
      <c r="H169" s="2" t="str">
        <f>INDEX(products!$A$1:$G$49,MATCH($D169,products!$A$1:$A$49,0),MATCH(orders!H$1,products!$A$1:$G$1,0))</f>
        <v>Exc</v>
      </c>
      <c r="I169" s="2" t="str">
        <f>INDEX(products!$A$1:$G$49,MATCH($D169,products!$A$1:$A$49,0),MATCH(orders!I$1,products!$A$1:$G$1,0))</f>
        <v>M</v>
      </c>
      <c r="J169" s="2">
        <f>INDEX(products!$A$1:$G$49,MATCH($D169,products!$A$1:$A$49,0),MATCH(orders!J$1,products!$A$1:$G$1,0))</f>
        <v>0.5</v>
      </c>
      <c r="K169" s="2">
        <f>INDEX(products!$A$1:$G$49,MATCH($D169,products!$A$1:$A$49,0),MATCH(orders!K$1,products!$A$1:$G$1,0))</f>
        <v>825</v>
      </c>
      <c r="L169">
        <f>K169*E169</f>
        <v>4125</v>
      </c>
      <c r="M169" s="2" t="str" cm="1">
        <f t="array" ref="M1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69" s="2" t="str" cm="1">
        <f t="array" ref="N169">_xlfn.IFS(FullCoffeeTable[[#This Row],[Метод прожарки]]="M","Medium",FullCoffeeTable[[#This Row],[Метод прожарки]]="L","Light",FullCoffeeTable[[#This Row],[Метод прожарки]]="D","Dark")</f>
        <v>Medium</v>
      </c>
      <c r="O169" s="2" t="str">
        <f>INDEX(customers!$A$1:$D$1001,MATCH($C169,customers!$A$1:$A$1001,0),MATCH(orders!O$1,customers!$A$1:$D$1,0))</f>
        <v>Да</v>
      </c>
    </row>
    <row r="170" spans="1:15" x14ac:dyDescent="0.25">
      <c r="A170" s="2" t="s">
        <v>326</v>
      </c>
      <c r="B170" s="3">
        <v>43484</v>
      </c>
      <c r="C170" s="2" t="s">
        <v>327</v>
      </c>
      <c r="D170" t="s">
        <v>1976</v>
      </c>
      <c r="E170" s="2">
        <v>6</v>
      </c>
      <c r="F170" s="2" t="str">
        <f>INDEX(customers!$A$1:$D$1001,MATCH($C170,customers!$A$1:$A$1001,0),MATCH(orders!F$1,customers!$A$1:$D$1,0))</f>
        <v>Николай Березин</v>
      </c>
      <c r="G170" s="2" t="str">
        <f>INDEX(customers!$A$1:$D$1001,MATCH($C170,customers!$A$1:$A$1001,0),MATCH(orders!G$1,customers!$A$1:$D$1,0))</f>
        <v>Казахстан</v>
      </c>
      <c r="H170" s="2" t="str">
        <f>INDEX(products!$A$1:$G$49,MATCH($D170,products!$A$1:$A$49,0),MATCH(orders!H$1,products!$A$1:$G$1,0))</f>
        <v>Ara</v>
      </c>
      <c r="I170" s="2" t="str">
        <f>INDEX(products!$A$1:$G$49,MATCH($D170,products!$A$1:$A$49,0),MATCH(orders!I$1,products!$A$1:$G$1,0))</f>
        <v>M</v>
      </c>
      <c r="J170" s="2">
        <f>INDEX(products!$A$1:$G$49,MATCH($D170,products!$A$1:$A$49,0),MATCH(orders!J$1,products!$A$1:$G$1,0))</f>
        <v>0.5</v>
      </c>
      <c r="K170" s="2">
        <f>INDEX(products!$A$1:$G$49,MATCH($D170,products!$A$1:$A$49,0),MATCH(orders!K$1,products!$A$1:$G$1,0))</f>
        <v>675</v>
      </c>
      <c r="L170">
        <f>K170*E170</f>
        <v>4050</v>
      </c>
      <c r="M170" s="2" t="str" cm="1">
        <f t="array" ref="M1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70" s="2" t="str" cm="1">
        <f t="array" ref="N170">_xlfn.IFS(FullCoffeeTable[[#This Row],[Метод прожарки]]="M","Medium",FullCoffeeTable[[#This Row],[Метод прожарки]]="L","Light",FullCoffeeTable[[#This Row],[Метод прожарки]]="D","Dark")</f>
        <v>Medium</v>
      </c>
      <c r="O170" s="2" t="str">
        <f>INDEX(customers!$A$1:$D$1001,MATCH($C170,customers!$A$1:$A$1001,0),MATCH(orders!O$1,customers!$A$1:$D$1,0))</f>
        <v>Нет</v>
      </c>
    </row>
    <row r="171" spans="1:15" x14ac:dyDescent="0.25">
      <c r="A171" s="2" t="s">
        <v>328</v>
      </c>
      <c r="B171" s="3">
        <v>44643</v>
      </c>
      <c r="C171" s="2" t="s">
        <v>329</v>
      </c>
      <c r="D171" t="s">
        <v>1996</v>
      </c>
      <c r="E171" s="2">
        <v>2</v>
      </c>
      <c r="F171" s="2" t="str">
        <f>INDEX(customers!$A$1:$D$1001,MATCH($C171,customers!$A$1:$A$1001,0),MATCH(orders!F$1,customers!$A$1:$D$1,0))</f>
        <v>Ирина Алексеева</v>
      </c>
      <c r="G171" s="2" t="str">
        <f>INDEX(customers!$A$1:$D$1001,MATCH($C171,customers!$A$1:$A$1001,0),MATCH(orders!G$1,customers!$A$1:$D$1,0))</f>
        <v>Казахстан</v>
      </c>
      <c r="H171" s="2" t="str">
        <f>INDEX(products!$A$1:$G$49,MATCH($D171,products!$A$1:$A$49,0),MATCH(orders!H$1,products!$A$1:$G$1,0))</f>
        <v>Rob</v>
      </c>
      <c r="I171" s="2" t="str">
        <f>INDEX(products!$A$1:$G$49,MATCH($D171,products!$A$1:$A$49,0),MATCH(orders!I$1,products!$A$1:$G$1,0))</f>
        <v>D</v>
      </c>
      <c r="J171" s="2">
        <f>INDEX(products!$A$1:$G$49,MATCH($D171,products!$A$1:$A$49,0),MATCH(orders!J$1,products!$A$1:$G$1,0))</f>
        <v>1</v>
      </c>
      <c r="K171" s="2">
        <f>INDEX(products!$A$1:$G$49,MATCH($D171,products!$A$1:$A$49,0),MATCH(orders!K$1,products!$A$1:$G$1,0))</f>
        <v>894.99999999999989</v>
      </c>
      <c r="L171">
        <f>K171*E171</f>
        <v>1789.9999999999998</v>
      </c>
      <c r="M171" s="2" t="str" cm="1">
        <f t="array" ref="M1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1" s="2" t="str" cm="1">
        <f t="array" ref="N171">_xlfn.IFS(FullCoffeeTable[[#This Row],[Метод прожарки]]="M","Medium",FullCoffeeTable[[#This Row],[Метод прожарки]]="L","Light",FullCoffeeTable[[#This Row],[Метод прожарки]]="D","Dark")</f>
        <v>Dark</v>
      </c>
      <c r="O171" s="2" t="str">
        <f>INDEX(customers!$A$1:$D$1001,MATCH($C171,customers!$A$1:$A$1001,0),MATCH(orders!O$1,customers!$A$1:$D$1,0))</f>
        <v>Нет</v>
      </c>
    </row>
    <row r="172" spans="1:15" x14ac:dyDescent="0.25">
      <c r="A172" s="2" t="s">
        <v>330</v>
      </c>
      <c r="B172" s="3">
        <v>44476</v>
      </c>
      <c r="C172" s="2" t="s">
        <v>331</v>
      </c>
      <c r="D172" t="s">
        <v>1967</v>
      </c>
      <c r="E172" s="2">
        <v>2</v>
      </c>
      <c r="F172" s="2" t="str">
        <f>INDEX(customers!$A$1:$D$1001,MATCH($C172,customers!$A$1:$A$1001,0),MATCH(orders!F$1,customers!$A$1:$D$1,0))</f>
        <v>Виктория Ларина</v>
      </c>
      <c r="G172" s="2" t="str">
        <f>INDEX(customers!$A$1:$D$1001,MATCH($C172,customers!$A$1:$A$1001,0),MATCH(orders!G$1,customers!$A$1:$D$1,0))</f>
        <v>Беларусь</v>
      </c>
      <c r="H172" s="2" t="str">
        <f>INDEX(products!$A$1:$G$49,MATCH($D172,products!$A$1:$A$49,0),MATCH(orders!H$1,products!$A$1:$G$1,0))</f>
        <v>Exc</v>
      </c>
      <c r="I172" s="2" t="str">
        <f>INDEX(products!$A$1:$G$49,MATCH($D172,products!$A$1:$A$49,0),MATCH(orders!I$1,products!$A$1:$G$1,0))</f>
        <v>L</v>
      </c>
      <c r="J172" s="2">
        <f>INDEX(products!$A$1:$G$49,MATCH($D172,products!$A$1:$A$49,0),MATCH(orders!J$1,products!$A$1:$G$1,0))</f>
        <v>2.5</v>
      </c>
      <c r="K172" s="2">
        <f>INDEX(products!$A$1:$G$49,MATCH($D172,products!$A$1:$A$49,0),MATCH(orders!K$1,products!$A$1:$G$1,0))</f>
        <v>3415.4999999999995</v>
      </c>
      <c r="L172">
        <f>K172*E172</f>
        <v>6830.9999999999991</v>
      </c>
      <c r="M172" s="2" t="str" cm="1">
        <f t="array" ref="M1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2" s="2" t="str" cm="1">
        <f t="array" ref="N172">_xlfn.IFS(FullCoffeeTable[[#This Row],[Метод прожарки]]="M","Medium",FullCoffeeTable[[#This Row],[Метод прожарки]]="L","Light",FullCoffeeTable[[#This Row],[Метод прожарки]]="D","Dark")</f>
        <v>Light</v>
      </c>
      <c r="O172" s="2" t="str">
        <f>INDEX(customers!$A$1:$D$1001,MATCH($C172,customers!$A$1:$A$1001,0),MATCH(orders!O$1,customers!$A$1:$D$1,0))</f>
        <v>Нет</v>
      </c>
    </row>
    <row r="173" spans="1:15" x14ac:dyDescent="0.25">
      <c r="A173" s="2" t="s">
        <v>332</v>
      </c>
      <c r="B173" s="3">
        <v>43544</v>
      </c>
      <c r="C173" s="2" t="s">
        <v>333</v>
      </c>
      <c r="D173" t="s">
        <v>1985</v>
      </c>
      <c r="E173" s="2">
        <v>2</v>
      </c>
      <c r="F173" s="2" t="str">
        <f>INDEX(customers!$A$1:$D$1001,MATCH($C173,customers!$A$1:$A$1001,0),MATCH(orders!F$1,customers!$A$1:$D$1,0))</f>
        <v>Татьяна Худякова</v>
      </c>
      <c r="G173" s="2" t="str">
        <f>INDEX(customers!$A$1:$D$1001,MATCH($C173,customers!$A$1:$A$1001,0),MATCH(orders!G$1,customers!$A$1:$D$1,0))</f>
        <v>Россия</v>
      </c>
      <c r="H173" s="2" t="str">
        <f>INDEX(products!$A$1:$G$49,MATCH($D173,products!$A$1:$A$49,0),MATCH(orders!H$1,products!$A$1:$G$1,0))</f>
        <v>Exc</v>
      </c>
      <c r="I173" s="2" t="str">
        <f>INDEX(products!$A$1:$G$49,MATCH($D173,products!$A$1:$A$49,0),MATCH(orders!I$1,products!$A$1:$G$1,0))</f>
        <v>M</v>
      </c>
      <c r="J173" s="2">
        <f>INDEX(products!$A$1:$G$49,MATCH($D173,products!$A$1:$A$49,0),MATCH(orders!J$1,products!$A$1:$G$1,0))</f>
        <v>2.5</v>
      </c>
      <c r="K173" s="2">
        <f>INDEX(products!$A$1:$G$49,MATCH($D173,products!$A$1:$A$49,0),MATCH(orders!K$1,products!$A$1:$G$1,0))</f>
        <v>3162.4999999999995</v>
      </c>
      <c r="L173">
        <f>K173*E173</f>
        <v>6324.9999999999991</v>
      </c>
      <c r="M173" s="2" t="str" cm="1">
        <f t="array" ref="M1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3" s="2" t="str" cm="1">
        <f t="array" ref="N173">_xlfn.IFS(FullCoffeeTable[[#This Row],[Метод прожарки]]="M","Medium",FullCoffeeTable[[#This Row],[Метод прожарки]]="L","Light",FullCoffeeTable[[#This Row],[Метод прожарки]]="D","Dark")</f>
        <v>Medium</v>
      </c>
      <c r="O173" s="2" t="str">
        <f>INDEX(customers!$A$1:$D$1001,MATCH($C173,customers!$A$1:$A$1001,0),MATCH(orders!O$1,customers!$A$1:$D$1,0))</f>
        <v>Да</v>
      </c>
    </row>
    <row r="174" spans="1:15" x14ac:dyDescent="0.25">
      <c r="A174" s="2" t="s">
        <v>334</v>
      </c>
      <c r="B174" s="3">
        <v>44545</v>
      </c>
      <c r="C174" s="2" t="s">
        <v>335</v>
      </c>
      <c r="D174" t="s">
        <v>1963</v>
      </c>
      <c r="E174" s="2">
        <v>3</v>
      </c>
      <c r="F174" s="2" t="str">
        <f>INDEX(customers!$A$1:$D$1001,MATCH($C174,customers!$A$1:$A$1001,0),MATCH(orders!F$1,customers!$A$1:$D$1,0))</f>
        <v>Полина Сычева</v>
      </c>
      <c r="G174" s="2" t="str">
        <f>INDEX(customers!$A$1:$D$1001,MATCH($C174,customers!$A$1:$A$1001,0),MATCH(orders!G$1,customers!$A$1:$D$1,0))</f>
        <v>Казахстан</v>
      </c>
      <c r="H174" s="2" t="str">
        <f>INDEX(products!$A$1:$G$49,MATCH($D174,products!$A$1:$A$49,0),MATCH(orders!H$1,products!$A$1:$G$1,0))</f>
        <v>Exc</v>
      </c>
      <c r="I174" s="2" t="str">
        <f>INDEX(products!$A$1:$G$49,MATCH($D174,products!$A$1:$A$49,0),MATCH(orders!I$1,products!$A$1:$G$1,0))</f>
        <v>D</v>
      </c>
      <c r="J174" s="2">
        <f>INDEX(products!$A$1:$G$49,MATCH($D174,products!$A$1:$A$49,0),MATCH(orders!J$1,products!$A$1:$G$1,0))</f>
        <v>0.5</v>
      </c>
      <c r="K174" s="2">
        <f>INDEX(products!$A$1:$G$49,MATCH($D174,products!$A$1:$A$49,0),MATCH(orders!K$1,products!$A$1:$G$1,0))</f>
        <v>729</v>
      </c>
      <c r="L174">
        <f>K174*E174</f>
        <v>2187</v>
      </c>
      <c r="M174" s="2" t="str" cm="1">
        <f t="array" ref="M1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4" s="2" t="str" cm="1">
        <f t="array" ref="N174">_xlfn.IFS(FullCoffeeTable[[#This Row],[Метод прожарки]]="M","Medium",FullCoffeeTable[[#This Row],[Метод прожарки]]="L","Light",FullCoffeeTable[[#This Row],[Метод прожарки]]="D","Dark")</f>
        <v>Dark</v>
      </c>
      <c r="O174" s="2" t="str">
        <f>INDEX(customers!$A$1:$D$1001,MATCH($C174,customers!$A$1:$A$1001,0),MATCH(orders!O$1,customers!$A$1:$D$1,0))</f>
        <v>Нет</v>
      </c>
    </row>
    <row r="175" spans="1:15" x14ac:dyDescent="0.25">
      <c r="A175" s="2" t="s">
        <v>336</v>
      </c>
      <c r="B175" s="3">
        <v>44720</v>
      </c>
      <c r="C175" s="2" t="s">
        <v>337</v>
      </c>
      <c r="D175" t="s">
        <v>1970</v>
      </c>
      <c r="E175" s="2">
        <v>4</v>
      </c>
      <c r="F175" s="2" t="str">
        <f>INDEX(customers!$A$1:$D$1001,MATCH($C175,customers!$A$1:$A$1001,0),MATCH(orders!F$1,customers!$A$1:$D$1,0))</f>
        <v>Артём Николаев</v>
      </c>
      <c r="G175" s="2" t="str">
        <f>INDEX(customers!$A$1:$D$1001,MATCH($C175,customers!$A$1:$A$1001,0),MATCH(orders!G$1,customers!$A$1:$D$1,0))</f>
        <v>Россия</v>
      </c>
      <c r="H175" s="2" t="str">
        <f>INDEX(products!$A$1:$G$49,MATCH($D175,products!$A$1:$A$49,0),MATCH(orders!H$1,products!$A$1:$G$1,0))</f>
        <v>Rob</v>
      </c>
      <c r="I175" s="2" t="str">
        <f>INDEX(products!$A$1:$G$49,MATCH($D175,products!$A$1:$A$49,0),MATCH(orders!I$1,products!$A$1:$G$1,0))</f>
        <v>M</v>
      </c>
      <c r="J175" s="2">
        <f>INDEX(products!$A$1:$G$49,MATCH($D175,products!$A$1:$A$49,0),MATCH(orders!J$1,products!$A$1:$G$1,0))</f>
        <v>2.5</v>
      </c>
      <c r="K175" s="2">
        <f>INDEX(products!$A$1:$G$49,MATCH($D175,products!$A$1:$A$49,0),MATCH(orders!K$1,products!$A$1:$G$1,0))</f>
        <v>2288.5</v>
      </c>
      <c r="L175">
        <f>K175*E175</f>
        <v>9154</v>
      </c>
      <c r="M175" s="2" t="str" cm="1">
        <f t="array" ref="M1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5" s="2" t="str" cm="1">
        <f t="array" ref="N175">_xlfn.IFS(FullCoffeeTable[[#This Row],[Метод прожарки]]="M","Medium",FullCoffeeTable[[#This Row],[Метод прожарки]]="L","Light",FullCoffeeTable[[#This Row],[Метод прожарки]]="D","Dark")</f>
        <v>Medium</v>
      </c>
      <c r="O175" s="2" t="str">
        <f>INDEX(customers!$A$1:$D$1001,MATCH($C175,customers!$A$1:$A$1001,0),MATCH(orders!O$1,customers!$A$1:$D$1,0))</f>
        <v>Нет</v>
      </c>
    </row>
    <row r="176" spans="1:15" x14ac:dyDescent="0.25">
      <c r="A176" s="2" t="s">
        <v>338</v>
      </c>
      <c r="B176" s="3">
        <v>43813</v>
      </c>
      <c r="C176" s="2" t="s">
        <v>339</v>
      </c>
      <c r="D176" t="s">
        <v>1967</v>
      </c>
      <c r="E176" s="2">
        <v>6</v>
      </c>
      <c r="F176" s="2" t="str">
        <f>INDEX(customers!$A$1:$D$1001,MATCH($C176,customers!$A$1:$A$1001,0),MATCH(orders!F$1,customers!$A$1:$D$1,0))</f>
        <v>Михаил Крылов</v>
      </c>
      <c r="G176" s="2" t="str">
        <f>INDEX(customers!$A$1:$D$1001,MATCH($C176,customers!$A$1:$A$1001,0),MATCH(orders!G$1,customers!$A$1:$D$1,0))</f>
        <v>Россия</v>
      </c>
      <c r="H176" s="2" t="str">
        <f>INDEX(products!$A$1:$G$49,MATCH($D176,products!$A$1:$A$49,0),MATCH(orders!H$1,products!$A$1:$G$1,0))</f>
        <v>Exc</v>
      </c>
      <c r="I176" s="2" t="str">
        <f>INDEX(products!$A$1:$G$49,MATCH($D176,products!$A$1:$A$49,0),MATCH(orders!I$1,products!$A$1:$G$1,0))</f>
        <v>L</v>
      </c>
      <c r="J176" s="2">
        <f>INDEX(products!$A$1:$G$49,MATCH($D176,products!$A$1:$A$49,0),MATCH(orders!J$1,products!$A$1:$G$1,0))</f>
        <v>2.5</v>
      </c>
      <c r="K176" s="2">
        <f>INDEX(products!$A$1:$G$49,MATCH($D176,products!$A$1:$A$49,0),MATCH(orders!K$1,products!$A$1:$G$1,0))</f>
        <v>3415.4999999999995</v>
      </c>
      <c r="L176">
        <f>K176*E176</f>
        <v>20492.999999999996</v>
      </c>
      <c r="M176" s="2" t="str" cm="1">
        <f t="array" ref="M1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6" s="2" t="str" cm="1">
        <f t="array" ref="N176">_xlfn.IFS(FullCoffeeTable[[#This Row],[Метод прожарки]]="M","Medium",FullCoffeeTable[[#This Row],[Метод прожарки]]="L","Light",FullCoffeeTable[[#This Row],[Метод прожарки]]="D","Dark")</f>
        <v>Light</v>
      </c>
      <c r="O176" s="2" t="str">
        <f>INDEX(customers!$A$1:$D$1001,MATCH($C176,customers!$A$1:$A$1001,0),MATCH(orders!O$1,customers!$A$1:$D$1,0))</f>
        <v>Да</v>
      </c>
    </row>
    <row r="177" spans="1:15" x14ac:dyDescent="0.25">
      <c r="A177" s="2" t="s">
        <v>340</v>
      </c>
      <c r="B177" s="3">
        <v>44296</v>
      </c>
      <c r="C177" s="2" t="s">
        <v>341</v>
      </c>
      <c r="D177" t="s">
        <v>1985</v>
      </c>
      <c r="E177" s="2">
        <v>2</v>
      </c>
      <c r="F177" s="2" t="str">
        <f>INDEX(customers!$A$1:$D$1001,MATCH($C177,customers!$A$1:$A$1001,0),MATCH(orders!F$1,customers!$A$1:$D$1,0))</f>
        <v>Яна Павлова</v>
      </c>
      <c r="G177" s="2" t="str">
        <f>INDEX(customers!$A$1:$D$1001,MATCH($C177,customers!$A$1:$A$1001,0),MATCH(orders!G$1,customers!$A$1:$D$1,0))</f>
        <v>Россия</v>
      </c>
      <c r="H177" s="2" t="str">
        <f>INDEX(products!$A$1:$G$49,MATCH($D177,products!$A$1:$A$49,0),MATCH(orders!H$1,products!$A$1:$G$1,0))</f>
        <v>Exc</v>
      </c>
      <c r="I177" s="2" t="str">
        <f>INDEX(products!$A$1:$G$49,MATCH($D177,products!$A$1:$A$49,0),MATCH(orders!I$1,products!$A$1:$G$1,0))</f>
        <v>M</v>
      </c>
      <c r="J177" s="2">
        <f>INDEX(products!$A$1:$G$49,MATCH($D177,products!$A$1:$A$49,0),MATCH(orders!J$1,products!$A$1:$G$1,0))</f>
        <v>2.5</v>
      </c>
      <c r="K177" s="2">
        <f>INDEX(products!$A$1:$G$49,MATCH($D177,products!$A$1:$A$49,0),MATCH(orders!K$1,products!$A$1:$G$1,0))</f>
        <v>3162.4999999999995</v>
      </c>
      <c r="L177">
        <f>K177*E177</f>
        <v>6324.9999999999991</v>
      </c>
      <c r="M177" s="2" t="str" cm="1">
        <f t="array" ref="M1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7" s="2" t="str" cm="1">
        <f t="array" ref="N177">_xlfn.IFS(FullCoffeeTable[[#This Row],[Метод прожарки]]="M","Medium",FullCoffeeTable[[#This Row],[Метод прожарки]]="L","Light",FullCoffeeTable[[#This Row],[Метод прожарки]]="D","Dark")</f>
        <v>Medium</v>
      </c>
      <c r="O177" s="2" t="str">
        <f>INDEX(customers!$A$1:$D$1001,MATCH($C177,customers!$A$1:$A$1001,0),MATCH(orders!O$1,customers!$A$1:$D$1,0))</f>
        <v>Да</v>
      </c>
    </row>
    <row r="178" spans="1:15" x14ac:dyDescent="0.25">
      <c r="A178" s="2" t="s">
        <v>342</v>
      </c>
      <c r="B178" s="3">
        <v>43900</v>
      </c>
      <c r="C178" s="2" t="s">
        <v>343</v>
      </c>
      <c r="D178" t="s">
        <v>1967</v>
      </c>
      <c r="E178" s="2">
        <v>1</v>
      </c>
      <c r="F178" s="2" t="str">
        <f>INDEX(customers!$A$1:$D$1001,MATCH($C178,customers!$A$1:$A$1001,0),MATCH(orders!F$1,customers!$A$1:$D$1,0))</f>
        <v>Дарья Коновалова</v>
      </c>
      <c r="G178" s="2" t="str">
        <f>INDEX(customers!$A$1:$D$1001,MATCH($C178,customers!$A$1:$A$1001,0),MATCH(orders!G$1,customers!$A$1:$D$1,0))</f>
        <v>Россия</v>
      </c>
      <c r="H178" s="2" t="str">
        <f>INDEX(products!$A$1:$G$49,MATCH($D178,products!$A$1:$A$49,0),MATCH(orders!H$1,products!$A$1:$G$1,0))</f>
        <v>Exc</v>
      </c>
      <c r="I178" s="2" t="str">
        <f>INDEX(products!$A$1:$G$49,MATCH($D178,products!$A$1:$A$49,0),MATCH(orders!I$1,products!$A$1:$G$1,0))</f>
        <v>L</v>
      </c>
      <c r="J178" s="2">
        <f>INDEX(products!$A$1:$G$49,MATCH($D178,products!$A$1:$A$49,0),MATCH(orders!J$1,products!$A$1:$G$1,0))</f>
        <v>2.5</v>
      </c>
      <c r="K178" s="2">
        <f>INDEX(products!$A$1:$G$49,MATCH($D178,products!$A$1:$A$49,0),MATCH(orders!K$1,products!$A$1:$G$1,0))</f>
        <v>3415.4999999999995</v>
      </c>
      <c r="L178">
        <f>K178*E178</f>
        <v>3415.4999999999995</v>
      </c>
      <c r="M178" s="2" t="str" cm="1">
        <f t="array" ref="M1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78" s="2" t="str" cm="1">
        <f t="array" ref="N178">_xlfn.IFS(FullCoffeeTable[[#This Row],[Метод прожарки]]="M","Medium",FullCoffeeTable[[#This Row],[Метод прожарки]]="L","Light",FullCoffeeTable[[#This Row],[Метод прожарки]]="D","Dark")</f>
        <v>Light</v>
      </c>
      <c r="O178" s="2" t="str">
        <f>INDEX(customers!$A$1:$D$1001,MATCH($C178,customers!$A$1:$A$1001,0),MATCH(orders!O$1,customers!$A$1:$D$1,0))</f>
        <v>Да</v>
      </c>
    </row>
    <row r="179" spans="1:15" x14ac:dyDescent="0.25">
      <c r="A179" s="2" t="s">
        <v>344</v>
      </c>
      <c r="B179" s="3">
        <v>44120</v>
      </c>
      <c r="C179" s="2" t="s">
        <v>345</v>
      </c>
      <c r="D179" t="s">
        <v>1961</v>
      </c>
      <c r="E179" s="2">
        <v>4</v>
      </c>
      <c r="F179" s="2" t="str">
        <f>INDEX(customers!$A$1:$D$1001,MATCH($C179,customers!$A$1:$A$1001,0),MATCH(orders!F$1,customers!$A$1:$D$1,0))</f>
        <v>Ева Павлова</v>
      </c>
      <c r="G179" s="2" t="str">
        <f>INDEX(customers!$A$1:$D$1001,MATCH($C179,customers!$A$1:$A$1001,0),MATCH(orders!G$1,customers!$A$1:$D$1,0))</f>
        <v>Россия</v>
      </c>
      <c r="H179" s="2" t="str">
        <f>INDEX(products!$A$1:$G$49,MATCH($D179,products!$A$1:$A$49,0),MATCH(orders!H$1,products!$A$1:$G$1,0))</f>
        <v>Rob</v>
      </c>
      <c r="I179" s="2" t="str">
        <f>INDEX(products!$A$1:$G$49,MATCH($D179,products!$A$1:$A$49,0),MATCH(orders!I$1,products!$A$1:$G$1,0))</f>
        <v>L</v>
      </c>
      <c r="J179" s="2">
        <f>INDEX(products!$A$1:$G$49,MATCH($D179,products!$A$1:$A$49,0),MATCH(orders!J$1,products!$A$1:$G$1,0))</f>
        <v>2.5</v>
      </c>
      <c r="K179" s="2">
        <f>INDEX(products!$A$1:$G$49,MATCH($D179,products!$A$1:$A$49,0),MATCH(orders!K$1,products!$A$1:$G$1,0))</f>
        <v>2748.4999999999995</v>
      </c>
      <c r="L179">
        <f>K179*E179</f>
        <v>10993.999999999998</v>
      </c>
      <c r="M179" s="2" t="str" cm="1">
        <f t="array" ref="M1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79" s="2" t="str" cm="1">
        <f t="array" ref="N179">_xlfn.IFS(FullCoffeeTable[[#This Row],[Метод прожарки]]="M","Medium",FullCoffeeTable[[#This Row],[Метод прожарки]]="L","Light",FullCoffeeTable[[#This Row],[Метод прожарки]]="D","Dark")</f>
        <v>Light</v>
      </c>
      <c r="O179" s="2" t="str">
        <f>INDEX(customers!$A$1:$D$1001,MATCH($C179,customers!$A$1:$A$1001,0),MATCH(orders!O$1,customers!$A$1:$D$1,0))</f>
        <v>Да</v>
      </c>
    </row>
    <row r="180" spans="1:15" x14ac:dyDescent="0.25">
      <c r="A180" s="2" t="s">
        <v>346</v>
      </c>
      <c r="B180" s="3">
        <v>43746</v>
      </c>
      <c r="C180" s="2" t="s">
        <v>347</v>
      </c>
      <c r="D180" t="s">
        <v>1959</v>
      </c>
      <c r="E180" s="2">
        <v>2</v>
      </c>
      <c r="F180" s="2" t="str">
        <f>INDEX(customers!$A$1:$D$1001,MATCH($C180,customers!$A$1:$A$1001,0),MATCH(orders!F$1,customers!$A$1:$D$1,0))</f>
        <v>Виктория Медведева</v>
      </c>
      <c r="G180" s="2" t="str">
        <f>INDEX(customers!$A$1:$D$1001,MATCH($C180,customers!$A$1:$A$1001,0),MATCH(orders!G$1,customers!$A$1:$D$1,0))</f>
        <v>Россия</v>
      </c>
      <c r="H180" s="2" t="str">
        <f>INDEX(products!$A$1:$G$49,MATCH($D180,products!$A$1:$A$49,0),MATCH(orders!H$1,products!$A$1:$G$1,0))</f>
        <v>Ara</v>
      </c>
      <c r="I180" s="2" t="str">
        <f>INDEX(products!$A$1:$G$49,MATCH($D180,products!$A$1:$A$49,0),MATCH(orders!I$1,products!$A$1:$G$1,0))</f>
        <v>L</v>
      </c>
      <c r="J180" s="2">
        <f>INDEX(products!$A$1:$G$49,MATCH($D180,products!$A$1:$A$49,0),MATCH(orders!J$1,products!$A$1:$G$1,0))</f>
        <v>1</v>
      </c>
      <c r="K180" s="2">
        <f>INDEX(products!$A$1:$G$49,MATCH($D180,products!$A$1:$A$49,0),MATCH(orders!K$1,products!$A$1:$G$1,0))</f>
        <v>1295</v>
      </c>
      <c r="L180">
        <f>K180*E180</f>
        <v>2590</v>
      </c>
      <c r="M180" s="2" t="str" cm="1">
        <f t="array" ref="M1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0" s="2" t="str" cm="1">
        <f t="array" ref="N180">_xlfn.IFS(FullCoffeeTable[[#This Row],[Метод прожарки]]="M","Medium",FullCoffeeTable[[#This Row],[Метод прожарки]]="L","Light",FullCoffeeTable[[#This Row],[Метод прожарки]]="D","Dark")</f>
        <v>Light</v>
      </c>
      <c r="O180" s="2" t="str">
        <f>INDEX(customers!$A$1:$D$1001,MATCH($C180,customers!$A$1:$A$1001,0),MATCH(orders!O$1,customers!$A$1:$D$1,0))</f>
        <v>Нет</v>
      </c>
    </row>
    <row r="181" spans="1:15" x14ac:dyDescent="0.25">
      <c r="A181" s="2" t="s">
        <v>348</v>
      </c>
      <c r="B181" s="3">
        <v>43830</v>
      </c>
      <c r="C181" s="2" t="s">
        <v>349</v>
      </c>
      <c r="D181" t="s">
        <v>1973</v>
      </c>
      <c r="E181" s="2">
        <v>1</v>
      </c>
      <c r="F181" s="2" t="str">
        <f>INDEX(customers!$A$1:$D$1001,MATCH($C181,customers!$A$1:$A$1001,0),MATCH(orders!F$1,customers!$A$1:$D$1,0))</f>
        <v>Злата Чернова</v>
      </c>
      <c r="G181" s="2" t="str">
        <f>INDEX(customers!$A$1:$D$1001,MATCH($C181,customers!$A$1:$A$1001,0),MATCH(orders!G$1,customers!$A$1:$D$1,0))</f>
        <v>Казахстан</v>
      </c>
      <c r="H181" s="2" t="str">
        <f>INDEX(products!$A$1:$G$49,MATCH($D181,products!$A$1:$A$49,0),MATCH(orders!H$1,products!$A$1:$G$1,0))</f>
        <v>Ara</v>
      </c>
      <c r="I181" s="2" t="str">
        <f>INDEX(products!$A$1:$G$49,MATCH($D181,products!$A$1:$A$49,0),MATCH(orders!I$1,products!$A$1:$G$1,0))</f>
        <v>D</v>
      </c>
      <c r="J181" s="2">
        <f>INDEX(products!$A$1:$G$49,MATCH($D181,products!$A$1:$A$49,0),MATCH(orders!J$1,products!$A$1:$G$1,0))</f>
        <v>0.2</v>
      </c>
      <c r="K181" s="2">
        <f>INDEX(products!$A$1:$G$49,MATCH($D181,products!$A$1:$A$49,0),MATCH(orders!K$1,products!$A$1:$G$1,0))</f>
        <v>298.5</v>
      </c>
      <c r="L181">
        <f>K181*E181</f>
        <v>298.5</v>
      </c>
      <c r="M181" s="2" t="str" cm="1">
        <f t="array" ref="M1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1" s="2" t="str" cm="1">
        <f t="array" ref="N181">_xlfn.IFS(FullCoffeeTable[[#This Row],[Метод прожарки]]="M","Medium",FullCoffeeTable[[#This Row],[Метод прожарки]]="L","Light",FullCoffeeTable[[#This Row],[Метод прожарки]]="D","Dark")</f>
        <v>Dark</v>
      </c>
      <c r="O181" s="2" t="str">
        <f>INDEX(customers!$A$1:$D$1001,MATCH($C181,customers!$A$1:$A$1001,0),MATCH(orders!O$1,customers!$A$1:$D$1,0))</f>
        <v>Нет</v>
      </c>
    </row>
    <row r="182" spans="1:15" x14ac:dyDescent="0.25">
      <c r="A182" s="2" t="s">
        <v>350</v>
      </c>
      <c r="B182" s="3">
        <v>43910</v>
      </c>
      <c r="C182" s="2" t="s">
        <v>351</v>
      </c>
      <c r="D182" t="s">
        <v>2003</v>
      </c>
      <c r="E182" s="2">
        <v>5</v>
      </c>
      <c r="F182" s="2" t="str">
        <f>INDEX(customers!$A$1:$D$1001,MATCH($C182,customers!$A$1:$A$1001,0),MATCH(orders!F$1,customers!$A$1:$D$1,0))</f>
        <v>Виктория Смирнова</v>
      </c>
      <c r="G182" s="2" t="str">
        <f>INDEX(customers!$A$1:$D$1001,MATCH($C182,customers!$A$1:$A$1001,0),MATCH(orders!G$1,customers!$A$1:$D$1,0))</f>
        <v>Россия</v>
      </c>
      <c r="H182" s="2" t="str">
        <f>INDEX(products!$A$1:$G$49,MATCH($D182,products!$A$1:$A$49,0),MATCH(orders!H$1,products!$A$1:$G$1,0))</f>
        <v>Exc</v>
      </c>
      <c r="I182" s="2" t="str">
        <f>INDEX(products!$A$1:$G$49,MATCH($D182,products!$A$1:$A$49,0),MATCH(orders!I$1,products!$A$1:$G$1,0))</f>
        <v>L</v>
      </c>
      <c r="J182" s="2">
        <f>INDEX(products!$A$1:$G$49,MATCH($D182,products!$A$1:$A$49,0),MATCH(orders!J$1,products!$A$1:$G$1,0))</f>
        <v>0.2</v>
      </c>
      <c r="K182" s="2">
        <f>INDEX(products!$A$1:$G$49,MATCH($D182,products!$A$1:$A$49,0),MATCH(orders!K$1,products!$A$1:$G$1,0))</f>
        <v>445.5</v>
      </c>
      <c r="L182">
        <f>K182*E182</f>
        <v>2227.5</v>
      </c>
      <c r="M182" s="2" t="str" cm="1">
        <f t="array" ref="M1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2" s="2" t="str" cm="1">
        <f t="array" ref="N182">_xlfn.IFS(FullCoffeeTable[[#This Row],[Метод прожарки]]="M","Medium",FullCoffeeTable[[#This Row],[Метод прожарки]]="L","Light",FullCoffeeTable[[#This Row],[Метод прожарки]]="D","Dark")</f>
        <v>Light</v>
      </c>
      <c r="O182" s="2" t="str">
        <f>INDEX(customers!$A$1:$D$1001,MATCH($C182,customers!$A$1:$A$1001,0),MATCH(orders!O$1,customers!$A$1:$D$1,0))</f>
        <v>Нет</v>
      </c>
    </row>
    <row r="183" spans="1:15" x14ac:dyDescent="0.25">
      <c r="A183" s="2" t="s">
        <v>350</v>
      </c>
      <c r="B183" s="3">
        <v>43910</v>
      </c>
      <c r="C183" s="2" t="s">
        <v>351</v>
      </c>
      <c r="D183" t="s">
        <v>1977</v>
      </c>
      <c r="E183" s="2">
        <v>5</v>
      </c>
      <c r="F183" s="2" t="str">
        <f>INDEX(customers!$A$1:$D$1001,MATCH($C183,customers!$A$1:$A$1001,0),MATCH(orders!F$1,customers!$A$1:$D$1,0))</f>
        <v>Виктория Смирнова</v>
      </c>
      <c r="G183" s="2" t="str">
        <f>INDEX(customers!$A$1:$D$1001,MATCH($C183,customers!$A$1:$A$1001,0),MATCH(orders!G$1,customers!$A$1:$D$1,0))</f>
        <v>Россия</v>
      </c>
      <c r="H183" s="2" t="str">
        <f>INDEX(products!$A$1:$G$49,MATCH($D183,products!$A$1:$A$49,0),MATCH(orders!H$1,products!$A$1:$G$1,0))</f>
        <v>Ara</v>
      </c>
      <c r="I183" s="2" t="str">
        <f>INDEX(products!$A$1:$G$49,MATCH($D183,products!$A$1:$A$49,0),MATCH(orders!I$1,products!$A$1:$G$1,0))</f>
        <v>D</v>
      </c>
      <c r="J183" s="2">
        <f>INDEX(products!$A$1:$G$49,MATCH($D183,products!$A$1:$A$49,0),MATCH(orders!J$1,products!$A$1:$G$1,0))</f>
        <v>0.5</v>
      </c>
      <c r="K183" s="2">
        <f>INDEX(products!$A$1:$G$49,MATCH($D183,products!$A$1:$A$49,0),MATCH(orders!K$1,products!$A$1:$G$1,0))</f>
        <v>597</v>
      </c>
      <c r="L183">
        <f>K183*E183</f>
        <v>2985</v>
      </c>
      <c r="M183" s="2" t="str" cm="1">
        <f t="array" ref="M1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3" s="2" t="str" cm="1">
        <f t="array" ref="N183">_xlfn.IFS(FullCoffeeTable[[#This Row],[Метод прожарки]]="M","Medium",FullCoffeeTable[[#This Row],[Метод прожарки]]="L","Light",FullCoffeeTable[[#This Row],[Метод прожарки]]="D","Dark")</f>
        <v>Dark</v>
      </c>
      <c r="O183" s="2" t="str">
        <f>INDEX(customers!$A$1:$D$1001,MATCH($C183,customers!$A$1:$A$1001,0),MATCH(orders!O$1,customers!$A$1:$D$1,0))</f>
        <v>Нет</v>
      </c>
    </row>
    <row r="184" spans="1:15" x14ac:dyDescent="0.25">
      <c r="A184" s="2" t="s">
        <v>353</v>
      </c>
      <c r="B184" s="3">
        <v>44284</v>
      </c>
      <c r="C184" s="2" t="s">
        <v>354</v>
      </c>
      <c r="D184" t="s">
        <v>1991</v>
      </c>
      <c r="E184" s="2">
        <v>6</v>
      </c>
      <c r="F184" s="2" t="str">
        <f>INDEX(customers!$A$1:$D$1001,MATCH($C184,customers!$A$1:$A$1001,0),MATCH(orders!F$1,customers!$A$1:$D$1,0))</f>
        <v>Александра Большакова</v>
      </c>
      <c r="G184" s="2" t="str">
        <f>INDEX(customers!$A$1:$D$1001,MATCH($C184,customers!$A$1:$A$1001,0),MATCH(orders!G$1,customers!$A$1:$D$1,0))</f>
        <v>Россия</v>
      </c>
      <c r="H184" s="2" t="str">
        <f>INDEX(products!$A$1:$G$49,MATCH($D184,products!$A$1:$A$49,0),MATCH(orders!H$1,products!$A$1:$G$1,0))</f>
        <v>Rob</v>
      </c>
      <c r="I184" s="2" t="str">
        <f>INDEX(products!$A$1:$G$49,MATCH($D184,products!$A$1:$A$49,0),MATCH(orders!I$1,products!$A$1:$G$1,0))</f>
        <v>D</v>
      </c>
      <c r="J184" s="2">
        <f>INDEX(products!$A$1:$G$49,MATCH($D184,products!$A$1:$A$49,0),MATCH(orders!J$1,products!$A$1:$G$1,0))</f>
        <v>0.5</v>
      </c>
      <c r="K184" s="2">
        <f>INDEX(products!$A$1:$G$49,MATCH($D184,products!$A$1:$A$49,0),MATCH(orders!K$1,products!$A$1:$G$1,0))</f>
        <v>536.99999999999989</v>
      </c>
      <c r="L184">
        <f>K184*E184</f>
        <v>3221.9999999999991</v>
      </c>
      <c r="M184" s="2" t="str" cm="1">
        <f t="array" ref="M1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84" s="2" t="str" cm="1">
        <f t="array" ref="N184">_xlfn.IFS(FullCoffeeTable[[#This Row],[Метод прожарки]]="M","Medium",FullCoffeeTable[[#This Row],[Метод прожарки]]="L","Light",FullCoffeeTable[[#This Row],[Метод прожарки]]="D","Dark")</f>
        <v>Dark</v>
      </c>
      <c r="O184" s="2" t="str">
        <f>INDEX(customers!$A$1:$D$1001,MATCH($C184,customers!$A$1:$A$1001,0),MATCH(orders!O$1,customers!$A$1:$D$1,0))</f>
        <v>Нет</v>
      </c>
    </row>
    <row r="185" spans="1:15" x14ac:dyDescent="0.25">
      <c r="A185" s="2" t="s">
        <v>355</v>
      </c>
      <c r="B185" s="3">
        <v>44512</v>
      </c>
      <c r="C185" s="2" t="s">
        <v>356</v>
      </c>
      <c r="D185" t="s">
        <v>1975</v>
      </c>
      <c r="E185" s="2">
        <v>2</v>
      </c>
      <c r="F185" s="2" t="str">
        <f>INDEX(customers!$A$1:$D$1001,MATCH($C185,customers!$A$1:$A$1001,0),MATCH(orders!F$1,customers!$A$1:$D$1,0))</f>
        <v>Артём Смирнов</v>
      </c>
      <c r="G185" s="2" t="str">
        <f>INDEX(customers!$A$1:$D$1001,MATCH($C185,customers!$A$1:$A$1001,0),MATCH(orders!G$1,customers!$A$1:$D$1,0))</f>
        <v>Россия</v>
      </c>
      <c r="H185" s="2" t="str">
        <f>INDEX(products!$A$1:$G$49,MATCH($D185,products!$A$1:$A$49,0),MATCH(orders!H$1,products!$A$1:$G$1,0))</f>
        <v>Exc</v>
      </c>
      <c r="I185" s="2" t="str">
        <f>INDEX(products!$A$1:$G$49,MATCH($D185,products!$A$1:$A$49,0),MATCH(orders!I$1,products!$A$1:$G$1,0))</f>
        <v>M</v>
      </c>
      <c r="J185" s="2">
        <f>INDEX(products!$A$1:$G$49,MATCH($D185,products!$A$1:$A$49,0),MATCH(orders!J$1,products!$A$1:$G$1,0))</f>
        <v>0.2</v>
      </c>
      <c r="K185" s="2">
        <f>INDEX(products!$A$1:$G$49,MATCH($D185,products!$A$1:$A$49,0),MATCH(orders!K$1,products!$A$1:$G$1,0))</f>
        <v>412.5</v>
      </c>
      <c r="L185">
        <f>K185*E185</f>
        <v>825</v>
      </c>
      <c r="M185" s="2" t="str" cm="1">
        <f t="array" ref="M1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5" s="2" t="str" cm="1">
        <f t="array" ref="N185">_xlfn.IFS(FullCoffeeTable[[#This Row],[Метод прожарки]]="M","Medium",FullCoffeeTable[[#This Row],[Метод прожарки]]="L","Light",FullCoffeeTable[[#This Row],[Метод прожарки]]="D","Dark")</f>
        <v>Medium</v>
      </c>
      <c r="O185" s="2" t="str">
        <f>INDEX(customers!$A$1:$D$1001,MATCH($C185,customers!$A$1:$A$1001,0),MATCH(orders!O$1,customers!$A$1:$D$1,0))</f>
        <v>Нет</v>
      </c>
    </row>
    <row r="186" spans="1:15" x14ac:dyDescent="0.25">
      <c r="A186" s="2" t="s">
        <v>357</v>
      </c>
      <c r="B186" s="3">
        <v>44397</v>
      </c>
      <c r="C186" s="2" t="s">
        <v>358</v>
      </c>
      <c r="D186" t="s">
        <v>1999</v>
      </c>
      <c r="E186" s="2">
        <v>4</v>
      </c>
      <c r="F186" s="2" t="str">
        <f>INDEX(customers!$A$1:$D$1001,MATCH($C186,customers!$A$1:$A$1001,0),MATCH(orders!F$1,customers!$A$1:$D$1,0))</f>
        <v>Елизавета Горлова</v>
      </c>
      <c r="G186" s="2" t="str">
        <f>INDEX(customers!$A$1:$D$1001,MATCH($C186,customers!$A$1:$A$1001,0),MATCH(orders!G$1,customers!$A$1:$D$1,0))</f>
        <v>Россия</v>
      </c>
      <c r="H186" s="2" t="str">
        <f>INDEX(products!$A$1:$G$49,MATCH($D186,products!$A$1:$A$49,0),MATCH(orders!H$1,products!$A$1:$G$1,0))</f>
        <v>Ara</v>
      </c>
      <c r="I186" s="2" t="str">
        <f>INDEX(products!$A$1:$G$49,MATCH($D186,products!$A$1:$A$49,0),MATCH(orders!I$1,products!$A$1:$G$1,0))</f>
        <v>L</v>
      </c>
      <c r="J186" s="2">
        <f>INDEX(products!$A$1:$G$49,MATCH($D186,products!$A$1:$A$49,0),MATCH(orders!J$1,products!$A$1:$G$1,0))</f>
        <v>0.5</v>
      </c>
      <c r="K186" s="2">
        <f>INDEX(products!$A$1:$G$49,MATCH($D186,products!$A$1:$A$49,0),MATCH(orders!K$1,products!$A$1:$G$1,0))</f>
        <v>777</v>
      </c>
      <c r="L186">
        <f>K186*E186</f>
        <v>3108</v>
      </c>
      <c r="M186" s="2" t="str" cm="1">
        <f t="array" ref="M1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86" s="2" t="str" cm="1">
        <f t="array" ref="N186">_xlfn.IFS(FullCoffeeTable[[#This Row],[Метод прожарки]]="M","Medium",FullCoffeeTable[[#This Row],[Метод прожарки]]="L","Light",FullCoffeeTable[[#This Row],[Метод прожарки]]="D","Dark")</f>
        <v>Light</v>
      </c>
      <c r="O186" s="2" t="str">
        <f>INDEX(customers!$A$1:$D$1001,MATCH($C186,customers!$A$1:$A$1001,0),MATCH(orders!O$1,customers!$A$1:$D$1,0))</f>
        <v>Нет</v>
      </c>
    </row>
    <row r="187" spans="1:15" x14ac:dyDescent="0.25">
      <c r="A187" s="2" t="s">
        <v>359</v>
      </c>
      <c r="B187" s="3">
        <v>43483</v>
      </c>
      <c r="C187" s="2" t="s">
        <v>360</v>
      </c>
      <c r="D187" t="s">
        <v>1963</v>
      </c>
      <c r="E187" s="2">
        <v>5</v>
      </c>
      <c r="F187" s="2" t="str">
        <f>INDEX(customers!$A$1:$D$1001,MATCH($C187,customers!$A$1:$A$1001,0),MATCH(orders!F$1,customers!$A$1:$D$1,0))</f>
        <v>Ника Быкова</v>
      </c>
      <c r="G187" s="2" t="str">
        <f>INDEX(customers!$A$1:$D$1001,MATCH($C187,customers!$A$1:$A$1001,0),MATCH(orders!G$1,customers!$A$1:$D$1,0))</f>
        <v>Россия</v>
      </c>
      <c r="H187" s="2" t="str">
        <f>INDEX(products!$A$1:$G$49,MATCH($D187,products!$A$1:$A$49,0),MATCH(orders!H$1,products!$A$1:$G$1,0))</f>
        <v>Exc</v>
      </c>
      <c r="I187" s="2" t="str">
        <f>INDEX(products!$A$1:$G$49,MATCH($D187,products!$A$1:$A$49,0),MATCH(orders!I$1,products!$A$1:$G$1,0))</f>
        <v>D</v>
      </c>
      <c r="J187" s="2">
        <f>INDEX(products!$A$1:$G$49,MATCH($D187,products!$A$1:$A$49,0),MATCH(orders!J$1,products!$A$1:$G$1,0))</f>
        <v>0.5</v>
      </c>
      <c r="K187" s="2">
        <f>INDEX(products!$A$1:$G$49,MATCH($D187,products!$A$1:$A$49,0),MATCH(orders!K$1,products!$A$1:$G$1,0))</f>
        <v>729</v>
      </c>
      <c r="L187">
        <f>K187*E187</f>
        <v>3645</v>
      </c>
      <c r="M187" s="2" t="str" cm="1">
        <f t="array" ref="M1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87" s="2" t="str" cm="1">
        <f t="array" ref="N187">_xlfn.IFS(FullCoffeeTable[[#This Row],[Метод прожарки]]="M","Medium",FullCoffeeTable[[#This Row],[Метод прожарки]]="L","Light",FullCoffeeTable[[#This Row],[Метод прожарки]]="D","Dark")</f>
        <v>Dark</v>
      </c>
      <c r="O187" s="2" t="str">
        <f>INDEX(customers!$A$1:$D$1001,MATCH($C187,customers!$A$1:$A$1001,0),MATCH(orders!O$1,customers!$A$1:$D$1,0))</f>
        <v>Да</v>
      </c>
    </row>
    <row r="188" spans="1:15" x14ac:dyDescent="0.25">
      <c r="A188" s="2" t="s">
        <v>361</v>
      </c>
      <c r="B188" s="3">
        <v>43684</v>
      </c>
      <c r="C188" s="2" t="s">
        <v>362</v>
      </c>
      <c r="D188" t="s">
        <v>1970</v>
      </c>
      <c r="E188" s="2">
        <v>3</v>
      </c>
      <c r="F188" s="2" t="str">
        <f>INDEX(customers!$A$1:$D$1001,MATCH($C188,customers!$A$1:$A$1001,0),MATCH(orders!F$1,customers!$A$1:$D$1,0))</f>
        <v>Даниил Соколов</v>
      </c>
      <c r="G188" s="2" t="str">
        <f>INDEX(customers!$A$1:$D$1001,MATCH($C188,customers!$A$1:$A$1001,0),MATCH(orders!G$1,customers!$A$1:$D$1,0))</f>
        <v>Россия</v>
      </c>
      <c r="H188" s="2" t="str">
        <f>INDEX(products!$A$1:$G$49,MATCH($D188,products!$A$1:$A$49,0),MATCH(orders!H$1,products!$A$1:$G$1,0))</f>
        <v>Rob</v>
      </c>
      <c r="I188" s="2" t="str">
        <f>INDEX(products!$A$1:$G$49,MATCH($D188,products!$A$1:$A$49,0),MATCH(orders!I$1,products!$A$1:$G$1,0))</f>
        <v>M</v>
      </c>
      <c r="J188" s="2">
        <f>INDEX(products!$A$1:$G$49,MATCH($D188,products!$A$1:$A$49,0),MATCH(orders!J$1,products!$A$1:$G$1,0))</f>
        <v>2.5</v>
      </c>
      <c r="K188" s="2">
        <f>INDEX(products!$A$1:$G$49,MATCH($D188,products!$A$1:$A$49,0),MATCH(orders!K$1,products!$A$1:$G$1,0))</f>
        <v>2288.5</v>
      </c>
      <c r="L188">
        <f>K188*E188</f>
        <v>6865.5</v>
      </c>
      <c r="M188" s="2" t="str" cm="1">
        <f t="array" ref="M1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188" s="2" t="str" cm="1">
        <f t="array" ref="N188">_xlfn.IFS(FullCoffeeTable[[#This Row],[Метод прожарки]]="M","Medium",FullCoffeeTable[[#This Row],[Метод прожарки]]="L","Light",FullCoffeeTable[[#This Row],[Метод прожарки]]="D","Dark")</f>
        <v>Medium</v>
      </c>
      <c r="O188" s="2" t="str">
        <f>INDEX(customers!$A$1:$D$1001,MATCH($C188,customers!$A$1:$A$1001,0),MATCH(orders!O$1,customers!$A$1:$D$1,0))</f>
        <v>Нет</v>
      </c>
    </row>
    <row r="189" spans="1:15" x14ac:dyDescent="0.25">
      <c r="A189" s="2" t="s">
        <v>363</v>
      </c>
      <c r="B189" s="3">
        <v>44633</v>
      </c>
      <c r="C189" s="2" t="s">
        <v>364</v>
      </c>
      <c r="D189" t="s">
        <v>1979</v>
      </c>
      <c r="E189" s="2">
        <v>5</v>
      </c>
      <c r="F189" s="2" t="str">
        <f>INDEX(customers!$A$1:$D$1001,MATCH($C189,customers!$A$1:$A$1001,0),MATCH(orders!F$1,customers!$A$1:$D$1,0))</f>
        <v>Есения Большакова</v>
      </c>
      <c r="G189" s="2" t="str">
        <f>INDEX(customers!$A$1:$D$1001,MATCH($C189,customers!$A$1:$A$1001,0),MATCH(orders!G$1,customers!$A$1:$D$1,0))</f>
        <v>Россия</v>
      </c>
      <c r="H189" s="2" t="str">
        <f>INDEX(products!$A$1:$G$49,MATCH($D189,products!$A$1:$A$49,0),MATCH(orders!H$1,products!$A$1:$G$1,0))</f>
        <v>Lib</v>
      </c>
      <c r="I189" s="2" t="str">
        <f>INDEX(products!$A$1:$G$49,MATCH($D189,products!$A$1:$A$49,0),MATCH(orders!I$1,products!$A$1:$G$1,0))</f>
        <v>M</v>
      </c>
      <c r="J189" s="2">
        <f>INDEX(products!$A$1:$G$49,MATCH($D189,products!$A$1:$A$49,0),MATCH(orders!J$1,products!$A$1:$G$1,0))</f>
        <v>0.5</v>
      </c>
      <c r="K189" s="2">
        <f>INDEX(products!$A$1:$G$49,MATCH($D189,products!$A$1:$A$49,0),MATCH(orders!K$1,products!$A$1:$G$1,0))</f>
        <v>873</v>
      </c>
      <c r="L189">
        <f>K189*E189</f>
        <v>4365</v>
      </c>
      <c r="M189" s="2" t="str" cm="1">
        <f t="array" ref="M1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89" s="2" t="str" cm="1">
        <f t="array" ref="N189">_xlfn.IFS(FullCoffeeTable[[#This Row],[Метод прожарки]]="M","Medium",FullCoffeeTable[[#This Row],[Метод прожарки]]="L","Light",FullCoffeeTable[[#This Row],[Метод прожарки]]="D","Dark")</f>
        <v>Medium</v>
      </c>
      <c r="O189" s="2" t="str">
        <f>INDEX(customers!$A$1:$D$1001,MATCH($C189,customers!$A$1:$A$1001,0),MATCH(orders!O$1,customers!$A$1:$D$1,0))</f>
        <v>Да</v>
      </c>
    </row>
    <row r="190" spans="1:15" x14ac:dyDescent="0.25">
      <c r="A190" s="2" t="s">
        <v>365</v>
      </c>
      <c r="B190" s="3">
        <v>44698</v>
      </c>
      <c r="C190" s="2" t="s">
        <v>366</v>
      </c>
      <c r="D190" t="s">
        <v>2003</v>
      </c>
      <c r="E190" s="2">
        <v>1</v>
      </c>
      <c r="F190" s="2" t="str">
        <f>INDEX(customers!$A$1:$D$1001,MATCH($C190,customers!$A$1:$A$1001,0),MATCH(orders!F$1,customers!$A$1:$D$1,0))</f>
        <v>Матвей Михайлов</v>
      </c>
      <c r="G190" s="2" t="str">
        <f>INDEX(customers!$A$1:$D$1001,MATCH($C190,customers!$A$1:$A$1001,0),MATCH(orders!G$1,customers!$A$1:$D$1,0))</f>
        <v>Россия</v>
      </c>
      <c r="H190" s="2" t="str">
        <f>INDEX(products!$A$1:$G$49,MATCH($D190,products!$A$1:$A$49,0),MATCH(orders!H$1,products!$A$1:$G$1,0))</f>
        <v>Exc</v>
      </c>
      <c r="I190" s="2" t="str">
        <f>INDEX(products!$A$1:$G$49,MATCH($D190,products!$A$1:$A$49,0),MATCH(orders!I$1,products!$A$1:$G$1,0))</f>
        <v>L</v>
      </c>
      <c r="J190" s="2">
        <f>INDEX(products!$A$1:$G$49,MATCH($D190,products!$A$1:$A$49,0),MATCH(orders!J$1,products!$A$1:$G$1,0))</f>
        <v>0.2</v>
      </c>
      <c r="K190" s="2">
        <f>INDEX(products!$A$1:$G$49,MATCH($D190,products!$A$1:$A$49,0),MATCH(orders!K$1,products!$A$1:$G$1,0))</f>
        <v>445.5</v>
      </c>
      <c r="L190">
        <f>K190*E190</f>
        <v>445.5</v>
      </c>
      <c r="M190" s="2" t="str" cm="1">
        <f t="array" ref="M1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0" s="2" t="str" cm="1">
        <f t="array" ref="N190">_xlfn.IFS(FullCoffeeTable[[#This Row],[Метод прожарки]]="M","Medium",FullCoffeeTable[[#This Row],[Метод прожарки]]="L","Light",FullCoffeeTable[[#This Row],[Метод прожарки]]="D","Dark")</f>
        <v>Light</v>
      </c>
      <c r="O190" s="2" t="str">
        <f>INDEX(customers!$A$1:$D$1001,MATCH($C190,customers!$A$1:$A$1001,0),MATCH(orders!O$1,customers!$A$1:$D$1,0))</f>
        <v>Да</v>
      </c>
    </row>
    <row r="191" spans="1:15" x14ac:dyDescent="0.25">
      <c r="A191" s="2" t="s">
        <v>367</v>
      </c>
      <c r="B191" s="3">
        <v>43813</v>
      </c>
      <c r="C191" s="2" t="s">
        <v>368</v>
      </c>
      <c r="D191" t="s">
        <v>1981</v>
      </c>
      <c r="E191" s="2">
        <v>3</v>
      </c>
      <c r="F191" s="2" t="str">
        <f>INDEX(customers!$A$1:$D$1001,MATCH($C191,customers!$A$1:$A$1001,0),MATCH(orders!F$1,customers!$A$1:$D$1,0))</f>
        <v>Аделина Осипова</v>
      </c>
      <c r="G191" s="2" t="str">
        <f>INDEX(customers!$A$1:$D$1001,MATCH($C191,customers!$A$1:$A$1001,0),MATCH(orders!G$1,customers!$A$1:$D$1,0))</f>
        <v>Россия</v>
      </c>
      <c r="H191" s="2" t="str">
        <f>INDEX(products!$A$1:$G$49,MATCH($D191,products!$A$1:$A$49,0),MATCH(orders!H$1,products!$A$1:$G$1,0))</f>
        <v>Lib</v>
      </c>
      <c r="I191" s="2" t="str">
        <f>INDEX(products!$A$1:$G$49,MATCH($D191,products!$A$1:$A$49,0),MATCH(orders!I$1,products!$A$1:$G$1,0))</f>
        <v>M</v>
      </c>
      <c r="J191" s="2">
        <f>INDEX(products!$A$1:$G$49,MATCH($D191,products!$A$1:$A$49,0),MATCH(orders!J$1,products!$A$1:$G$1,0))</f>
        <v>1</v>
      </c>
      <c r="K191" s="2">
        <f>INDEX(products!$A$1:$G$49,MATCH($D191,products!$A$1:$A$49,0),MATCH(orders!K$1,products!$A$1:$G$1,0))</f>
        <v>1455</v>
      </c>
      <c r="L191">
        <f>K191*E191</f>
        <v>4365</v>
      </c>
      <c r="M191" s="2" t="str" cm="1">
        <f t="array" ref="M1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1" s="2" t="str" cm="1">
        <f t="array" ref="N191">_xlfn.IFS(FullCoffeeTable[[#This Row],[Метод прожарки]]="M","Medium",FullCoffeeTable[[#This Row],[Метод прожарки]]="L","Light",FullCoffeeTable[[#This Row],[Метод прожарки]]="D","Dark")</f>
        <v>Medium</v>
      </c>
      <c r="O191" s="2" t="str">
        <f>INDEX(customers!$A$1:$D$1001,MATCH($C191,customers!$A$1:$A$1001,0),MATCH(orders!O$1,customers!$A$1:$D$1,0))</f>
        <v>Да</v>
      </c>
    </row>
    <row r="192" spans="1:15" x14ac:dyDescent="0.25">
      <c r="A192" s="2" t="s">
        <v>369</v>
      </c>
      <c r="B192" s="3">
        <v>43845</v>
      </c>
      <c r="C192" s="2" t="s">
        <v>370</v>
      </c>
      <c r="D192" t="s">
        <v>2000</v>
      </c>
      <c r="E192" s="2">
        <v>1</v>
      </c>
      <c r="F192" s="2" t="str">
        <f>INDEX(customers!$A$1:$D$1001,MATCH($C192,customers!$A$1:$A$1001,0),MATCH(orders!F$1,customers!$A$1:$D$1,0))</f>
        <v>Максим Беляев</v>
      </c>
      <c r="G192" s="2" t="str">
        <f>INDEX(customers!$A$1:$D$1001,MATCH($C192,customers!$A$1:$A$1001,0),MATCH(orders!G$1,customers!$A$1:$D$1,0))</f>
        <v>Россия</v>
      </c>
      <c r="H192" s="2" t="str">
        <f>INDEX(products!$A$1:$G$49,MATCH($D192,products!$A$1:$A$49,0),MATCH(orders!H$1,products!$A$1:$G$1,0))</f>
        <v>Lib</v>
      </c>
      <c r="I192" s="2" t="str">
        <f>INDEX(products!$A$1:$G$49,MATCH($D192,products!$A$1:$A$49,0),MATCH(orders!I$1,products!$A$1:$G$1,0))</f>
        <v>M</v>
      </c>
      <c r="J192" s="2">
        <f>INDEX(products!$A$1:$G$49,MATCH($D192,products!$A$1:$A$49,0),MATCH(orders!J$1,products!$A$1:$G$1,0))</f>
        <v>2.5</v>
      </c>
      <c r="K192" s="2">
        <f>INDEX(products!$A$1:$G$49,MATCH($D192,products!$A$1:$A$49,0),MATCH(orders!K$1,products!$A$1:$G$1,0))</f>
        <v>3346.4999999999995</v>
      </c>
      <c r="L192">
        <f>K192*E192</f>
        <v>3346.4999999999995</v>
      </c>
      <c r="M192" s="2" t="str" cm="1">
        <f t="array" ref="M1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2" s="2" t="str" cm="1">
        <f t="array" ref="N192">_xlfn.IFS(FullCoffeeTable[[#This Row],[Метод прожарки]]="M","Medium",FullCoffeeTable[[#This Row],[Метод прожарки]]="L","Light",FullCoffeeTable[[#This Row],[Метод прожарки]]="D","Dark")</f>
        <v>Medium</v>
      </c>
      <c r="O192" s="2" t="str">
        <f>INDEX(customers!$A$1:$D$1001,MATCH($C192,customers!$A$1:$A$1001,0),MATCH(orders!O$1,customers!$A$1:$D$1,0))</f>
        <v>Да</v>
      </c>
    </row>
    <row r="193" spans="1:15" x14ac:dyDescent="0.25">
      <c r="A193" s="2" t="s">
        <v>371</v>
      </c>
      <c r="B193" s="3">
        <v>43567</v>
      </c>
      <c r="C193" s="2" t="s">
        <v>372</v>
      </c>
      <c r="D193" t="s">
        <v>1969</v>
      </c>
      <c r="E193" s="2">
        <v>5</v>
      </c>
      <c r="F193" s="2" t="str">
        <f>INDEX(customers!$A$1:$D$1001,MATCH($C193,customers!$A$1:$A$1001,0),MATCH(orders!F$1,customers!$A$1:$D$1,0))</f>
        <v>Тихон Борисов</v>
      </c>
      <c r="G193" s="2" t="str">
        <f>INDEX(customers!$A$1:$D$1001,MATCH($C193,customers!$A$1:$A$1001,0),MATCH(orders!G$1,customers!$A$1:$D$1,0))</f>
        <v>Россия</v>
      </c>
      <c r="H193" s="2" t="str">
        <f>INDEX(products!$A$1:$G$49,MATCH($D193,products!$A$1:$A$49,0),MATCH(orders!H$1,products!$A$1:$G$1,0))</f>
        <v>Lib</v>
      </c>
      <c r="I193" s="2" t="str">
        <f>INDEX(products!$A$1:$G$49,MATCH($D193,products!$A$1:$A$49,0),MATCH(orders!I$1,products!$A$1:$G$1,0))</f>
        <v>D</v>
      </c>
      <c r="J193" s="2">
        <f>INDEX(products!$A$1:$G$49,MATCH($D193,products!$A$1:$A$49,0),MATCH(orders!J$1,products!$A$1:$G$1,0))</f>
        <v>0.2</v>
      </c>
      <c r="K193" s="2">
        <f>INDEX(products!$A$1:$G$49,MATCH($D193,products!$A$1:$A$49,0),MATCH(orders!K$1,products!$A$1:$G$1,0))</f>
        <v>388.5</v>
      </c>
      <c r="L193">
        <f>K193*E193</f>
        <v>1942.5</v>
      </c>
      <c r="M193" s="2" t="str" cm="1">
        <f t="array" ref="M1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3" s="2" t="str" cm="1">
        <f t="array" ref="N193">_xlfn.IFS(FullCoffeeTable[[#This Row],[Метод прожарки]]="M","Medium",FullCoffeeTable[[#This Row],[Метод прожарки]]="L","Light",FullCoffeeTable[[#This Row],[Метод прожарки]]="D","Dark")</f>
        <v>Dark</v>
      </c>
      <c r="O193" s="2" t="str">
        <f>INDEX(customers!$A$1:$D$1001,MATCH($C193,customers!$A$1:$A$1001,0),MATCH(orders!O$1,customers!$A$1:$D$1,0))</f>
        <v>Да</v>
      </c>
    </row>
    <row r="194" spans="1:15" x14ac:dyDescent="0.25">
      <c r="A194" s="2" t="s">
        <v>373</v>
      </c>
      <c r="B194" s="3">
        <v>43919</v>
      </c>
      <c r="C194" s="2" t="s">
        <v>374</v>
      </c>
      <c r="D194" t="s">
        <v>2002</v>
      </c>
      <c r="E194" s="2">
        <v>6</v>
      </c>
      <c r="F194" s="2" t="str">
        <f>INDEX(customers!$A$1:$D$1001,MATCH($C194,customers!$A$1:$A$1001,0),MATCH(orders!F$1,customers!$A$1:$D$1,0))</f>
        <v>Полина Пахомова</v>
      </c>
      <c r="G194" s="2" t="str">
        <f>INDEX(customers!$A$1:$D$1001,MATCH($C194,customers!$A$1:$A$1001,0),MATCH(orders!G$1,customers!$A$1:$D$1,0))</f>
        <v>Казахстан</v>
      </c>
      <c r="H194" s="2" t="str">
        <f>INDEX(products!$A$1:$G$49,MATCH($D194,products!$A$1:$A$49,0),MATCH(orders!H$1,products!$A$1:$G$1,0))</f>
        <v>Exc</v>
      </c>
      <c r="I194" s="2" t="str">
        <f>INDEX(products!$A$1:$G$49,MATCH($D194,products!$A$1:$A$49,0),MATCH(orders!I$1,products!$A$1:$G$1,0))</f>
        <v>D</v>
      </c>
      <c r="J194" s="2">
        <f>INDEX(products!$A$1:$G$49,MATCH($D194,products!$A$1:$A$49,0),MATCH(orders!J$1,products!$A$1:$G$1,0))</f>
        <v>1</v>
      </c>
      <c r="K194" s="2">
        <f>INDEX(products!$A$1:$G$49,MATCH($D194,products!$A$1:$A$49,0),MATCH(orders!K$1,products!$A$1:$G$1,0))</f>
        <v>1215</v>
      </c>
      <c r="L194">
        <f>K194*E194</f>
        <v>7290</v>
      </c>
      <c r="M194" s="2" t="str" cm="1">
        <f t="array" ref="M1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4" s="2" t="str" cm="1">
        <f t="array" ref="N194">_xlfn.IFS(FullCoffeeTable[[#This Row],[Метод прожарки]]="M","Medium",FullCoffeeTable[[#This Row],[Метод прожарки]]="L","Light",FullCoffeeTable[[#This Row],[Метод прожарки]]="D","Dark")</f>
        <v>Dark</v>
      </c>
      <c r="O194" s="2" t="str">
        <f>INDEX(customers!$A$1:$D$1001,MATCH($C194,customers!$A$1:$A$1001,0),MATCH(orders!O$1,customers!$A$1:$D$1,0))</f>
        <v>Да</v>
      </c>
    </row>
    <row r="195" spans="1:15" x14ac:dyDescent="0.25">
      <c r="A195" s="2" t="s">
        <v>375</v>
      </c>
      <c r="B195" s="3">
        <v>44644</v>
      </c>
      <c r="C195" s="2" t="s">
        <v>376</v>
      </c>
      <c r="D195" t="s">
        <v>1990</v>
      </c>
      <c r="E195" s="2">
        <v>3</v>
      </c>
      <c r="F195" s="2" t="str">
        <f>INDEX(customers!$A$1:$D$1001,MATCH($C195,customers!$A$1:$A$1001,0),MATCH(orders!F$1,customers!$A$1:$D$1,0))</f>
        <v>Илья Аникин</v>
      </c>
      <c r="G195" s="2" t="str">
        <f>INDEX(customers!$A$1:$D$1001,MATCH($C195,customers!$A$1:$A$1001,0),MATCH(orders!G$1,customers!$A$1:$D$1,0))</f>
        <v>Россия</v>
      </c>
      <c r="H195" s="2" t="str">
        <f>INDEX(products!$A$1:$G$49,MATCH($D195,products!$A$1:$A$49,0),MATCH(orders!H$1,products!$A$1:$G$1,0))</f>
        <v>Exc</v>
      </c>
      <c r="I195" s="2" t="str">
        <f>INDEX(products!$A$1:$G$49,MATCH($D195,products!$A$1:$A$49,0),MATCH(orders!I$1,products!$A$1:$G$1,0))</f>
        <v>L</v>
      </c>
      <c r="J195" s="2">
        <f>INDEX(products!$A$1:$G$49,MATCH($D195,products!$A$1:$A$49,0),MATCH(orders!J$1,products!$A$1:$G$1,0))</f>
        <v>1</v>
      </c>
      <c r="K195" s="2">
        <f>INDEX(products!$A$1:$G$49,MATCH($D195,products!$A$1:$A$49,0),MATCH(orders!K$1,products!$A$1:$G$1,0))</f>
        <v>1485</v>
      </c>
      <c r="L195">
        <f>K195*E195</f>
        <v>4455</v>
      </c>
      <c r="M195" s="2" t="str" cm="1">
        <f t="array" ref="M1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5" s="2" t="str" cm="1">
        <f t="array" ref="N195">_xlfn.IFS(FullCoffeeTable[[#This Row],[Метод прожарки]]="M","Medium",FullCoffeeTable[[#This Row],[Метод прожарки]]="L","Light",FullCoffeeTable[[#This Row],[Метод прожарки]]="D","Dark")</f>
        <v>Light</v>
      </c>
      <c r="O195" s="2" t="str">
        <f>INDEX(customers!$A$1:$D$1001,MATCH($C195,customers!$A$1:$A$1001,0),MATCH(orders!O$1,customers!$A$1:$D$1,0))</f>
        <v>Нет</v>
      </c>
    </row>
    <row r="196" spans="1:15" x14ac:dyDescent="0.25">
      <c r="A196" s="2" t="s">
        <v>377</v>
      </c>
      <c r="B196" s="3">
        <v>44398</v>
      </c>
      <c r="C196" s="2" t="s">
        <v>378</v>
      </c>
      <c r="D196" t="s">
        <v>1963</v>
      </c>
      <c r="E196" s="2">
        <v>5</v>
      </c>
      <c r="F196" s="2" t="str">
        <f>INDEX(customers!$A$1:$D$1001,MATCH($C196,customers!$A$1:$A$1001,0),MATCH(orders!F$1,customers!$A$1:$D$1,0))</f>
        <v>Арина Кузьмина</v>
      </c>
      <c r="G196" s="2" t="str">
        <f>INDEX(customers!$A$1:$D$1001,MATCH($C196,customers!$A$1:$A$1001,0),MATCH(orders!G$1,customers!$A$1:$D$1,0))</f>
        <v>Россия</v>
      </c>
      <c r="H196" s="2" t="str">
        <f>INDEX(products!$A$1:$G$49,MATCH($D196,products!$A$1:$A$49,0),MATCH(orders!H$1,products!$A$1:$G$1,0))</f>
        <v>Exc</v>
      </c>
      <c r="I196" s="2" t="str">
        <f>INDEX(products!$A$1:$G$49,MATCH($D196,products!$A$1:$A$49,0),MATCH(orders!I$1,products!$A$1:$G$1,0))</f>
        <v>D</v>
      </c>
      <c r="J196" s="2">
        <f>INDEX(products!$A$1:$G$49,MATCH($D196,products!$A$1:$A$49,0),MATCH(orders!J$1,products!$A$1:$G$1,0))</f>
        <v>0.5</v>
      </c>
      <c r="K196" s="2">
        <f>INDEX(products!$A$1:$G$49,MATCH($D196,products!$A$1:$A$49,0),MATCH(orders!K$1,products!$A$1:$G$1,0))</f>
        <v>729</v>
      </c>
      <c r="L196">
        <f>K196*E196</f>
        <v>3645</v>
      </c>
      <c r="M196" s="2" t="str" cm="1">
        <f t="array" ref="M1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6" s="2" t="str" cm="1">
        <f t="array" ref="N196">_xlfn.IFS(FullCoffeeTable[[#This Row],[Метод прожарки]]="M","Medium",FullCoffeeTable[[#This Row],[Метод прожарки]]="L","Light",FullCoffeeTable[[#This Row],[Метод прожарки]]="D","Dark")</f>
        <v>Dark</v>
      </c>
      <c r="O196" s="2" t="str">
        <f>INDEX(customers!$A$1:$D$1001,MATCH($C196,customers!$A$1:$A$1001,0),MATCH(orders!O$1,customers!$A$1:$D$1,0))</f>
        <v>Нет</v>
      </c>
    </row>
    <row r="197" spans="1:15" x14ac:dyDescent="0.25">
      <c r="A197" s="2" t="s">
        <v>379</v>
      </c>
      <c r="B197" s="3">
        <v>43683</v>
      </c>
      <c r="C197" s="2" t="s">
        <v>380</v>
      </c>
      <c r="D197" t="s">
        <v>1959</v>
      </c>
      <c r="E197" s="2">
        <v>3</v>
      </c>
      <c r="F197" s="2" t="str">
        <f>INDEX(customers!$A$1:$D$1001,MATCH($C197,customers!$A$1:$A$1001,0),MATCH(orders!F$1,customers!$A$1:$D$1,0))</f>
        <v>Мария Николаева</v>
      </c>
      <c r="G197" s="2" t="str">
        <f>INDEX(customers!$A$1:$D$1001,MATCH($C197,customers!$A$1:$A$1001,0),MATCH(orders!G$1,customers!$A$1:$D$1,0))</f>
        <v>Россия</v>
      </c>
      <c r="H197" s="2" t="str">
        <f>INDEX(products!$A$1:$G$49,MATCH($D197,products!$A$1:$A$49,0),MATCH(orders!H$1,products!$A$1:$G$1,0))</f>
        <v>Ara</v>
      </c>
      <c r="I197" s="2" t="str">
        <f>INDEX(products!$A$1:$G$49,MATCH($D197,products!$A$1:$A$49,0),MATCH(orders!I$1,products!$A$1:$G$1,0))</f>
        <v>L</v>
      </c>
      <c r="J197" s="2">
        <f>INDEX(products!$A$1:$G$49,MATCH($D197,products!$A$1:$A$49,0),MATCH(orders!J$1,products!$A$1:$G$1,0))</f>
        <v>1</v>
      </c>
      <c r="K197" s="2">
        <f>INDEX(products!$A$1:$G$49,MATCH($D197,products!$A$1:$A$49,0),MATCH(orders!K$1,products!$A$1:$G$1,0))</f>
        <v>1295</v>
      </c>
      <c r="L197">
        <f>K197*E197</f>
        <v>3885</v>
      </c>
      <c r="M197" s="2" t="str" cm="1">
        <f t="array" ref="M1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97" s="2" t="str" cm="1">
        <f t="array" ref="N197">_xlfn.IFS(FullCoffeeTable[[#This Row],[Метод прожарки]]="M","Medium",FullCoffeeTable[[#This Row],[Метод прожарки]]="L","Light",FullCoffeeTable[[#This Row],[Метод прожарки]]="D","Dark")</f>
        <v>Light</v>
      </c>
      <c r="O197" s="2" t="str">
        <f>INDEX(customers!$A$1:$D$1001,MATCH($C197,customers!$A$1:$A$1001,0),MATCH(orders!O$1,customers!$A$1:$D$1,0))</f>
        <v>Нет</v>
      </c>
    </row>
    <row r="198" spans="1:15" x14ac:dyDescent="0.25">
      <c r="A198" s="2" t="s">
        <v>381</v>
      </c>
      <c r="B198" s="3">
        <v>44339</v>
      </c>
      <c r="C198" s="2" t="s">
        <v>382</v>
      </c>
      <c r="D198" t="s">
        <v>1995</v>
      </c>
      <c r="E198" s="2">
        <v>6</v>
      </c>
      <c r="F198" s="2" t="str">
        <f>INDEX(customers!$A$1:$D$1001,MATCH($C198,customers!$A$1:$A$1001,0),MATCH(orders!F$1,customers!$A$1:$D$1,0))</f>
        <v>Марк Третьяков</v>
      </c>
      <c r="G198" s="2" t="str">
        <f>INDEX(customers!$A$1:$D$1001,MATCH($C198,customers!$A$1:$A$1001,0),MATCH(orders!G$1,customers!$A$1:$D$1,0))</f>
        <v>Россия</v>
      </c>
      <c r="H198" s="2" t="str">
        <f>INDEX(products!$A$1:$G$49,MATCH($D198,products!$A$1:$A$49,0),MATCH(orders!H$1,products!$A$1:$G$1,0))</f>
        <v>Exc</v>
      </c>
      <c r="I198" s="2" t="str">
        <f>INDEX(products!$A$1:$G$49,MATCH($D198,products!$A$1:$A$49,0),MATCH(orders!I$1,products!$A$1:$G$1,0))</f>
        <v>L</v>
      </c>
      <c r="J198" s="2">
        <f>INDEX(products!$A$1:$G$49,MATCH($D198,products!$A$1:$A$49,0),MATCH(orders!J$1,products!$A$1:$G$1,0))</f>
        <v>0.5</v>
      </c>
      <c r="K198" s="2">
        <f>INDEX(products!$A$1:$G$49,MATCH($D198,products!$A$1:$A$49,0),MATCH(orders!K$1,products!$A$1:$G$1,0))</f>
        <v>891</v>
      </c>
      <c r="L198">
        <f>K198*E198</f>
        <v>5346</v>
      </c>
      <c r="M198" s="2" t="str" cm="1">
        <f t="array" ref="M1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98" s="2" t="str" cm="1">
        <f t="array" ref="N198">_xlfn.IFS(FullCoffeeTable[[#This Row],[Метод прожарки]]="M","Medium",FullCoffeeTable[[#This Row],[Метод прожарки]]="L","Light",FullCoffeeTable[[#This Row],[Метод прожарки]]="D","Dark")</f>
        <v>Light</v>
      </c>
      <c r="O198" s="2" t="str">
        <f>INDEX(customers!$A$1:$D$1001,MATCH($C198,customers!$A$1:$A$1001,0),MATCH(orders!O$1,customers!$A$1:$D$1,0))</f>
        <v>Нет</v>
      </c>
    </row>
    <row r="199" spans="1:15" x14ac:dyDescent="0.25">
      <c r="A199" s="2" t="s">
        <v>381</v>
      </c>
      <c r="B199" s="3">
        <v>44339</v>
      </c>
      <c r="C199" s="2" t="s">
        <v>382</v>
      </c>
      <c r="D199" t="s">
        <v>1984</v>
      </c>
      <c r="E199" s="2">
        <v>2</v>
      </c>
      <c r="F199" s="2" t="str">
        <f>INDEX(customers!$A$1:$D$1001,MATCH($C199,customers!$A$1:$A$1001,0),MATCH(orders!F$1,customers!$A$1:$D$1,0))</f>
        <v>Марк Третьяков</v>
      </c>
      <c r="G199" s="2" t="str">
        <f>INDEX(customers!$A$1:$D$1001,MATCH($C199,customers!$A$1:$A$1001,0),MATCH(orders!G$1,customers!$A$1:$D$1,0))</f>
        <v>Россия</v>
      </c>
      <c r="H199" s="2" t="str">
        <f>INDEX(products!$A$1:$G$49,MATCH($D199,products!$A$1:$A$49,0),MATCH(orders!H$1,products!$A$1:$G$1,0))</f>
        <v>Lib</v>
      </c>
      <c r="I199" s="2" t="str">
        <f>INDEX(products!$A$1:$G$49,MATCH($D199,products!$A$1:$A$49,0),MATCH(orders!I$1,products!$A$1:$G$1,0))</f>
        <v>D</v>
      </c>
      <c r="J199" s="2">
        <f>INDEX(products!$A$1:$G$49,MATCH($D199,products!$A$1:$A$49,0),MATCH(orders!J$1,products!$A$1:$G$1,0))</f>
        <v>2.5</v>
      </c>
      <c r="K199" s="2">
        <f>INDEX(products!$A$1:$G$49,MATCH($D199,products!$A$1:$A$49,0),MATCH(orders!K$1,products!$A$1:$G$1,0))</f>
        <v>2978.4999999999995</v>
      </c>
      <c r="L199">
        <f>K199*E199</f>
        <v>5956.9999999999991</v>
      </c>
      <c r="M199" s="2" t="str" cm="1">
        <f t="array" ref="M1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199" s="2" t="str" cm="1">
        <f t="array" ref="N199">_xlfn.IFS(FullCoffeeTable[[#This Row],[Метод прожарки]]="M","Medium",FullCoffeeTable[[#This Row],[Метод прожарки]]="L","Light",FullCoffeeTable[[#This Row],[Метод прожарки]]="D","Dark")</f>
        <v>Dark</v>
      </c>
      <c r="O199" s="2" t="str">
        <f>INDEX(customers!$A$1:$D$1001,MATCH($C199,customers!$A$1:$A$1001,0),MATCH(orders!O$1,customers!$A$1:$D$1,0))</f>
        <v>Нет</v>
      </c>
    </row>
    <row r="200" spans="1:15" x14ac:dyDescent="0.25">
      <c r="A200" s="2" t="s">
        <v>381</v>
      </c>
      <c r="B200" s="3">
        <v>44339</v>
      </c>
      <c r="C200" s="2" t="s">
        <v>382</v>
      </c>
      <c r="D200" t="s">
        <v>1984</v>
      </c>
      <c r="E200" s="2">
        <v>3</v>
      </c>
      <c r="F200" s="2" t="str">
        <f>INDEX(customers!$A$1:$D$1001,MATCH($C200,customers!$A$1:$A$1001,0),MATCH(orders!F$1,customers!$A$1:$D$1,0))</f>
        <v>Марк Третьяков</v>
      </c>
      <c r="G200" s="2" t="str">
        <f>INDEX(customers!$A$1:$D$1001,MATCH($C200,customers!$A$1:$A$1001,0),MATCH(orders!G$1,customers!$A$1:$D$1,0))</f>
        <v>Россия</v>
      </c>
      <c r="H200" s="2" t="str">
        <f>INDEX(products!$A$1:$G$49,MATCH($D200,products!$A$1:$A$49,0),MATCH(orders!H$1,products!$A$1:$G$1,0))</f>
        <v>Lib</v>
      </c>
      <c r="I200" s="2" t="str">
        <f>INDEX(products!$A$1:$G$49,MATCH($D200,products!$A$1:$A$49,0),MATCH(orders!I$1,products!$A$1:$G$1,0))</f>
        <v>D</v>
      </c>
      <c r="J200" s="2">
        <f>INDEX(products!$A$1:$G$49,MATCH($D200,products!$A$1:$A$49,0),MATCH(orders!J$1,products!$A$1:$G$1,0))</f>
        <v>2.5</v>
      </c>
      <c r="K200" s="2">
        <f>INDEX(products!$A$1:$G$49,MATCH($D200,products!$A$1:$A$49,0),MATCH(orders!K$1,products!$A$1:$G$1,0))</f>
        <v>2978.4999999999995</v>
      </c>
      <c r="L200">
        <f>K200*E200</f>
        <v>8935.4999999999982</v>
      </c>
      <c r="M200" s="2" t="str" cm="1">
        <f t="array" ref="M2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0" s="2" t="str" cm="1">
        <f t="array" ref="N200">_xlfn.IFS(FullCoffeeTable[[#This Row],[Метод прожарки]]="M","Medium",FullCoffeeTable[[#This Row],[Метод прожарки]]="L","Light",FullCoffeeTable[[#This Row],[Метод прожарки]]="D","Dark")</f>
        <v>Dark</v>
      </c>
      <c r="O200" s="2" t="str">
        <f>INDEX(customers!$A$1:$D$1001,MATCH($C200,customers!$A$1:$A$1001,0),MATCH(orders!O$1,customers!$A$1:$D$1,0))</f>
        <v>Нет</v>
      </c>
    </row>
    <row r="201" spans="1:15" x14ac:dyDescent="0.25">
      <c r="A201" s="2" t="s">
        <v>381</v>
      </c>
      <c r="B201" s="3">
        <v>44339</v>
      </c>
      <c r="C201" s="2" t="s">
        <v>382</v>
      </c>
      <c r="D201" t="s">
        <v>1980</v>
      </c>
      <c r="E201" s="2">
        <v>4</v>
      </c>
      <c r="F201" s="2" t="str">
        <f>INDEX(customers!$A$1:$D$1001,MATCH($C201,customers!$A$1:$A$1001,0),MATCH(orders!F$1,customers!$A$1:$D$1,0))</f>
        <v>Марк Третьяков</v>
      </c>
      <c r="G201" s="2" t="str">
        <f>INDEX(customers!$A$1:$D$1001,MATCH($C201,customers!$A$1:$A$1001,0),MATCH(orders!G$1,customers!$A$1:$D$1,0))</f>
        <v>Россия</v>
      </c>
      <c r="H201" s="2" t="str">
        <f>INDEX(products!$A$1:$G$49,MATCH($D201,products!$A$1:$A$49,0),MATCH(orders!H$1,products!$A$1:$G$1,0))</f>
        <v>Lib</v>
      </c>
      <c r="I201" s="2" t="str">
        <f>INDEX(products!$A$1:$G$49,MATCH($D201,products!$A$1:$A$49,0),MATCH(orders!I$1,products!$A$1:$G$1,0))</f>
        <v>L</v>
      </c>
      <c r="J201" s="2">
        <f>INDEX(products!$A$1:$G$49,MATCH($D201,products!$A$1:$A$49,0),MATCH(orders!J$1,products!$A$1:$G$1,0))</f>
        <v>0.5</v>
      </c>
      <c r="K201" s="2">
        <f>INDEX(products!$A$1:$G$49,MATCH($D201,products!$A$1:$A$49,0),MATCH(orders!K$1,products!$A$1:$G$1,0))</f>
        <v>951</v>
      </c>
      <c r="L201">
        <f>K201*E201</f>
        <v>3804</v>
      </c>
      <c r="M201" s="2" t="str" cm="1">
        <f t="array" ref="M2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1" s="2" t="str" cm="1">
        <f t="array" ref="N201">_xlfn.IFS(FullCoffeeTable[[#This Row],[Метод прожарки]]="M","Medium",FullCoffeeTable[[#This Row],[Метод прожарки]]="L","Light",FullCoffeeTable[[#This Row],[Метод прожарки]]="D","Dark")</f>
        <v>Light</v>
      </c>
      <c r="O201" s="2" t="str">
        <f>INDEX(customers!$A$1:$D$1001,MATCH($C201,customers!$A$1:$A$1001,0),MATCH(orders!O$1,customers!$A$1:$D$1,0))</f>
        <v>Нет</v>
      </c>
    </row>
    <row r="202" spans="1:15" x14ac:dyDescent="0.25">
      <c r="A202" s="2" t="s">
        <v>381</v>
      </c>
      <c r="B202" s="3">
        <v>44339</v>
      </c>
      <c r="C202" s="2" t="s">
        <v>382</v>
      </c>
      <c r="D202" t="s">
        <v>1960</v>
      </c>
      <c r="E202" s="2">
        <v>3</v>
      </c>
      <c r="F202" s="2" t="str">
        <f>INDEX(customers!$A$1:$D$1001,MATCH($C202,customers!$A$1:$A$1001,0),MATCH(orders!F$1,customers!$A$1:$D$1,0))</f>
        <v>Марк Третьяков</v>
      </c>
      <c r="G202" s="2" t="str">
        <f>INDEX(customers!$A$1:$D$1001,MATCH($C202,customers!$A$1:$A$1001,0),MATCH(orders!G$1,customers!$A$1:$D$1,0))</f>
        <v>Россия</v>
      </c>
      <c r="H202" s="2" t="str">
        <f>INDEX(products!$A$1:$G$49,MATCH($D202,products!$A$1:$A$49,0),MATCH(orders!H$1,products!$A$1:$G$1,0))</f>
        <v>Exc</v>
      </c>
      <c r="I202" s="2" t="str">
        <f>INDEX(products!$A$1:$G$49,MATCH($D202,products!$A$1:$A$49,0),MATCH(orders!I$1,products!$A$1:$G$1,0))</f>
        <v>M</v>
      </c>
      <c r="J202" s="2">
        <f>INDEX(products!$A$1:$G$49,MATCH($D202,products!$A$1:$A$49,0),MATCH(orders!J$1,products!$A$1:$G$1,0))</f>
        <v>1</v>
      </c>
      <c r="K202" s="2">
        <f>INDEX(products!$A$1:$G$49,MATCH($D202,products!$A$1:$A$49,0),MATCH(orders!K$1,products!$A$1:$G$1,0))</f>
        <v>1375</v>
      </c>
      <c r="L202">
        <f>K202*E202</f>
        <v>4125</v>
      </c>
      <c r="M202" s="2" t="str" cm="1">
        <f t="array" ref="M2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02" s="2" t="str" cm="1">
        <f t="array" ref="N202">_xlfn.IFS(FullCoffeeTable[[#This Row],[Метод прожарки]]="M","Medium",FullCoffeeTable[[#This Row],[Метод прожарки]]="L","Light",FullCoffeeTable[[#This Row],[Метод прожарки]]="D","Dark")</f>
        <v>Medium</v>
      </c>
      <c r="O202" s="2" t="str">
        <f>INDEX(customers!$A$1:$D$1001,MATCH($C202,customers!$A$1:$A$1001,0),MATCH(orders!O$1,customers!$A$1:$D$1,0))</f>
        <v>Нет</v>
      </c>
    </row>
    <row r="203" spans="1:15" x14ac:dyDescent="0.25">
      <c r="A203" s="2" t="s">
        <v>387</v>
      </c>
      <c r="B203" s="3">
        <v>44294</v>
      </c>
      <c r="C203" s="2" t="s">
        <v>388</v>
      </c>
      <c r="D203" t="s">
        <v>1980</v>
      </c>
      <c r="E203" s="2">
        <v>6</v>
      </c>
      <c r="F203" s="2" t="str">
        <f>INDEX(customers!$A$1:$D$1001,MATCH($C203,customers!$A$1:$A$1001,0),MATCH(orders!F$1,customers!$A$1:$D$1,0))</f>
        <v>Василиса Соколова</v>
      </c>
      <c r="G203" s="2" t="str">
        <f>INDEX(customers!$A$1:$D$1001,MATCH($C203,customers!$A$1:$A$1001,0),MATCH(orders!G$1,customers!$A$1:$D$1,0))</f>
        <v>Россия</v>
      </c>
      <c r="H203" s="2" t="str">
        <f>INDEX(products!$A$1:$G$49,MATCH($D203,products!$A$1:$A$49,0),MATCH(orders!H$1,products!$A$1:$G$1,0))</f>
        <v>Lib</v>
      </c>
      <c r="I203" s="2" t="str">
        <f>INDEX(products!$A$1:$G$49,MATCH($D203,products!$A$1:$A$49,0),MATCH(orders!I$1,products!$A$1:$G$1,0))</f>
        <v>L</v>
      </c>
      <c r="J203" s="2">
        <f>INDEX(products!$A$1:$G$49,MATCH($D203,products!$A$1:$A$49,0),MATCH(orders!J$1,products!$A$1:$G$1,0))</f>
        <v>0.5</v>
      </c>
      <c r="K203" s="2">
        <f>INDEX(products!$A$1:$G$49,MATCH($D203,products!$A$1:$A$49,0),MATCH(orders!K$1,products!$A$1:$G$1,0))</f>
        <v>951</v>
      </c>
      <c r="L203">
        <f>K203*E203</f>
        <v>5706</v>
      </c>
      <c r="M203" s="2" t="str" cm="1">
        <f t="array" ref="M2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3" s="2" t="str" cm="1">
        <f t="array" ref="N203">_xlfn.IFS(FullCoffeeTable[[#This Row],[Метод прожарки]]="M","Medium",FullCoffeeTable[[#This Row],[Метод прожарки]]="L","Light",FullCoffeeTable[[#This Row],[Метод прожарки]]="D","Dark")</f>
        <v>Light</v>
      </c>
      <c r="O203" s="2" t="str">
        <f>INDEX(customers!$A$1:$D$1001,MATCH($C203,customers!$A$1:$A$1001,0),MATCH(orders!O$1,customers!$A$1:$D$1,0))</f>
        <v>Нет</v>
      </c>
    </row>
    <row r="204" spans="1:15" x14ac:dyDescent="0.25">
      <c r="A204" s="2" t="s">
        <v>389</v>
      </c>
      <c r="B204" s="3">
        <v>44486</v>
      </c>
      <c r="C204" s="2" t="s">
        <v>390</v>
      </c>
      <c r="D204" t="s">
        <v>1984</v>
      </c>
      <c r="E204" s="2">
        <v>6</v>
      </c>
      <c r="F204" s="2" t="str">
        <f>INDEX(customers!$A$1:$D$1001,MATCH($C204,customers!$A$1:$A$1001,0),MATCH(orders!F$1,customers!$A$1:$D$1,0))</f>
        <v>Леон Пастухов</v>
      </c>
      <c r="G204" s="2" t="str">
        <f>INDEX(customers!$A$1:$D$1001,MATCH($C204,customers!$A$1:$A$1001,0),MATCH(orders!G$1,customers!$A$1:$D$1,0))</f>
        <v>Россия</v>
      </c>
      <c r="H204" s="2" t="str">
        <f>INDEX(products!$A$1:$G$49,MATCH($D204,products!$A$1:$A$49,0),MATCH(orders!H$1,products!$A$1:$G$1,0))</f>
        <v>Lib</v>
      </c>
      <c r="I204" s="2" t="str">
        <f>INDEX(products!$A$1:$G$49,MATCH($D204,products!$A$1:$A$49,0),MATCH(orders!I$1,products!$A$1:$G$1,0))</f>
        <v>D</v>
      </c>
      <c r="J204" s="2">
        <f>INDEX(products!$A$1:$G$49,MATCH($D204,products!$A$1:$A$49,0),MATCH(orders!J$1,products!$A$1:$G$1,0))</f>
        <v>2.5</v>
      </c>
      <c r="K204" s="2">
        <f>INDEX(products!$A$1:$G$49,MATCH($D204,products!$A$1:$A$49,0),MATCH(orders!K$1,products!$A$1:$G$1,0))</f>
        <v>2978.4999999999995</v>
      </c>
      <c r="L204">
        <f>K204*E204</f>
        <v>17870.999999999996</v>
      </c>
      <c r="M204" s="2" t="str" cm="1">
        <f t="array" ref="M2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4" s="2" t="str" cm="1">
        <f t="array" ref="N204">_xlfn.IFS(FullCoffeeTable[[#This Row],[Метод прожарки]]="M","Medium",FullCoffeeTable[[#This Row],[Метод прожарки]]="L","Light",FullCoffeeTable[[#This Row],[Метод прожарки]]="D","Dark")</f>
        <v>Dark</v>
      </c>
      <c r="O204" s="2" t="str">
        <f>INDEX(customers!$A$1:$D$1001,MATCH($C204,customers!$A$1:$A$1001,0),MATCH(orders!O$1,customers!$A$1:$D$1,0))</f>
        <v>Да</v>
      </c>
    </row>
    <row r="205" spans="1:15" x14ac:dyDescent="0.25">
      <c r="A205" s="2" t="s">
        <v>391</v>
      </c>
      <c r="B205" s="3">
        <v>44608</v>
      </c>
      <c r="C205" s="2" t="s">
        <v>392</v>
      </c>
      <c r="D205" t="s">
        <v>1964</v>
      </c>
      <c r="E205" s="2">
        <v>1</v>
      </c>
      <c r="F205" s="2" t="str">
        <f>INDEX(customers!$A$1:$D$1001,MATCH($C205,customers!$A$1:$A$1001,0),MATCH(orders!F$1,customers!$A$1:$D$1,0))</f>
        <v>Любовь Гаврилова</v>
      </c>
      <c r="G205" s="2" t="str">
        <f>INDEX(customers!$A$1:$D$1001,MATCH($C205,customers!$A$1:$A$1001,0),MATCH(orders!G$1,customers!$A$1:$D$1,0))</f>
        <v>Россия</v>
      </c>
      <c r="H205" s="2" t="str">
        <f>INDEX(products!$A$1:$G$49,MATCH($D205,products!$A$1:$A$49,0),MATCH(orders!H$1,products!$A$1:$G$1,0))</f>
        <v>Lib</v>
      </c>
      <c r="I205" s="2" t="str">
        <f>INDEX(products!$A$1:$G$49,MATCH($D205,products!$A$1:$A$49,0),MATCH(orders!I$1,products!$A$1:$G$1,0))</f>
        <v>L</v>
      </c>
      <c r="J205" s="2">
        <f>INDEX(products!$A$1:$G$49,MATCH($D205,products!$A$1:$A$49,0),MATCH(orders!J$1,products!$A$1:$G$1,0))</f>
        <v>0.2</v>
      </c>
      <c r="K205" s="2">
        <f>INDEX(products!$A$1:$G$49,MATCH($D205,products!$A$1:$A$49,0),MATCH(orders!K$1,products!$A$1:$G$1,0))</f>
        <v>475.5</v>
      </c>
      <c r="L205">
        <f>K205*E205</f>
        <v>475.5</v>
      </c>
      <c r="M205" s="2" t="str" cm="1">
        <f t="array" ref="M2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05" s="2" t="str" cm="1">
        <f t="array" ref="N205">_xlfn.IFS(FullCoffeeTable[[#This Row],[Метод прожарки]]="M","Medium",FullCoffeeTable[[#This Row],[Метод прожарки]]="L","Light",FullCoffeeTable[[#This Row],[Метод прожарки]]="D","Dark")</f>
        <v>Light</v>
      </c>
      <c r="O205" s="2" t="str">
        <f>INDEX(customers!$A$1:$D$1001,MATCH($C205,customers!$A$1:$A$1001,0),MATCH(orders!O$1,customers!$A$1:$D$1,0))</f>
        <v>Нет</v>
      </c>
    </row>
    <row r="206" spans="1:15" x14ac:dyDescent="0.25">
      <c r="A206" s="2" t="s">
        <v>393</v>
      </c>
      <c r="B206" s="3">
        <v>44027</v>
      </c>
      <c r="C206" s="2" t="s">
        <v>394</v>
      </c>
      <c r="D206" t="s">
        <v>1960</v>
      </c>
      <c r="E206" s="2">
        <v>6</v>
      </c>
      <c r="F206" s="2" t="str">
        <f>INDEX(customers!$A$1:$D$1001,MATCH($C206,customers!$A$1:$A$1001,0),MATCH(orders!F$1,customers!$A$1:$D$1,0))</f>
        <v>Василий Ананьев</v>
      </c>
      <c r="G206" s="2" t="str">
        <f>INDEX(customers!$A$1:$D$1001,MATCH($C206,customers!$A$1:$A$1001,0),MATCH(orders!G$1,customers!$A$1:$D$1,0))</f>
        <v>Россия</v>
      </c>
      <c r="H206" s="2" t="str">
        <f>INDEX(products!$A$1:$G$49,MATCH($D206,products!$A$1:$A$49,0),MATCH(orders!H$1,products!$A$1:$G$1,0))</f>
        <v>Exc</v>
      </c>
      <c r="I206" s="2" t="str">
        <f>INDEX(products!$A$1:$G$49,MATCH($D206,products!$A$1:$A$49,0),MATCH(orders!I$1,products!$A$1:$G$1,0))</f>
        <v>M</v>
      </c>
      <c r="J206" s="2">
        <f>INDEX(products!$A$1:$G$49,MATCH($D206,products!$A$1:$A$49,0),MATCH(orders!J$1,products!$A$1:$G$1,0))</f>
        <v>1</v>
      </c>
      <c r="K206" s="2">
        <f>INDEX(products!$A$1:$G$49,MATCH($D206,products!$A$1:$A$49,0),MATCH(orders!K$1,products!$A$1:$G$1,0))</f>
        <v>1375</v>
      </c>
      <c r="L206">
        <f>K206*E206</f>
        <v>8250</v>
      </c>
      <c r="M206" s="2" t="str" cm="1">
        <f t="array" ref="M2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06" s="2" t="str" cm="1">
        <f t="array" ref="N206">_xlfn.IFS(FullCoffeeTable[[#This Row],[Метод прожарки]]="M","Medium",FullCoffeeTable[[#This Row],[Метод прожарки]]="L","Light",FullCoffeeTable[[#This Row],[Метод прожарки]]="D","Dark")</f>
        <v>Medium</v>
      </c>
      <c r="O206" s="2" t="str">
        <f>INDEX(customers!$A$1:$D$1001,MATCH($C206,customers!$A$1:$A$1001,0),MATCH(orders!O$1,customers!$A$1:$D$1,0))</f>
        <v>Нет</v>
      </c>
    </row>
    <row r="207" spans="1:15" x14ac:dyDescent="0.25">
      <c r="A207" s="2" t="s">
        <v>395</v>
      </c>
      <c r="B207" s="3">
        <v>43883</v>
      </c>
      <c r="C207" s="2" t="s">
        <v>396</v>
      </c>
      <c r="D207" t="s">
        <v>1982</v>
      </c>
      <c r="E207" s="2">
        <v>3</v>
      </c>
      <c r="F207" s="2" t="str">
        <f>INDEX(customers!$A$1:$D$1001,MATCH($C207,customers!$A$1:$A$1001,0),MATCH(orders!F$1,customers!$A$1:$D$1,0))</f>
        <v>Владислав Волков</v>
      </c>
      <c r="G207" s="2" t="str">
        <f>INDEX(customers!$A$1:$D$1001,MATCH($C207,customers!$A$1:$A$1001,0),MATCH(orders!G$1,customers!$A$1:$D$1,0))</f>
        <v>Россия</v>
      </c>
      <c r="H207" s="2" t="str">
        <f>INDEX(products!$A$1:$G$49,MATCH($D207,products!$A$1:$A$49,0),MATCH(orders!H$1,products!$A$1:$G$1,0))</f>
        <v>Rob</v>
      </c>
      <c r="I207" s="2" t="str">
        <f>INDEX(products!$A$1:$G$49,MATCH($D207,products!$A$1:$A$49,0),MATCH(orders!I$1,products!$A$1:$G$1,0))</f>
        <v>D</v>
      </c>
      <c r="J207" s="2">
        <f>INDEX(products!$A$1:$G$49,MATCH($D207,products!$A$1:$A$49,0),MATCH(orders!J$1,products!$A$1:$G$1,0))</f>
        <v>0.2</v>
      </c>
      <c r="K207" s="2">
        <f>INDEX(products!$A$1:$G$49,MATCH($D207,products!$A$1:$A$49,0),MATCH(orders!K$1,products!$A$1:$G$1,0))</f>
        <v>268.49999999999994</v>
      </c>
      <c r="L207">
        <f>K207*E207</f>
        <v>805.49999999999977</v>
      </c>
      <c r="M207" s="2" t="str" cm="1">
        <f t="array" ref="M2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07" s="2" t="str" cm="1">
        <f t="array" ref="N207">_xlfn.IFS(FullCoffeeTable[[#This Row],[Метод прожарки]]="M","Medium",FullCoffeeTable[[#This Row],[Метод прожарки]]="L","Light",FullCoffeeTable[[#This Row],[Метод прожарки]]="D","Dark")</f>
        <v>Dark</v>
      </c>
      <c r="O207" s="2" t="str">
        <f>INDEX(customers!$A$1:$D$1001,MATCH($C207,customers!$A$1:$A$1001,0),MATCH(orders!O$1,customers!$A$1:$D$1,0))</f>
        <v>Да</v>
      </c>
    </row>
    <row r="208" spans="1:15" x14ac:dyDescent="0.25">
      <c r="A208" s="2" t="s">
        <v>397</v>
      </c>
      <c r="B208" s="3">
        <v>44211</v>
      </c>
      <c r="C208" s="2" t="s">
        <v>398</v>
      </c>
      <c r="D208" t="s">
        <v>1974</v>
      </c>
      <c r="E208" s="2">
        <v>2</v>
      </c>
      <c r="F208" s="2" t="str">
        <f>INDEX(customers!$A$1:$D$1001,MATCH($C208,customers!$A$1:$A$1001,0),MATCH(orders!F$1,customers!$A$1:$D$1,0))</f>
        <v>Мария Соколова</v>
      </c>
      <c r="G208" s="2" t="str">
        <f>INDEX(customers!$A$1:$D$1001,MATCH($C208,customers!$A$1:$A$1001,0),MATCH(orders!G$1,customers!$A$1:$D$1,0))</f>
        <v>Россия</v>
      </c>
      <c r="H208" s="2" t="str">
        <f>INDEX(products!$A$1:$G$49,MATCH($D208,products!$A$1:$A$49,0),MATCH(orders!H$1,products!$A$1:$G$1,0))</f>
        <v>Ara</v>
      </c>
      <c r="I208" s="2" t="str">
        <f>INDEX(products!$A$1:$G$49,MATCH($D208,products!$A$1:$A$49,0),MATCH(orders!I$1,products!$A$1:$G$1,0))</f>
        <v>M</v>
      </c>
      <c r="J208" s="2">
        <f>INDEX(products!$A$1:$G$49,MATCH($D208,products!$A$1:$A$49,0),MATCH(orders!J$1,products!$A$1:$G$1,0))</f>
        <v>1</v>
      </c>
      <c r="K208" s="2">
        <f>INDEX(products!$A$1:$G$49,MATCH($D208,products!$A$1:$A$49,0),MATCH(orders!K$1,products!$A$1:$G$1,0))</f>
        <v>1125</v>
      </c>
      <c r="L208">
        <f>K208*E208</f>
        <v>2250</v>
      </c>
      <c r="M208" s="2" t="str" cm="1">
        <f t="array" ref="M2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08" s="2" t="str" cm="1">
        <f t="array" ref="N208">_xlfn.IFS(FullCoffeeTable[[#This Row],[Метод прожарки]]="M","Medium",FullCoffeeTable[[#This Row],[Метод прожарки]]="L","Light",FullCoffeeTable[[#This Row],[Метод прожарки]]="D","Dark")</f>
        <v>Medium</v>
      </c>
      <c r="O208" s="2" t="str">
        <f>INDEX(customers!$A$1:$D$1001,MATCH($C208,customers!$A$1:$A$1001,0),MATCH(orders!O$1,customers!$A$1:$D$1,0))</f>
        <v>Нет</v>
      </c>
    </row>
    <row r="209" spans="1:15" x14ac:dyDescent="0.25">
      <c r="A209" s="2" t="s">
        <v>399</v>
      </c>
      <c r="B209" s="3">
        <v>44207</v>
      </c>
      <c r="C209" s="2" t="s">
        <v>400</v>
      </c>
      <c r="D209" t="s">
        <v>1976</v>
      </c>
      <c r="E209" s="2">
        <v>6</v>
      </c>
      <c r="F209" s="2" t="str">
        <f>INDEX(customers!$A$1:$D$1001,MATCH($C209,customers!$A$1:$A$1001,0),MATCH(orders!F$1,customers!$A$1:$D$1,0))</f>
        <v>Александра Козырева</v>
      </c>
      <c r="G209" s="2" t="str">
        <f>INDEX(customers!$A$1:$D$1001,MATCH($C209,customers!$A$1:$A$1001,0),MATCH(orders!G$1,customers!$A$1:$D$1,0))</f>
        <v>Россия</v>
      </c>
      <c r="H209" s="2" t="str">
        <f>INDEX(products!$A$1:$G$49,MATCH($D209,products!$A$1:$A$49,0),MATCH(orders!H$1,products!$A$1:$G$1,0))</f>
        <v>Ara</v>
      </c>
      <c r="I209" s="2" t="str">
        <f>INDEX(products!$A$1:$G$49,MATCH($D209,products!$A$1:$A$49,0),MATCH(orders!I$1,products!$A$1:$G$1,0))</f>
        <v>M</v>
      </c>
      <c r="J209" s="2">
        <f>INDEX(products!$A$1:$G$49,MATCH($D209,products!$A$1:$A$49,0),MATCH(orders!J$1,products!$A$1:$G$1,0))</f>
        <v>0.5</v>
      </c>
      <c r="K209" s="2">
        <f>INDEX(products!$A$1:$G$49,MATCH($D209,products!$A$1:$A$49,0),MATCH(orders!K$1,products!$A$1:$G$1,0))</f>
        <v>675</v>
      </c>
      <c r="L209">
        <f>K209*E209</f>
        <v>4050</v>
      </c>
      <c r="M209" s="2" t="str" cm="1">
        <f t="array" ref="M2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09" s="2" t="str" cm="1">
        <f t="array" ref="N209">_xlfn.IFS(FullCoffeeTable[[#This Row],[Метод прожарки]]="M","Medium",FullCoffeeTable[[#This Row],[Метод прожарки]]="L","Light",FullCoffeeTable[[#This Row],[Метод прожарки]]="D","Dark")</f>
        <v>Medium</v>
      </c>
      <c r="O209" s="2" t="str">
        <f>INDEX(customers!$A$1:$D$1001,MATCH($C209,customers!$A$1:$A$1001,0),MATCH(orders!O$1,customers!$A$1:$D$1,0))</f>
        <v>Да</v>
      </c>
    </row>
    <row r="210" spans="1:15" x14ac:dyDescent="0.25">
      <c r="A210" s="2" t="s">
        <v>401</v>
      </c>
      <c r="B210" s="3">
        <v>44659</v>
      </c>
      <c r="C210" s="2" t="s">
        <v>402</v>
      </c>
      <c r="D210" t="s">
        <v>1963</v>
      </c>
      <c r="E210" s="2">
        <v>4</v>
      </c>
      <c r="F210" s="2" t="str">
        <f>INDEX(customers!$A$1:$D$1001,MATCH($C210,customers!$A$1:$A$1001,0),MATCH(orders!F$1,customers!$A$1:$D$1,0))</f>
        <v>Денис Измайлов</v>
      </c>
      <c r="G210" s="2" t="str">
        <f>INDEX(customers!$A$1:$D$1001,MATCH($C210,customers!$A$1:$A$1001,0),MATCH(orders!G$1,customers!$A$1:$D$1,0))</f>
        <v>Казахстан</v>
      </c>
      <c r="H210" s="2" t="str">
        <f>INDEX(products!$A$1:$G$49,MATCH($D210,products!$A$1:$A$49,0),MATCH(orders!H$1,products!$A$1:$G$1,0))</f>
        <v>Exc</v>
      </c>
      <c r="I210" s="2" t="str">
        <f>INDEX(products!$A$1:$G$49,MATCH($D210,products!$A$1:$A$49,0),MATCH(orders!I$1,products!$A$1:$G$1,0))</f>
        <v>D</v>
      </c>
      <c r="J210" s="2">
        <f>INDEX(products!$A$1:$G$49,MATCH($D210,products!$A$1:$A$49,0),MATCH(orders!J$1,products!$A$1:$G$1,0))</f>
        <v>0.5</v>
      </c>
      <c r="K210" s="2">
        <f>INDEX(products!$A$1:$G$49,MATCH($D210,products!$A$1:$A$49,0),MATCH(orders!K$1,products!$A$1:$G$1,0))</f>
        <v>729</v>
      </c>
      <c r="L210">
        <f>K210*E210</f>
        <v>2916</v>
      </c>
      <c r="M210" s="2" t="str" cm="1">
        <f t="array" ref="M2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0" s="2" t="str" cm="1">
        <f t="array" ref="N210">_xlfn.IFS(FullCoffeeTable[[#This Row],[Метод прожарки]]="M","Medium",FullCoffeeTable[[#This Row],[Метод прожарки]]="L","Light",FullCoffeeTable[[#This Row],[Метод прожарки]]="D","Dark")</f>
        <v>Dark</v>
      </c>
      <c r="O210" s="2" t="str">
        <f>INDEX(customers!$A$1:$D$1001,MATCH($C210,customers!$A$1:$A$1001,0),MATCH(orders!O$1,customers!$A$1:$D$1,0))</f>
        <v>Да</v>
      </c>
    </row>
    <row r="211" spans="1:15" x14ac:dyDescent="0.25">
      <c r="A211" s="2" t="s">
        <v>403</v>
      </c>
      <c r="B211" s="3">
        <v>44105</v>
      </c>
      <c r="C211" s="2" t="s">
        <v>404</v>
      </c>
      <c r="D211" t="s">
        <v>1976</v>
      </c>
      <c r="E211" s="2">
        <v>1</v>
      </c>
      <c r="F211" s="2" t="str">
        <f>INDEX(customers!$A$1:$D$1001,MATCH($C211,customers!$A$1:$A$1001,0),MATCH(orders!F$1,customers!$A$1:$D$1,0))</f>
        <v>Ангелина Петрова</v>
      </c>
      <c r="G211" s="2" t="str">
        <f>INDEX(customers!$A$1:$D$1001,MATCH($C211,customers!$A$1:$A$1001,0),MATCH(orders!G$1,customers!$A$1:$D$1,0))</f>
        <v>Беларусь</v>
      </c>
      <c r="H211" s="2" t="str">
        <f>INDEX(products!$A$1:$G$49,MATCH($D211,products!$A$1:$A$49,0),MATCH(orders!H$1,products!$A$1:$G$1,0))</f>
        <v>Ara</v>
      </c>
      <c r="I211" s="2" t="str">
        <f>INDEX(products!$A$1:$G$49,MATCH($D211,products!$A$1:$A$49,0),MATCH(orders!I$1,products!$A$1:$G$1,0))</f>
        <v>M</v>
      </c>
      <c r="J211" s="2">
        <f>INDEX(products!$A$1:$G$49,MATCH($D211,products!$A$1:$A$49,0),MATCH(orders!J$1,products!$A$1:$G$1,0))</f>
        <v>0.5</v>
      </c>
      <c r="K211" s="2">
        <f>INDEX(products!$A$1:$G$49,MATCH($D211,products!$A$1:$A$49,0),MATCH(orders!K$1,products!$A$1:$G$1,0))</f>
        <v>675</v>
      </c>
      <c r="L211">
        <f>K211*E211</f>
        <v>675</v>
      </c>
      <c r="M211" s="2" t="str" cm="1">
        <f t="array" ref="M2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11" s="2" t="str" cm="1">
        <f t="array" ref="N211">_xlfn.IFS(FullCoffeeTable[[#This Row],[Метод прожарки]]="M","Medium",FullCoffeeTable[[#This Row],[Метод прожарки]]="L","Light",FullCoffeeTable[[#This Row],[Метод прожарки]]="D","Dark")</f>
        <v>Medium</v>
      </c>
      <c r="O211" s="2" t="str">
        <f>INDEX(customers!$A$1:$D$1001,MATCH($C211,customers!$A$1:$A$1001,0),MATCH(orders!O$1,customers!$A$1:$D$1,0))</f>
        <v>Нет</v>
      </c>
    </row>
    <row r="212" spans="1:15" x14ac:dyDescent="0.25">
      <c r="A212" s="2" t="s">
        <v>405</v>
      </c>
      <c r="B212" s="3">
        <v>43766</v>
      </c>
      <c r="C212" s="2" t="s">
        <v>406</v>
      </c>
      <c r="D212" t="s">
        <v>1962</v>
      </c>
      <c r="E212" s="2">
        <v>4</v>
      </c>
      <c r="F212" s="2" t="str">
        <f>INDEX(customers!$A$1:$D$1001,MATCH($C212,customers!$A$1:$A$1001,0),MATCH(orders!F$1,customers!$A$1:$D$1,0))</f>
        <v>Айлин Масленникова</v>
      </c>
      <c r="G212" s="2" t="str">
        <f>INDEX(customers!$A$1:$D$1001,MATCH($C212,customers!$A$1:$A$1001,0),MATCH(orders!G$1,customers!$A$1:$D$1,0))</f>
        <v>Россия</v>
      </c>
      <c r="H212" s="2" t="str">
        <f>INDEX(products!$A$1:$G$49,MATCH($D212,products!$A$1:$A$49,0),MATCH(orders!H$1,products!$A$1:$G$1,0))</f>
        <v>Lib</v>
      </c>
      <c r="I212" s="2" t="str">
        <f>INDEX(products!$A$1:$G$49,MATCH($D212,products!$A$1:$A$49,0),MATCH(orders!I$1,products!$A$1:$G$1,0))</f>
        <v>D</v>
      </c>
      <c r="J212" s="2">
        <f>INDEX(products!$A$1:$G$49,MATCH($D212,products!$A$1:$A$49,0),MATCH(orders!J$1,products!$A$1:$G$1,0))</f>
        <v>1</v>
      </c>
      <c r="K212" s="2">
        <f>INDEX(products!$A$1:$G$49,MATCH($D212,products!$A$1:$A$49,0),MATCH(orders!K$1,products!$A$1:$G$1,0))</f>
        <v>1295</v>
      </c>
      <c r="L212">
        <f>K212*E212</f>
        <v>5180</v>
      </c>
      <c r="M212" s="2" t="str" cm="1">
        <f t="array" ref="M2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2" s="2" t="str" cm="1">
        <f t="array" ref="N212">_xlfn.IFS(FullCoffeeTable[[#This Row],[Метод прожарки]]="M","Medium",FullCoffeeTable[[#This Row],[Метод прожарки]]="L","Light",FullCoffeeTable[[#This Row],[Метод прожарки]]="D","Dark")</f>
        <v>Dark</v>
      </c>
      <c r="O212" s="2" t="str">
        <f>INDEX(customers!$A$1:$D$1001,MATCH($C212,customers!$A$1:$A$1001,0),MATCH(orders!O$1,customers!$A$1:$D$1,0))</f>
        <v>Да</v>
      </c>
    </row>
    <row r="213" spans="1:15" x14ac:dyDescent="0.25">
      <c r="A213" s="2" t="s">
        <v>407</v>
      </c>
      <c r="B213" s="3">
        <v>44283</v>
      </c>
      <c r="C213" s="2" t="s">
        <v>408</v>
      </c>
      <c r="D213" t="s">
        <v>1995</v>
      </c>
      <c r="E213" s="2">
        <v>6</v>
      </c>
      <c r="F213" s="2" t="str">
        <f>INDEX(customers!$A$1:$D$1001,MATCH($C213,customers!$A$1:$A$1001,0),MATCH(orders!F$1,customers!$A$1:$D$1,0))</f>
        <v>Ева Рябова</v>
      </c>
      <c r="G213" s="2" t="str">
        <f>INDEX(customers!$A$1:$D$1001,MATCH($C213,customers!$A$1:$A$1001,0),MATCH(orders!G$1,customers!$A$1:$D$1,0))</f>
        <v>Россия</v>
      </c>
      <c r="H213" s="2" t="str">
        <f>INDEX(products!$A$1:$G$49,MATCH($D213,products!$A$1:$A$49,0),MATCH(orders!H$1,products!$A$1:$G$1,0))</f>
        <v>Exc</v>
      </c>
      <c r="I213" s="2" t="str">
        <f>INDEX(products!$A$1:$G$49,MATCH($D213,products!$A$1:$A$49,0),MATCH(orders!I$1,products!$A$1:$G$1,0))</f>
        <v>L</v>
      </c>
      <c r="J213" s="2">
        <f>INDEX(products!$A$1:$G$49,MATCH($D213,products!$A$1:$A$49,0),MATCH(orders!J$1,products!$A$1:$G$1,0))</f>
        <v>0.5</v>
      </c>
      <c r="K213" s="2">
        <f>INDEX(products!$A$1:$G$49,MATCH($D213,products!$A$1:$A$49,0),MATCH(orders!K$1,products!$A$1:$G$1,0))</f>
        <v>891</v>
      </c>
      <c r="L213">
        <f>K213*E213</f>
        <v>5346</v>
      </c>
      <c r="M213" s="2" t="str" cm="1">
        <f t="array" ref="M2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3" s="2" t="str" cm="1">
        <f t="array" ref="N213">_xlfn.IFS(FullCoffeeTable[[#This Row],[Метод прожарки]]="M","Medium",FullCoffeeTable[[#This Row],[Метод прожарки]]="L","Light",FullCoffeeTable[[#This Row],[Метод прожарки]]="D","Dark")</f>
        <v>Light</v>
      </c>
      <c r="O213" s="2" t="str">
        <f>INDEX(customers!$A$1:$D$1001,MATCH($C213,customers!$A$1:$A$1001,0),MATCH(orders!O$1,customers!$A$1:$D$1,0))</f>
        <v>Нет</v>
      </c>
    </row>
    <row r="214" spans="1:15" x14ac:dyDescent="0.25">
      <c r="A214" s="2" t="s">
        <v>409</v>
      </c>
      <c r="B214" s="3">
        <v>43921</v>
      </c>
      <c r="C214" s="2" t="s">
        <v>410</v>
      </c>
      <c r="D214" t="s">
        <v>1972</v>
      </c>
      <c r="E214" s="2">
        <v>4</v>
      </c>
      <c r="F214" s="2" t="str">
        <f>INDEX(customers!$A$1:$D$1001,MATCH($C214,customers!$A$1:$A$1001,0),MATCH(orders!F$1,customers!$A$1:$D$1,0))</f>
        <v>Даниэль Калинин</v>
      </c>
      <c r="G214" s="2" t="str">
        <f>INDEX(customers!$A$1:$D$1001,MATCH($C214,customers!$A$1:$A$1001,0),MATCH(orders!G$1,customers!$A$1:$D$1,0))</f>
        <v>Россия</v>
      </c>
      <c r="H214" s="2" t="str">
        <f>INDEX(products!$A$1:$G$49,MATCH($D214,products!$A$1:$A$49,0),MATCH(orders!H$1,products!$A$1:$G$1,0))</f>
        <v>Exc</v>
      </c>
      <c r="I214" s="2" t="str">
        <f>INDEX(products!$A$1:$G$49,MATCH($D214,products!$A$1:$A$49,0),MATCH(orders!I$1,products!$A$1:$G$1,0))</f>
        <v>D</v>
      </c>
      <c r="J214" s="2">
        <f>INDEX(products!$A$1:$G$49,MATCH($D214,products!$A$1:$A$49,0),MATCH(orders!J$1,products!$A$1:$G$1,0))</f>
        <v>0.2</v>
      </c>
      <c r="K214" s="2">
        <f>INDEX(products!$A$1:$G$49,MATCH($D214,products!$A$1:$A$49,0),MATCH(orders!K$1,products!$A$1:$G$1,0))</f>
        <v>364.5</v>
      </c>
      <c r="L214">
        <f>K214*E214</f>
        <v>1458</v>
      </c>
      <c r="M214" s="2" t="str" cm="1">
        <f t="array" ref="M2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4" s="2" t="str" cm="1">
        <f t="array" ref="N214">_xlfn.IFS(FullCoffeeTable[[#This Row],[Метод прожарки]]="M","Medium",FullCoffeeTable[[#This Row],[Метод прожарки]]="L","Light",FullCoffeeTable[[#This Row],[Метод прожарки]]="D","Dark")</f>
        <v>Dark</v>
      </c>
      <c r="O214" s="2" t="str">
        <f>INDEX(customers!$A$1:$D$1001,MATCH($C214,customers!$A$1:$A$1001,0),MATCH(orders!O$1,customers!$A$1:$D$1,0))</f>
        <v>Да</v>
      </c>
    </row>
    <row r="215" spans="1:15" x14ac:dyDescent="0.25">
      <c r="A215" s="2" t="s">
        <v>411</v>
      </c>
      <c r="B215" s="3">
        <v>44646</v>
      </c>
      <c r="C215" s="2" t="s">
        <v>412</v>
      </c>
      <c r="D215" t="s">
        <v>1968</v>
      </c>
      <c r="E215" s="2">
        <v>1</v>
      </c>
      <c r="F215" s="2" t="str">
        <f>INDEX(customers!$A$1:$D$1001,MATCH($C215,customers!$A$1:$A$1001,0),MATCH(orders!F$1,customers!$A$1:$D$1,0))</f>
        <v>Ярослав Мартынов</v>
      </c>
      <c r="G215" s="2" t="str">
        <f>INDEX(customers!$A$1:$D$1001,MATCH($C215,customers!$A$1:$A$1001,0),MATCH(orders!G$1,customers!$A$1:$D$1,0))</f>
        <v>Россия</v>
      </c>
      <c r="H215" s="2" t="str">
        <f>INDEX(products!$A$1:$G$49,MATCH($D215,products!$A$1:$A$49,0),MATCH(orders!H$1,products!$A$1:$G$1,0))</f>
        <v>Rob</v>
      </c>
      <c r="I215" s="2" t="str">
        <f>INDEX(products!$A$1:$G$49,MATCH($D215,products!$A$1:$A$49,0),MATCH(orders!I$1,products!$A$1:$G$1,0))</f>
        <v>D</v>
      </c>
      <c r="J215" s="2">
        <f>INDEX(products!$A$1:$G$49,MATCH($D215,products!$A$1:$A$49,0),MATCH(orders!J$1,products!$A$1:$G$1,0))</f>
        <v>2.5</v>
      </c>
      <c r="K215" s="2">
        <f>INDEX(products!$A$1:$G$49,MATCH($D215,products!$A$1:$A$49,0),MATCH(orders!K$1,products!$A$1:$G$1,0))</f>
        <v>2058.4999999999995</v>
      </c>
      <c r="L215">
        <f>K215*E215</f>
        <v>2058.4999999999995</v>
      </c>
      <c r="M215" s="2" t="str" cm="1">
        <f t="array" ref="M2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15" s="2" t="str" cm="1">
        <f t="array" ref="N215">_xlfn.IFS(FullCoffeeTable[[#This Row],[Метод прожарки]]="M","Medium",FullCoffeeTable[[#This Row],[Метод прожарки]]="L","Light",FullCoffeeTable[[#This Row],[Метод прожарки]]="D","Dark")</f>
        <v>Dark</v>
      </c>
      <c r="O215" s="2" t="str">
        <f>INDEX(customers!$A$1:$D$1001,MATCH($C215,customers!$A$1:$A$1001,0),MATCH(orders!O$1,customers!$A$1:$D$1,0))</f>
        <v>Нет</v>
      </c>
    </row>
    <row r="216" spans="1:15" x14ac:dyDescent="0.25">
      <c r="A216" s="2" t="s">
        <v>413</v>
      </c>
      <c r="B216" s="3">
        <v>43775</v>
      </c>
      <c r="C216" s="2" t="s">
        <v>414</v>
      </c>
      <c r="D216" t="s">
        <v>1989</v>
      </c>
      <c r="E216" s="2">
        <v>2</v>
      </c>
      <c r="F216" s="2" t="str">
        <f>INDEX(customers!$A$1:$D$1001,MATCH($C216,customers!$A$1:$A$1001,0),MATCH(orders!F$1,customers!$A$1:$D$1,0))</f>
        <v>Андрей Лазарев</v>
      </c>
      <c r="G216" s="2" t="str">
        <f>INDEX(customers!$A$1:$D$1001,MATCH($C216,customers!$A$1:$A$1001,0),MATCH(orders!G$1,customers!$A$1:$D$1,0))</f>
        <v>Казахстан</v>
      </c>
      <c r="H216" s="2" t="str">
        <f>INDEX(products!$A$1:$G$49,MATCH($D216,products!$A$1:$A$49,0),MATCH(orders!H$1,products!$A$1:$G$1,0))</f>
        <v>Lib</v>
      </c>
      <c r="I216" s="2" t="str">
        <f>INDEX(products!$A$1:$G$49,MATCH($D216,products!$A$1:$A$49,0),MATCH(orders!I$1,products!$A$1:$G$1,0))</f>
        <v>L</v>
      </c>
      <c r="J216" s="2">
        <f>INDEX(products!$A$1:$G$49,MATCH($D216,products!$A$1:$A$49,0),MATCH(orders!J$1,products!$A$1:$G$1,0))</f>
        <v>1</v>
      </c>
      <c r="K216" s="2">
        <f>INDEX(products!$A$1:$G$49,MATCH($D216,products!$A$1:$A$49,0),MATCH(orders!K$1,products!$A$1:$G$1,0))</f>
        <v>1585</v>
      </c>
      <c r="L216">
        <f>K216*E216</f>
        <v>3170</v>
      </c>
      <c r="M216" s="2" t="str" cm="1">
        <f t="array" ref="M2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6" s="2" t="str" cm="1">
        <f t="array" ref="N216">_xlfn.IFS(FullCoffeeTable[[#This Row],[Метод прожарки]]="M","Medium",FullCoffeeTable[[#This Row],[Метод прожарки]]="L","Light",FullCoffeeTable[[#This Row],[Метод прожарки]]="D","Dark")</f>
        <v>Light</v>
      </c>
      <c r="O216" s="2" t="str">
        <f>INDEX(customers!$A$1:$D$1001,MATCH($C216,customers!$A$1:$A$1001,0),MATCH(orders!O$1,customers!$A$1:$D$1,0))</f>
        <v>Нет</v>
      </c>
    </row>
    <row r="217" spans="1:15" x14ac:dyDescent="0.25">
      <c r="A217" s="2" t="s">
        <v>415</v>
      </c>
      <c r="B217" s="3">
        <v>43829</v>
      </c>
      <c r="C217" s="2" t="s">
        <v>416</v>
      </c>
      <c r="D217" t="s">
        <v>1969</v>
      </c>
      <c r="E217" s="2">
        <v>6</v>
      </c>
      <c r="F217" s="2" t="str">
        <f>INDEX(customers!$A$1:$D$1001,MATCH($C217,customers!$A$1:$A$1001,0),MATCH(orders!F$1,customers!$A$1:$D$1,0))</f>
        <v>Мирослава Захарова</v>
      </c>
      <c r="G217" s="2" t="str">
        <f>INDEX(customers!$A$1:$D$1001,MATCH($C217,customers!$A$1:$A$1001,0),MATCH(orders!G$1,customers!$A$1:$D$1,0))</f>
        <v>Россия</v>
      </c>
      <c r="H217" s="2" t="str">
        <f>INDEX(products!$A$1:$G$49,MATCH($D217,products!$A$1:$A$49,0),MATCH(orders!H$1,products!$A$1:$G$1,0))</f>
        <v>Lib</v>
      </c>
      <c r="I217" s="2" t="str">
        <f>INDEX(products!$A$1:$G$49,MATCH($D217,products!$A$1:$A$49,0),MATCH(orders!I$1,products!$A$1:$G$1,0))</f>
        <v>D</v>
      </c>
      <c r="J217" s="2">
        <f>INDEX(products!$A$1:$G$49,MATCH($D217,products!$A$1:$A$49,0),MATCH(orders!J$1,products!$A$1:$G$1,0))</f>
        <v>0.2</v>
      </c>
      <c r="K217" s="2">
        <f>INDEX(products!$A$1:$G$49,MATCH($D217,products!$A$1:$A$49,0),MATCH(orders!K$1,products!$A$1:$G$1,0))</f>
        <v>388.5</v>
      </c>
      <c r="L217">
        <f>K217*E217</f>
        <v>2331</v>
      </c>
      <c r="M217" s="2" t="str" cm="1">
        <f t="array" ref="M2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7" s="2" t="str" cm="1">
        <f t="array" ref="N217">_xlfn.IFS(FullCoffeeTable[[#This Row],[Метод прожарки]]="M","Medium",FullCoffeeTable[[#This Row],[Метод прожарки]]="L","Light",FullCoffeeTable[[#This Row],[Метод прожарки]]="D","Dark")</f>
        <v>Dark</v>
      </c>
      <c r="O217" s="2" t="str">
        <f>INDEX(customers!$A$1:$D$1001,MATCH($C217,customers!$A$1:$A$1001,0),MATCH(orders!O$1,customers!$A$1:$D$1,0))</f>
        <v>Нет</v>
      </c>
    </row>
    <row r="218" spans="1:15" x14ac:dyDescent="0.25">
      <c r="A218" s="2" t="s">
        <v>417</v>
      </c>
      <c r="B218" s="3">
        <v>44470</v>
      </c>
      <c r="C218" s="2" t="s">
        <v>418</v>
      </c>
      <c r="D218" t="s">
        <v>1981</v>
      </c>
      <c r="E218" s="2">
        <v>4</v>
      </c>
      <c r="F218" s="2" t="str">
        <f>INDEX(customers!$A$1:$D$1001,MATCH($C218,customers!$A$1:$A$1001,0),MATCH(orders!F$1,customers!$A$1:$D$1,0))</f>
        <v>Дмитрий Кузьмин</v>
      </c>
      <c r="G218" s="2" t="str">
        <f>INDEX(customers!$A$1:$D$1001,MATCH($C218,customers!$A$1:$A$1001,0),MATCH(orders!G$1,customers!$A$1:$D$1,0))</f>
        <v>Россия</v>
      </c>
      <c r="H218" s="2" t="str">
        <f>INDEX(products!$A$1:$G$49,MATCH($D218,products!$A$1:$A$49,0),MATCH(orders!H$1,products!$A$1:$G$1,0))</f>
        <v>Lib</v>
      </c>
      <c r="I218" s="2" t="str">
        <f>INDEX(products!$A$1:$G$49,MATCH($D218,products!$A$1:$A$49,0),MATCH(orders!I$1,products!$A$1:$G$1,0))</f>
        <v>M</v>
      </c>
      <c r="J218" s="2">
        <f>INDEX(products!$A$1:$G$49,MATCH($D218,products!$A$1:$A$49,0),MATCH(orders!J$1,products!$A$1:$G$1,0))</f>
        <v>1</v>
      </c>
      <c r="K218" s="2">
        <f>INDEX(products!$A$1:$G$49,MATCH($D218,products!$A$1:$A$49,0),MATCH(orders!K$1,products!$A$1:$G$1,0))</f>
        <v>1455</v>
      </c>
      <c r="L218">
        <f>K218*E218</f>
        <v>5820</v>
      </c>
      <c r="M218" s="2" t="str" cm="1">
        <f t="array" ref="M2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18" s="2" t="str" cm="1">
        <f t="array" ref="N218">_xlfn.IFS(FullCoffeeTable[[#This Row],[Метод прожарки]]="M","Medium",FullCoffeeTable[[#This Row],[Метод прожарки]]="L","Light",FullCoffeeTable[[#This Row],[Метод прожарки]]="D","Dark")</f>
        <v>Medium</v>
      </c>
      <c r="O218" s="2" t="str">
        <f>INDEX(customers!$A$1:$D$1001,MATCH($C218,customers!$A$1:$A$1001,0),MATCH(orders!O$1,customers!$A$1:$D$1,0))</f>
        <v>Да</v>
      </c>
    </row>
    <row r="219" spans="1:15" x14ac:dyDescent="0.25">
      <c r="A219" s="2" t="s">
        <v>419</v>
      </c>
      <c r="B219" s="3">
        <v>44174</v>
      </c>
      <c r="C219" s="2" t="s">
        <v>420</v>
      </c>
      <c r="D219" t="s">
        <v>1995</v>
      </c>
      <c r="E219" s="2">
        <v>4</v>
      </c>
      <c r="F219" s="2" t="str">
        <f>INDEX(customers!$A$1:$D$1001,MATCH($C219,customers!$A$1:$A$1001,0),MATCH(orders!F$1,customers!$A$1:$D$1,0))</f>
        <v>Юрий Щербаков</v>
      </c>
      <c r="G219" s="2" t="str">
        <f>INDEX(customers!$A$1:$D$1001,MATCH($C219,customers!$A$1:$A$1001,0),MATCH(orders!G$1,customers!$A$1:$D$1,0))</f>
        <v>Россия</v>
      </c>
      <c r="H219" s="2" t="str">
        <f>INDEX(products!$A$1:$G$49,MATCH($D219,products!$A$1:$A$49,0),MATCH(orders!H$1,products!$A$1:$G$1,0))</f>
        <v>Exc</v>
      </c>
      <c r="I219" s="2" t="str">
        <f>INDEX(products!$A$1:$G$49,MATCH($D219,products!$A$1:$A$49,0),MATCH(orders!I$1,products!$A$1:$G$1,0))</f>
        <v>L</v>
      </c>
      <c r="J219" s="2">
        <f>INDEX(products!$A$1:$G$49,MATCH($D219,products!$A$1:$A$49,0),MATCH(orders!J$1,products!$A$1:$G$1,0))</f>
        <v>0.5</v>
      </c>
      <c r="K219" s="2">
        <f>INDEX(products!$A$1:$G$49,MATCH($D219,products!$A$1:$A$49,0),MATCH(orders!K$1,products!$A$1:$G$1,0))</f>
        <v>891</v>
      </c>
      <c r="L219">
        <f>K219*E219</f>
        <v>3564</v>
      </c>
      <c r="M219" s="2" t="str" cm="1">
        <f t="array" ref="M2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19" s="2" t="str" cm="1">
        <f t="array" ref="N219">_xlfn.IFS(FullCoffeeTable[[#This Row],[Метод прожарки]]="M","Medium",FullCoffeeTable[[#This Row],[Метод прожарки]]="L","Light",FullCoffeeTable[[#This Row],[Метод прожарки]]="D","Dark")</f>
        <v>Light</v>
      </c>
      <c r="O219" s="2" t="str">
        <f>INDEX(customers!$A$1:$D$1001,MATCH($C219,customers!$A$1:$A$1001,0),MATCH(orders!O$1,customers!$A$1:$D$1,0))</f>
        <v>Нет</v>
      </c>
    </row>
    <row r="220" spans="1:15" x14ac:dyDescent="0.25">
      <c r="A220" s="2" t="s">
        <v>421</v>
      </c>
      <c r="B220" s="3">
        <v>44317</v>
      </c>
      <c r="C220" s="2" t="s">
        <v>422</v>
      </c>
      <c r="D220" t="s">
        <v>1974</v>
      </c>
      <c r="E220" s="2">
        <v>5</v>
      </c>
      <c r="F220" s="2" t="str">
        <f>INDEX(customers!$A$1:$D$1001,MATCH($C220,customers!$A$1:$A$1001,0),MATCH(orders!F$1,customers!$A$1:$D$1,0))</f>
        <v>Виктория Гусева</v>
      </c>
      <c r="G220" s="2" t="str">
        <f>INDEX(customers!$A$1:$D$1001,MATCH($C220,customers!$A$1:$A$1001,0),MATCH(orders!G$1,customers!$A$1:$D$1,0))</f>
        <v>Казахстан</v>
      </c>
      <c r="H220" s="2" t="str">
        <f>INDEX(products!$A$1:$G$49,MATCH($D220,products!$A$1:$A$49,0),MATCH(orders!H$1,products!$A$1:$G$1,0))</f>
        <v>Ara</v>
      </c>
      <c r="I220" s="2" t="str">
        <f>INDEX(products!$A$1:$G$49,MATCH($D220,products!$A$1:$A$49,0),MATCH(orders!I$1,products!$A$1:$G$1,0))</f>
        <v>M</v>
      </c>
      <c r="J220" s="2">
        <f>INDEX(products!$A$1:$G$49,MATCH($D220,products!$A$1:$A$49,0),MATCH(orders!J$1,products!$A$1:$G$1,0))</f>
        <v>1</v>
      </c>
      <c r="K220" s="2">
        <f>INDEX(products!$A$1:$G$49,MATCH($D220,products!$A$1:$A$49,0),MATCH(orders!K$1,products!$A$1:$G$1,0))</f>
        <v>1125</v>
      </c>
      <c r="L220">
        <f>K220*E220</f>
        <v>5625</v>
      </c>
      <c r="M220" s="2" t="str" cm="1">
        <f t="array" ref="M2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0" s="2" t="str" cm="1">
        <f t="array" ref="N220">_xlfn.IFS(FullCoffeeTable[[#This Row],[Метод прожарки]]="M","Medium",FullCoffeeTable[[#This Row],[Метод прожарки]]="L","Light",FullCoffeeTable[[#This Row],[Метод прожарки]]="D","Dark")</f>
        <v>Medium</v>
      </c>
      <c r="O220" s="2" t="str">
        <f>INDEX(customers!$A$1:$D$1001,MATCH($C220,customers!$A$1:$A$1001,0),MATCH(orders!O$1,customers!$A$1:$D$1,0))</f>
        <v>Да</v>
      </c>
    </row>
    <row r="221" spans="1:15" x14ac:dyDescent="0.25">
      <c r="A221" s="2" t="s">
        <v>423</v>
      </c>
      <c r="B221" s="3">
        <v>44777</v>
      </c>
      <c r="C221" s="2" t="s">
        <v>424</v>
      </c>
      <c r="D221" t="s">
        <v>1997</v>
      </c>
      <c r="E221" s="2">
        <v>3</v>
      </c>
      <c r="F221" s="2" t="str">
        <f>INDEX(customers!$A$1:$D$1001,MATCH($C221,customers!$A$1:$A$1001,0),MATCH(orders!F$1,customers!$A$1:$D$1,0))</f>
        <v>Давид Гладков</v>
      </c>
      <c r="G221" s="2" t="str">
        <f>INDEX(customers!$A$1:$D$1001,MATCH($C221,customers!$A$1:$A$1001,0),MATCH(orders!G$1,customers!$A$1:$D$1,0))</f>
        <v>Россия</v>
      </c>
      <c r="H221" s="2" t="str">
        <f>INDEX(products!$A$1:$G$49,MATCH($D221,products!$A$1:$A$49,0),MATCH(orders!H$1,products!$A$1:$G$1,0))</f>
        <v>Rob</v>
      </c>
      <c r="I221" s="2" t="str">
        <f>INDEX(products!$A$1:$G$49,MATCH($D221,products!$A$1:$A$49,0),MATCH(orders!I$1,products!$A$1:$G$1,0))</f>
        <v>L</v>
      </c>
      <c r="J221" s="2">
        <f>INDEX(products!$A$1:$G$49,MATCH($D221,products!$A$1:$A$49,0),MATCH(orders!J$1,products!$A$1:$G$1,0))</f>
        <v>0.2</v>
      </c>
      <c r="K221" s="2">
        <f>INDEX(products!$A$1:$G$49,MATCH($D221,products!$A$1:$A$49,0),MATCH(orders!K$1,products!$A$1:$G$1,0))</f>
        <v>358.49999999999994</v>
      </c>
      <c r="L221">
        <f>K221*E221</f>
        <v>1075.4999999999998</v>
      </c>
      <c r="M221" s="2" t="str" cm="1">
        <f t="array" ref="M2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1" s="2" t="str" cm="1">
        <f t="array" ref="N221">_xlfn.IFS(FullCoffeeTable[[#This Row],[Метод прожарки]]="M","Medium",FullCoffeeTable[[#This Row],[Метод прожарки]]="L","Light",FullCoffeeTable[[#This Row],[Метод прожарки]]="D","Dark")</f>
        <v>Light</v>
      </c>
      <c r="O221" s="2" t="str">
        <f>INDEX(customers!$A$1:$D$1001,MATCH($C221,customers!$A$1:$A$1001,0),MATCH(orders!O$1,customers!$A$1:$D$1,0))</f>
        <v>Нет</v>
      </c>
    </row>
    <row r="222" spans="1:15" x14ac:dyDescent="0.25">
      <c r="A222" s="2" t="s">
        <v>423</v>
      </c>
      <c r="B222" s="3">
        <v>44777</v>
      </c>
      <c r="C222" s="2" t="s">
        <v>424</v>
      </c>
      <c r="D222" t="s">
        <v>1993</v>
      </c>
      <c r="E222" s="2">
        <v>5</v>
      </c>
      <c r="F222" s="2" t="str">
        <f>INDEX(customers!$A$1:$D$1001,MATCH($C222,customers!$A$1:$A$1001,0),MATCH(orders!F$1,customers!$A$1:$D$1,0))</f>
        <v>Давид Гладков</v>
      </c>
      <c r="G222" s="2" t="str">
        <f>INDEX(customers!$A$1:$D$1001,MATCH($C222,customers!$A$1:$A$1001,0),MATCH(orders!G$1,customers!$A$1:$D$1,0))</f>
        <v>Россия</v>
      </c>
      <c r="H222" s="2" t="str">
        <f>INDEX(products!$A$1:$G$49,MATCH($D222,products!$A$1:$A$49,0),MATCH(orders!H$1,products!$A$1:$G$1,0))</f>
        <v>Rob</v>
      </c>
      <c r="I222" s="2" t="str">
        <f>INDEX(products!$A$1:$G$49,MATCH($D222,products!$A$1:$A$49,0),MATCH(orders!I$1,products!$A$1:$G$1,0))</f>
        <v>M</v>
      </c>
      <c r="J222" s="2">
        <f>INDEX(products!$A$1:$G$49,MATCH($D222,products!$A$1:$A$49,0),MATCH(orders!J$1,products!$A$1:$G$1,0))</f>
        <v>0.2</v>
      </c>
      <c r="K222" s="2">
        <f>INDEX(products!$A$1:$G$49,MATCH($D222,products!$A$1:$A$49,0),MATCH(orders!K$1,products!$A$1:$G$1,0))</f>
        <v>298.5</v>
      </c>
      <c r="L222">
        <f>K222*E222</f>
        <v>1492.5</v>
      </c>
      <c r="M222" s="2" t="str" cm="1">
        <f t="array" ref="M2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2" s="2" t="str" cm="1">
        <f t="array" ref="N222">_xlfn.IFS(FullCoffeeTable[[#This Row],[Метод прожарки]]="M","Medium",FullCoffeeTable[[#This Row],[Метод прожарки]]="L","Light",FullCoffeeTable[[#This Row],[Метод прожарки]]="D","Dark")</f>
        <v>Medium</v>
      </c>
      <c r="O222" s="2" t="str">
        <f>INDEX(customers!$A$1:$D$1001,MATCH($C222,customers!$A$1:$A$1001,0),MATCH(orders!O$1,customers!$A$1:$D$1,0))</f>
        <v>Нет</v>
      </c>
    </row>
    <row r="223" spans="1:15" x14ac:dyDescent="0.25">
      <c r="A223" s="2" t="s">
        <v>426</v>
      </c>
      <c r="B223" s="3">
        <v>44513</v>
      </c>
      <c r="C223" s="2" t="s">
        <v>427</v>
      </c>
      <c r="D223" t="s">
        <v>1959</v>
      </c>
      <c r="E223" s="2">
        <v>6</v>
      </c>
      <c r="F223" s="2" t="str">
        <f>INDEX(customers!$A$1:$D$1001,MATCH($C223,customers!$A$1:$A$1001,0),MATCH(orders!F$1,customers!$A$1:$D$1,0))</f>
        <v>Амелия Орехова</v>
      </c>
      <c r="G223" s="2" t="str">
        <f>INDEX(customers!$A$1:$D$1001,MATCH($C223,customers!$A$1:$A$1001,0),MATCH(orders!G$1,customers!$A$1:$D$1,0))</f>
        <v>Россия</v>
      </c>
      <c r="H223" s="2" t="str">
        <f>INDEX(products!$A$1:$G$49,MATCH($D223,products!$A$1:$A$49,0),MATCH(orders!H$1,products!$A$1:$G$1,0))</f>
        <v>Ara</v>
      </c>
      <c r="I223" s="2" t="str">
        <f>INDEX(products!$A$1:$G$49,MATCH($D223,products!$A$1:$A$49,0),MATCH(orders!I$1,products!$A$1:$G$1,0))</f>
        <v>L</v>
      </c>
      <c r="J223" s="2">
        <f>INDEX(products!$A$1:$G$49,MATCH($D223,products!$A$1:$A$49,0),MATCH(orders!J$1,products!$A$1:$G$1,0))</f>
        <v>1</v>
      </c>
      <c r="K223" s="2">
        <f>INDEX(products!$A$1:$G$49,MATCH($D223,products!$A$1:$A$49,0),MATCH(orders!K$1,products!$A$1:$G$1,0))</f>
        <v>1295</v>
      </c>
      <c r="L223">
        <f>K223*E223</f>
        <v>7770</v>
      </c>
      <c r="M223" s="2" t="str" cm="1">
        <f t="array" ref="M2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3" s="2" t="str" cm="1">
        <f t="array" ref="N223">_xlfn.IFS(FullCoffeeTable[[#This Row],[Метод прожарки]]="M","Medium",FullCoffeeTable[[#This Row],[Метод прожарки]]="L","Light",FullCoffeeTable[[#This Row],[Метод прожарки]]="D","Dark")</f>
        <v>Light</v>
      </c>
      <c r="O223" s="2" t="str">
        <f>INDEX(customers!$A$1:$D$1001,MATCH($C223,customers!$A$1:$A$1001,0),MATCH(orders!O$1,customers!$A$1:$D$1,0))</f>
        <v>Да</v>
      </c>
    </row>
    <row r="224" spans="1:15" x14ac:dyDescent="0.25">
      <c r="A224" s="2" t="s">
        <v>428</v>
      </c>
      <c r="B224" s="3">
        <v>44090</v>
      </c>
      <c r="C224" s="2" t="s">
        <v>429</v>
      </c>
      <c r="D224" t="s">
        <v>1988</v>
      </c>
      <c r="E224" s="2">
        <v>3</v>
      </c>
      <c r="F224" s="2" t="str">
        <f>INDEX(customers!$A$1:$D$1001,MATCH($C224,customers!$A$1:$A$1001,0),MATCH(orders!F$1,customers!$A$1:$D$1,0))</f>
        <v>Матвей Богданов</v>
      </c>
      <c r="G224" s="2" t="str">
        <f>INDEX(customers!$A$1:$D$1001,MATCH($C224,customers!$A$1:$A$1001,0),MATCH(orders!G$1,customers!$A$1:$D$1,0))</f>
        <v>Россия</v>
      </c>
      <c r="H224" s="2" t="str">
        <f>INDEX(products!$A$1:$G$49,MATCH($D224,products!$A$1:$A$49,0),MATCH(orders!H$1,products!$A$1:$G$1,0))</f>
        <v>Lib</v>
      </c>
      <c r="I224" s="2" t="str">
        <f>INDEX(products!$A$1:$G$49,MATCH($D224,products!$A$1:$A$49,0),MATCH(orders!I$1,products!$A$1:$G$1,0))</f>
        <v>D</v>
      </c>
      <c r="J224" s="2">
        <f>INDEX(products!$A$1:$G$49,MATCH($D224,products!$A$1:$A$49,0),MATCH(orders!J$1,products!$A$1:$G$1,0))</f>
        <v>0.5</v>
      </c>
      <c r="K224" s="2">
        <f>INDEX(products!$A$1:$G$49,MATCH($D224,products!$A$1:$A$49,0),MATCH(orders!K$1,products!$A$1:$G$1,0))</f>
        <v>777</v>
      </c>
      <c r="L224">
        <f>K224*E224</f>
        <v>2331</v>
      </c>
      <c r="M224" s="2" t="str" cm="1">
        <f t="array" ref="M2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24" s="2" t="str" cm="1">
        <f t="array" ref="N224">_xlfn.IFS(FullCoffeeTable[[#This Row],[Метод прожарки]]="M","Medium",FullCoffeeTable[[#This Row],[Метод прожарки]]="L","Light",FullCoffeeTable[[#This Row],[Метод прожарки]]="D","Dark")</f>
        <v>Dark</v>
      </c>
      <c r="O224" s="2" t="str">
        <f>INDEX(customers!$A$1:$D$1001,MATCH($C224,customers!$A$1:$A$1001,0),MATCH(orders!O$1,customers!$A$1:$D$1,0))</f>
        <v>Нет</v>
      </c>
    </row>
    <row r="225" spans="1:15" x14ac:dyDescent="0.25">
      <c r="A225" s="2" t="s">
        <v>430</v>
      </c>
      <c r="B225" s="3">
        <v>44109</v>
      </c>
      <c r="C225" s="2" t="s">
        <v>431</v>
      </c>
      <c r="D225" t="s">
        <v>1990</v>
      </c>
      <c r="E225" s="2">
        <v>4</v>
      </c>
      <c r="F225" s="2" t="str">
        <f>INDEX(customers!$A$1:$D$1001,MATCH($C225,customers!$A$1:$A$1001,0),MATCH(orders!F$1,customers!$A$1:$D$1,0))</f>
        <v>Евгений Павлов</v>
      </c>
      <c r="G225" s="2" t="str">
        <f>INDEX(customers!$A$1:$D$1001,MATCH($C225,customers!$A$1:$A$1001,0),MATCH(orders!G$1,customers!$A$1:$D$1,0))</f>
        <v>Россия</v>
      </c>
      <c r="H225" s="2" t="str">
        <f>INDEX(products!$A$1:$G$49,MATCH($D225,products!$A$1:$A$49,0),MATCH(orders!H$1,products!$A$1:$G$1,0))</f>
        <v>Exc</v>
      </c>
      <c r="I225" s="2" t="str">
        <f>INDEX(products!$A$1:$G$49,MATCH($D225,products!$A$1:$A$49,0),MATCH(orders!I$1,products!$A$1:$G$1,0))</f>
        <v>L</v>
      </c>
      <c r="J225" s="2">
        <f>INDEX(products!$A$1:$G$49,MATCH($D225,products!$A$1:$A$49,0),MATCH(orders!J$1,products!$A$1:$G$1,0))</f>
        <v>1</v>
      </c>
      <c r="K225" s="2">
        <f>INDEX(products!$A$1:$G$49,MATCH($D225,products!$A$1:$A$49,0),MATCH(orders!K$1,products!$A$1:$G$1,0))</f>
        <v>1485</v>
      </c>
      <c r="L225">
        <f>K225*E225</f>
        <v>5940</v>
      </c>
      <c r="M225" s="2" t="str" cm="1">
        <f t="array" ref="M2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25" s="2" t="str" cm="1">
        <f t="array" ref="N225">_xlfn.IFS(FullCoffeeTable[[#This Row],[Метод прожарки]]="M","Medium",FullCoffeeTable[[#This Row],[Метод прожарки]]="L","Light",FullCoffeeTable[[#This Row],[Метод прожарки]]="D","Dark")</f>
        <v>Light</v>
      </c>
      <c r="O225" s="2" t="str">
        <f>INDEX(customers!$A$1:$D$1001,MATCH($C225,customers!$A$1:$A$1001,0),MATCH(orders!O$1,customers!$A$1:$D$1,0))</f>
        <v>Да</v>
      </c>
    </row>
    <row r="226" spans="1:15" x14ac:dyDescent="0.25">
      <c r="A226" s="2" t="s">
        <v>432</v>
      </c>
      <c r="B226" s="3">
        <v>43836</v>
      </c>
      <c r="C226" s="2" t="s">
        <v>433</v>
      </c>
      <c r="D226" t="s">
        <v>1984</v>
      </c>
      <c r="E226" s="2">
        <v>4</v>
      </c>
      <c r="F226" s="2" t="str">
        <f>INDEX(customers!$A$1:$D$1001,MATCH($C226,customers!$A$1:$A$1001,0),MATCH(orders!F$1,customers!$A$1:$D$1,0))</f>
        <v>Мария Маркова</v>
      </c>
      <c r="G226" s="2" t="str">
        <f>INDEX(customers!$A$1:$D$1001,MATCH($C226,customers!$A$1:$A$1001,0),MATCH(orders!G$1,customers!$A$1:$D$1,0))</f>
        <v>Россия</v>
      </c>
      <c r="H226" s="2" t="str">
        <f>INDEX(products!$A$1:$G$49,MATCH($D226,products!$A$1:$A$49,0),MATCH(orders!H$1,products!$A$1:$G$1,0))</f>
        <v>Lib</v>
      </c>
      <c r="I226" s="2" t="str">
        <f>INDEX(products!$A$1:$G$49,MATCH($D226,products!$A$1:$A$49,0),MATCH(orders!I$1,products!$A$1:$G$1,0))</f>
        <v>D</v>
      </c>
      <c r="J226" s="2">
        <f>INDEX(products!$A$1:$G$49,MATCH($D226,products!$A$1:$A$49,0),MATCH(orders!J$1,products!$A$1:$G$1,0))</f>
        <v>2.5</v>
      </c>
      <c r="K226" s="2">
        <f>INDEX(products!$A$1:$G$49,MATCH($D226,products!$A$1:$A$49,0),MATCH(orders!K$1,products!$A$1:$G$1,0))</f>
        <v>2978.4999999999995</v>
      </c>
      <c r="L226">
        <f>K226*E226</f>
        <v>11913.999999999998</v>
      </c>
      <c r="M226" s="2" t="str" cm="1">
        <f t="array" ref="M2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26" s="2" t="str" cm="1">
        <f t="array" ref="N226">_xlfn.IFS(FullCoffeeTable[[#This Row],[Метод прожарки]]="M","Medium",FullCoffeeTable[[#This Row],[Метод прожарки]]="L","Light",FullCoffeeTable[[#This Row],[Метод прожарки]]="D","Dark")</f>
        <v>Dark</v>
      </c>
      <c r="O226" s="2" t="str">
        <f>INDEX(customers!$A$1:$D$1001,MATCH($C226,customers!$A$1:$A$1001,0),MATCH(orders!O$1,customers!$A$1:$D$1,0))</f>
        <v>Да</v>
      </c>
    </row>
    <row r="227" spans="1:15" x14ac:dyDescent="0.25">
      <c r="A227" s="2" t="s">
        <v>434</v>
      </c>
      <c r="B227" s="3">
        <v>44337</v>
      </c>
      <c r="C227" s="2" t="s">
        <v>435</v>
      </c>
      <c r="D227" t="s">
        <v>1997</v>
      </c>
      <c r="E227" s="2">
        <v>4</v>
      </c>
      <c r="F227" s="2" t="str">
        <f>INDEX(customers!$A$1:$D$1001,MATCH($C227,customers!$A$1:$A$1001,0),MATCH(orders!F$1,customers!$A$1:$D$1,0))</f>
        <v>Алина Казакова</v>
      </c>
      <c r="G227" s="2" t="str">
        <f>INDEX(customers!$A$1:$D$1001,MATCH($C227,customers!$A$1:$A$1001,0),MATCH(orders!G$1,customers!$A$1:$D$1,0))</f>
        <v>Казахстан</v>
      </c>
      <c r="H227" s="2" t="str">
        <f>INDEX(products!$A$1:$G$49,MATCH($D227,products!$A$1:$A$49,0),MATCH(orders!H$1,products!$A$1:$G$1,0))</f>
        <v>Rob</v>
      </c>
      <c r="I227" s="2" t="str">
        <f>INDEX(products!$A$1:$G$49,MATCH($D227,products!$A$1:$A$49,0),MATCH(orders!I$1,products!$A$1:$G$1,0))</f>
        <v>L</v>
      </c>
      <c r="J227" s="2">
        <f>INDEX(products!$A$1:$G$49,MATCH($D227,products!$A$1:$A$49,0),MATCH(orders!J$1,products!$A$1:$G$1,0))</f>
        <v>0.2</v>
      </c>
      <c r="K227" s="2">
        <f>INDEX(products!$A$1:$G$49,MATCH($D227,products!$A$1:$A$49,0),MATCH(orders!K$1,products!$A$1:$G$1,0))</f>
        <v>358.49999999999994</v>
      </c>
      <c r="L227">
        <f>K227*E227</f>
        <v>1433.9999999999998</v>
      </c>
      <c r="M227" s="2" t="str" cm="1">
        <f t="array" ref="M2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7" s="2" t="str" cm="1">
        <f t="array" ref="N227">_xlfn.IFS(FullCoffeeTable[[#This Row],[Метод прожарки]]="M","Medium",FullCoffeeTable[[#This Row],[Метод прожарки]]="L","Light",FullCoffeeTable[[#This Row],[Метод прожарки]]="D","Dark")</f>
        <v>Light</v>
      </c>
      <c r="O227" s="2" t="str">
        <f>INDEX(customers!$A$1:$D$1001,MATCH($C227,customers!$A$1:$A$1001,0),MATCH(orders!O$1,customers!$A$1:$D$1,0))</f>
        <v>Нет</v>
      </c>
    </row>
    <row r="228" spans="1:15" x14ac:dyDescent="0.25">
      <c r="A228" s="2" t="s">
        <v>436</v>
      </c>
      <c r="B228" s="3">
        <v>43887</v>
      </c>
      <c r="C228" s="2" t="s">
        <v>437</v>
      </c>
      <c r="D228" t="s">
        <v>1994</v>
      </c>
      <c r="E228" s="2">
        <v>5</v>
      </c>
      <c r="F228" s="2" t="str">
        <f>INDEX(customers!$A$1:$D$1001,MATCH($C228,customers!$A$1:$A$1001,0),MATCH(orders!F$1,customers!$A$1:$D$1,0))</f>
        <v>Диана Зайцева</v>
      </c>
      <c r="G228" s="2" t="str">
        <f>INDEX(customers!$A$1:$D$1001,MATCH($C228,customers!$A$1:$A$1001,0),MATCH(orders!G$1,customers!$A$1:$D$1,0))</f>
        <v>Россия</v>
      </c>
      <c r="H228" s="2" t="str">
        <f>INDEX(products!$A$1:$G$49,MATCH($D228,products!$A$1:$A$49,0),MATCH(orders!H$1,products!$A$1:$G$1,0))</f>
        <v>Ara</v>
      </c>
      <c r="I228" s="2" t="str">
        <f>INDEX(products!$A$1:$G$49,MATCH($D228,products!$A$1:$A$49,0),MATCH(orders!I$1,products!$A$1:$G$1,0))</f>
        <v>M</v>
      </c>
      <c r="J228" s="2">
        <f>INDEX(products!$A$1:$G$49,MATCH($D228,products!$A$1:$A$49,0),MATCH(orders!J$1,products!$A$1:$G$1,0))</f>
        <v>2.5</v>
      </c>
      <c r="K228" s="2">
        <f>INDEX(products!$A$1:$G$49,MATCH($D228,products!$A$1:$A$49,0),MATCH(orders!K$1,products!$A$1:$G$1,0))</f>
        <v>2587.4999999999995</v>
      </c>
      <c r="L228">
        <f>K228*E228</f>
        <v>12937.499999999998</v>
      </c>
      <c r="M228" s="2" t="str" cm="1">
        <f t="array" ref="M2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28" s="2" t="str" cm="1">
        <f t="array" ref="N228">_xlfn.IFS(FullCoffeeTable[[#This Row],[Метод прожарки]]="M","Medium",FullCoffeeTable[[#This Row],[Метод прожарки]]="L","Light",FullCoffeeTable[[#This Row],[Метод прожарки]]="D","Dark")</f>
        <v>Medium</v>
      </c>
      <c r="O228" s="2" t="str">
        <f>INDEX(customers!$A$1:$D$1001,MATCH($C228,customers!$A$1:$A$1001,0),MATCH(orders!O$1,customers!$A$1:$D$1,0))</f>
        <v>Нет</v>
      </c>
    </row>
    <row r="229" spans="1:15" x14ac:dyDescent="0.25">
      <c r="A229" s="2" t="s">
        <v>438</v>
      </c>
      <c r="B229" s="3">
        <v>43880</v>
      </c>
      <c r="C229" s="2" t="s">
        <v>439</v>
      </c>
      <c r="D229" t="s">
        <v>1982</v>
      </c>
      <c r="E229" s="2">
        <v>6</v>
      </c>
      <c r="F229" s="2" t="str">
        <f>INDEX(customers!$A$1:$D$1001,MATCH($C229,customers!$A$1:$A$1001,0),MATCH(orders!F$1,customers!$A$1:$D$1,0))</f>
        <v>Александр Казаков</v>
      </c>
      <c r="G229" s="2" t="str">
        <f>INDEX(customers!$A$1:$D$1001,MATCH($C229,customers!$A$1:$A$1001,0),MATCH(orders!G$1,customers!$A$1:$D$1,0))</f>
        <v>Беларусь</v>
      </c>
      <c r="H229" s="2" t="str">
        <f>INDEX(products!$A$1:$G$49,MATCH($D229,products!$A$1:$A$49,0),MATCH(orders!H$1,products!$A$1:$G$1,0))</f>
        <v>Rob</v>
      </c>
      <c r="I229" s="2" t="str">
        <f>INDEX(products!$A$1:$G$49,MATCH($D229,products!$A$1:$A$49,0),MATCH(orders!I$1,products!$A$1:$G$1,0))</f>
        <v>D</v>
      </c>
      <c r="J229" s="2">
        <f>INDEX(products!$A$1:$G$49,MATCH($D229,products!$A$1:$A$49,0),MATCH(orders!J$1,products!$A$1:$G$1,0))</f>
        <v>0.2</v>
      </c>
      <c r="K229" s="2">
        <f>INDEX(products!$A$1:$G$49,MATCH($D229,products!$A$1:$A$49,0),MATCH(orders!K$1,products!$A$1:$G$1,0))</f>
        <v>268.49999999999994</v>
      </c>
      <c r="L229">
        <f>K229*E229</f>
        <v>1610.9999999999995</v>
      </c>
      <c r="M229" s="2" t="str" cm="1">
        <f t="array" ref="M2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29" s="2" t="str" cm="1">
        <f t="array" ref="N229">_xlfn.IFS(FullCoffeeTable[[#This Row],[Метод прожарки]]="M","Medium",FullCoffeeTable[[#This Row],[Метод прожарки]]="L","Light",FullCoffeeTable[[#This Row],[Метод прожарки]]="D","Dark")</f>
        <v>Dark</v>
      </c>
      <c r="O229" s="2" t="str">
        <f>INDEX(customers!$A$1:$D$1001,MATCH($C229,customers!$A$1:$A$1001,0),MATCH(orders!O$1,customers!$A$1:$D$1,0))</f>
        <v>Да</v>
      </c>
    </row>
    <row r="230" spans="1:15" x14ac:dyDescent="0.25">
      <c r="A230" s="2" t="s">
        <v>440</v>
      </c>
      <c r="B230" s="3">
        <v>44376</v>
      </c>
      <c r="C230" s="2" t="s">
        <v>441</v>
      </c>
      <c r="D230" t="s">
        <v>1997</v>
      </c>
      <c r="E230" s="2">
        <v>5</v>
      </c>
      <c r="F230" s="2" t="str">
        <f>INDEX(customers!$A$1:$D$1001,MATCH($C230,customers!$A$1:$A$1001,0),MATCH(orders!F$1,customers!$A$1:$D$1,0))</f>
        <v>Кирилл Авдеев</v>
      </c>
      <c r="G230" s="2" t="str">
        <f>INDEX(customers!$A$1:$D$1001,MATCH($C230,customers!$A$1:$A$1001,0),MATCH(orders!G$1,customers!$A$1:$D$1,0))</f>
        <v>Россия</v>
      </c>
      <c r="H230" s="2" t="str">
        <f>INDEX(products!$A$1:$G$49,MATCH($D230,products!$A$1:$A$49,0),MATCH(orders!H$1,products!$A$1:$G$1,0))</f>
        <v>Rob</v>
      </c>
      <c r="I230" s="2" t="str">
        <f>INDEX(products!$A$1:$G$49,MATCH($D230,products!$A$1:$A$49,0),MATCH(orders!I$1,products!$A$1:$G$1,0))</f>
        <v>L</v>
      </c>
      <c r="J230" s="2">
        <f>INDEX(products!$A$1:$G$49,MATCH($D230,products!$A$1:$A$49,0),MATCH(orders!J$1,products!$A$1:$G$1,0))</f>
        <v>0.2</v>
      </c>
      <c r="K230" s="2">
        <f>INDEX(products!$A$1:$G$49,MATCH($D230,products!$A$1:$A$49,0),MATCH(orders!K$1,products!$A$1:$G$1,0))</f>
        <v>358.49999999999994</v>
      </c>
      <c r="L230">
        <f>K230*E230</f>
        <v>1792.4999999999998</v>
      </c>
      <c r="M230" s="2" t="str" cm="1">
        <f t="array" ref="M2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30" s="2" t="str" cm="1">
        <f t="array" ref="N230">_xlfn.IFS(FullCoffeeTable[[#This Row],[Метод прожарки]]="M","Medium",FullCoffeeTable[[#This Row],[Метод прожарки]]="L","Light",FullCoffeeTable[[#This Row],[Метод прожарки]]="D","Dark")</f>
        <v>Light</v>
      </c>
      <c r="O230" s="2" t="str">
        <f>INDEX(customers!$A$1:$D$1001,MATCH($C230,customers!$A$1:$A$1001,0),MATCH(orders!O$1,customers!$A$1:$D$1,0))</f>
        <v>Нет</v>
      </c>
    </row>
    <row r="231" spans="1:15" x14ac:dyDescent="0.25">
      <c r="A231" s="2" t="s">
        <v>442</v>
      </c>
      <c r="B231" s="3">
        <v>44282</v>
      </c>
      <c r="C231" s="2" t="s">
        <v>443</v>
      </c>
      <c r="D231" t="s">
        <v>1978</v>
      </c>
      <c r="E231" s="2">
        <v>2</v>
      </c>
      <c r="F231" s="2" t="str">
        <f>INDEX(customers!$A$1:$D$1001,MATCH($C231,customers!$A$1:$A$1001,0),MATCH(orders!F$1,customers!$A$1:$D$1,0))</f>
        <v>Мария Голованова</v>
      </c>
      <c r="G231" s="2" t="str">
        <f>INDEX(customers!$A$1:$D$1001,MATCH($C231,customers!$A$1:$A$1001,0),MATCH(orders!G$1,customers!$A$1:$D$1,0))</f>
        <v>Россия</v>
      </c>
      <c r="H231" s="2" t="str">
        <f>INDEX(products!$A$1:$G$49,MATCH($D231,products!$A$1:$A$49,0),MATCH(orders!H$1,products!$A$1:$G$1,0))</f>
        <v>Lib</v>
      </c>
      <c r="I231" s="2" t="str">
        <f>INDEX(products!$A$1:$G$49,MATCH($D231,products!$A$1:$A$49,0),MATCH(orders!I$1,products!$A$1:$G$1,0))</f>
        <v>M</v>
      </c>
      <c r="J231" s="2">
        <f>INDEX(products!$A$1:$G$49,MATCH($D231,products!$A$1:$A$49,0),MATCH(orders!J$1,products!$A$1:$G$1,0))</f>
        <v>0.2</v>
      </c>
      <c r="K231" s="2">
        <f>INDEX(products!$A$1:$G$49,MATCH($D231,products!$A$1:$A$49,0),MATCH(orders!K$1,products!$A$1:$G$1,0))</f>
        <v>436.5</v>
      </c>
      <c r="L231">
        <f>K231*E231</f>
        <v>873</v>
      </c>
      <c r="M231" s="2" t="str" cm="1">
        <f t="array" ref="M2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1" s="2" t="str" cm="1">
        <f t="array" ref="N231">_xlfn.IFS(FullCoffeeTable[[#This Row],[Метод прожарки]]="M","Medium",FullCoffeeTable[[#This Row],[Метод прожарки]]="L","Light",FullCoffeeTable[[#This Row],[Метод прожарки]]="D","Dark")</f>
        <v>Medium</v>
      </c>
      <c r="O231" s="2" t="str">
        <f>INDEX(customers!$A$1:$D$1001,MATCH($C231,customers!$A$1:$A$1001,0),MATCH(orders!O$1,customers!$A$1:$D$1,0))</f>
        <v>Нет</v>
      </c>
    </row>
    <row r="232" spans="1:15" x14ac:dyDescent="0.25">
      <c r="A232" s="2" t="s">
        <v>444</v>
      </c>
      <c r="B232" s="3">
        <v>44496</v>
      </c>
      <c r="C232" s="2" t="s">
        <v>445</v>
      </c>
      <c r="D232" t="s">
        <v>1994</v>
      </c>
      <c r="E232" s="2">
        <v>2</v>
      </c>
      <c r="F232" s="2" t="str">
        <f>INDEX(customers!$A$1:$D$1001,MATCH($C232,customers!$A$1:$A$1001,0),MATCH(orders!F$1,customers!$A$1:$D$1,0))</f>
        <v>Агата Волкова</v>
      </c>
      <c r="G232" s="2" t="str">
        <f>INDEX(customers!$A$1:$D$1001,MATCH($C232,customers!$A$1:$A$1001,0),MATCH(orders!G$1,customers!$A$1:$D$1,0))</f>
        <v>Россия</v>
      </c>
      <c r="H232" s="2" t="str">
        <f>INDEX(products!$A$1:$G$49,MATCH($D232,products!$A$1:$A$49,0),MATCH(orders!H$1,products!$A$1:$G$1,0))</f>
        <v>Ara</v>
      </c>
      <c r="I232" s="2" t="str">
        <f>INDEX(products!$A$1:$G$49,MATCH($D232,products!$A$1:$A$49,0),MATCH(orders!I$1,products!$A$1:$G$1,0))</f>
        <v>M</v>
      </c>
      <c r="J232" s="2">
        <f>INDEX(products!$A$1:$G$49,MATCH($D232,products!$A$1:$A$49,0),MATCH(orders!J$1,products!$A$1:$G$1,0))</f>
        <v>2.5</v>
      </c>
      <c r="K232" s="2">
        <f>INDEX(products!$A$1:$G$49,MATCH($D232,products!$A$1:$A$49,0),MATCH(orders!K$1,products!$A$1:$G$1,0))</f>
        <v>2587.4999999999995</v>
      </c>
      <c r="L232">
        <f>K232*E232</f>
        <v>5174.9999999999991</v>
      </c>
      <c r="M232" s="2" t="str" cm="1">
        <f t="array" ref="M2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32" s="2" t="str" cm="1">
        <f t="array" ref="N232">_xlfn.IFS(FullCoffeeTable[[#This Row],[Метод прожарки]]="M","Medium",FullCoffeeTable[[#This Row],[Метод прожарки]]="L","Light",FullCoffeeTable[[#This Row],[Метод прожарки]]="D","Dark")</f>
        <v>Medium</v>
      </c>
      <c r="O232" s="2" t="str">
        <f>INDEX(customers!$A$1:$D$1001,MATCH($C232,customers!$A$1:$A$1001,0),MATCH(orders!O$1,customers!$A$1:$D$1,0))</f>
        <v>Нет</v>
      </c>
    </row>
    <row r="233" spans="1:15" x14ac:dyDescent="0.25">
      <c r="A233" s="2" t="s">
        <v>446</v>
      </c>
      <c r="B233" s="3">
        <v>43628</v>
      </c>
      <c r="C233" s="2" t="s">
        <v>447</v>
      </c>
      <c r="D233" t="s">
        <v>1978</v>
      </c>
      <c r="E233" s="2">
        <v>2</v>
      </c>
      <c r="F233" s="2" t="str">
        <f>INDEX(customers!$A$1:$D$1001,MATCH($C233,customers!$A$1:$A$1001,0),MATCH(orders!F$1,customers!$A$1:$D$1,0))</f>
        <v>Александра Кузьмина</v>
      </c>
      <c r="G233" s="2" t="str">
        <f>INDEX(customers!$A$1:$D$1001,MATCH($C233,customers!$A$1:$A$1001,0),MATCH(orders!G$1,customers!$A$1:$D$1,0))</f>
        <v>Россия</v>
      </c>
      <c r="H233" s="2" t="str">
        <f>INDEX(products!$A$1:$G$49,MATCH($D233,products!$A$1:$A$49,0),MATCH(orders!H$1,products!$A$1:$G$1,0))</f>
        <v>Lib</v>
      </c>
      <c r="I233" s="2" t="str">
        <f>INDEX(products!$A$1:$G$49,MATCH($D233,products!$A$1:$A$49,0),MATCH(orders!I$1,products!$A$1:$G$1,0))</f>
        <v>M</v>
      </c>
      <c r="J233" s="2">
        <f>INDEX(products!$A$1:$G$49,MATCH($D233,products!$A$1:$A$49,0),MATCH(orders!J$1,products!$A$1:$G$1,0))</f>
        <v>0.2</v>
      </c>
      <c r="K233" s="2">
        <f>INDEX(products!$A$1:$G$49,MATCH($D233,products!$A$1:$A$49,0),MATCH(orders!K$1,products!$A$1:$G$1,0))</f>
        <v>436.5</v>
      </c>
      <c r="L233">
        <f>K233*E233</f>
        <v>873</v>
      </c>
      <c r="M233" s="2" t="str" cm="1">
        <f t="array" ref="M2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3" s="2" t="str" cm="1">
        <f t="array" ref="N233">_xlfn.IFS(FullCoffeeTable[[#This Row],[Метод прожарки]]="M","Medium",FullCoffeeTable[[#This Row],[Метод прожарки]]="L","Light",FullCoffeeTable[[#This Row],[Метод прожарки]]="D","Dark")</f>
        <v>Medium</v>
      </c>
      <c r="O233" s="2" t="str">
        <f>INDEX(customers!$A$1:$D$1001,MATCH($C233,customers!$A$1:$A$1001,0),MATCH(orders!O$1,customers!$A$1:$D$1,0))</f>
        <v>Да</v>
      </c>
    </row>
    <row r="234" spans="1:15" x14ac:dyDescent="0.25">
      <c r="A234" s="2" t="s">
        <v>448</v>
      </c>
      <c r="B234" s="3">
        <v>44010</v>
      </c>
      <c r="C234" s="2" t="s">
        <v>449</v>
      </c>
      <c r="D234" t="s">
        <v>1964</v>
      </c>
      <c r="E234" s="2">
        <v>5</v>
      </c>
      <c r="F234" s="2" t="str">
        <f>INDEX(customers!$A$1:$D$1001,MATCH($C234,customers!$A$1:$A$1001,0),MATCH(orders!F$1,customers!$A$1:$D$1,0))</f>
        <v>София Архипова</v>
      </c>
      <c r="G234" s="2" t="str">
        <f>INDEX(customers!$A$1:$D$1001,MATCH($C234,customers!$A$1:$A$1001,0),MATCH(orders!G$1,customers!$A$1:$D$1,0))</f>
        <v>Беларусь</v>
      </c>
      <c r="H234" s="2" t="str">
        <f>INDEX(products!$A$1:$G$49,MATCH($D234,products!$A$1:$A$49,0),MATCH(orders!H$1,products!$A$1:$G$1,0))</f>
        <v>Lib</v>
      </c>
      <c r="I234" s="2" t="str">
        <f>INDEX(products!$A$1:$G$49,MATCH($D234,products!$A$1:$A$49,0),MATCH(orders!I$1,products!$A$1:$G$1,0))</f>
        <v>L</v>
      </c>
      <c r="J234" s="2">
        <f>INDEX(products!$A$1:$G$49,MATCH($D234,products!$A$1:$A$49,0),MATCH(orders!J$1,products!$A$1:$G$1,0))</f>
        <v>0.2</v>
      </c>
      <c r="K234" s="2">
        <f>INDEX(products!$A$1:$G$49,MATCH($D234,products!$A$1:$A$49,0),MATCH(orders!K$1,products!$A$1:$G$1,0))</f>
        <v>475.5</v>
      </c>
      <c r="L234">
        <f>K234*E234</f>
        <v>2377.5</v>
      </c>
      <c r="M234" s="2" t="str" cm="1">
        <f t="array" ref="M2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4" s="2" t="str" cm="1">
        <f t="array" ref="N234">_xlfn.IFS(FullCoffeeTable[[#This Row],[Метод прожарки]]="M","Medium",FullCoffeeTable[[#This Row],[Метод прожарки]]="L","Light",FullCoffeeTable[[#This Row],[Метод прожарки]]="D","Dark")</f>
        <v>Light</v>
      </c>
      <c r="O234" s="2" t="str">
        <f>INDEX(customers!$A$1:$D$1001,MATCH($C234,customers!$A$1:$A$1001,0),MATCH(orders!O$1,customers!$A$1:$D$1,0))</f>
        <v>Нет</v>
      </c>
    </row>
    <row r="235" spans="1:15" x14ac:dyDescent="0.25">
      <c r="A235" s="2" t="s">
        <v>450</v>
      </c>
      <c r="B235" s="3">
        <v>44278</v>
      </c>
      <c r="C235" s="2" t="s">
        <v>451</v>
      </c>
      <c r="D235" t="s">
        <v>1975</v>
      </c>
      <c r="E235" s="2">
        <v>5</v>
      </c>
      <c r="F235" s="2" t="str">
        <f>INDEX(customers!$A$1:$D$1001,MATCH($C235,customers!$A$1:$A$1001,0),MATCH(orders!F$1,customers!$A$1:$D$1,0))</f>
        <v>Мария Комиссарова</v>
      </c>
      <c r="G235" s="2" t="str">
        <f>INDEX(customers!$A$1:$D$1001,MATCH($C235,customers!$A$1:$A$1001,0),MATCH(orders!G$1,customers!$A$1:$D$1,0))</f>
        <v>Россия</v>
      </c>
      <c r="H235" s="2" t="str">
        <f>INDEX(products!$A$1:$G$49,MATCH($D235,products!$A$1:$A$49,0),MATCH(orders!H$1,products!$A$1:$G$1,0))</f>
        <v>Exc</v>
      </c>
      <c r="I235" s="2" t="str">
        <f>INDEX(products!$A$1:$G$49,MATCH($D235,products!$A$1:$A$49,0),MATCH(orders!I$1,products!$A$1:$G$1,0))</f>
        <v>M</v>
      </c>
      <c r="J235" s="2">
        <f>INDEX(products!$A$1:$G$49,MATCH($D235,products!$A$1:$A$49,0),MATCH(orders!J$1,products!$A$1:$G$1,0))</f>
        <v>0.2</v>
      </c>
      <c r="K235" s="2">
        <f>INDEX(products!$A$1:$G$49,MATCH($D235,products!$A$1:$A$49,0),MATCH(orders!K$1,products!$A$1:$G$1,0))</f>
        <v>412.5</v>
      </c>
      <c r="L235">
        <f>K235*E235</f>
        <v>2062.5</v>
      </c>
      <c r="M235" s="2" t="str" cm="1">
        <f t="array" ref="M2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35" s="2" t="str" cm="1">
        <f t="array" ref="N235">_xlfn.IFS(FullCoffeeTable[[#This Row],[Метод прожарки]]="M","Medium",FullCoffeeTable[[#This Row],[Метод прожарки]]="L","Light",FullCoffeeTable[[#This Row],[Метод прожарки]]="D","Dark")</f>
        <v>Medium</v>
      </c>
      <c r="O235" s="2" t="str">
        <f>INDEX(customers!$A$1:$D$1001,MATCH($C235,customers!$A$1:$A$1001,0),MATCH(orders!O$1,customers!$A$1:$D$1,0))</f>
        <v>Нет</v>
      </c>
    </row>
    <row r="236" spans="1:15" x14ac:dyDescent="0.25">
      <c r="A236" s="2" t="s">
        <v>452</v>
      </c>
      <c r="B236" s="3">
        <v>44602</v>
      </c>
      <c r="C236" s="2" t="s">
        <v>453</v>
      </c>
      <c r="D236" t="s">
        <v>1983</v>
      </c>
      <c r="E236" s="2">
        <v>1</v>
      </c>
      <c r="F236" s="2" t="str">
        <f>INDEX(customers!$A$1:$D$1001,MATCH($C236,customers!$A$1:$A$1001,0),MATCH(orders!F$1,customers!$A$1:$D$1,0))</f>
        <v>Илья Быков</v>
      </c>
      <c r="G236" s="2" t="str">
        <f>INDEX(customers!$A$1:$D$1001,MATCH($C236,customers!$A$1:$A$1001,0),MATCH(orders!G$1,customers!$A$1:$D$1,0))</f>
        <v>Россия</v>
      </c>
      <c r="H236" s="2" t="str">
        <f>INDEX(products!$A$1:$G$49,MATCH($D236,products!$A$1:$A$49,0),MATCH(orders!H$1,products!$A$1:$G$1,0))</f>
        <v>Lib</v>
      </c>
      <c r="I236" s="2" t="str">
        <f>INDEX(products!$A$1:$G$49,MATCH($D236,products!$A$1:$A$49,0),MATCH(orders!I$1,products!$A$1:$G$1,0))</f>
        <v>L</v>
      </c>
      <c r="J236" s="2">
        <f>INDEX(products!$A$1:$G$49,MATCH($D236,products!$A$1:$A$49,0),MATCH(orders!J$1,products!$A$1:$G$1,0))</f>
        <v>2.5</v>
      </c>
      <c r="K236" s="2">
        <f>INDEX(products!$A$1:$G$49,MATCH($D236,products!$A$1:$A$49,0),MATCH(orders!K$1,products!$A$1:$G$1,0))</f>
        <v>3645.5</v>
      </c>
      <c r="L236">
        <f>K236*E236</f>
        <v>3645.5</v>
      </c>
      <c r="M236" s="2" t="str" cm="1">
        <f t="array" ref="M2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6" s="2" t="str" cm="1">
        <f t="array" ref="N236">_xlfn.IFS(FullCoffeeTable[[#This Row],[Метод прожарки]]="M","Medium",FullCoffeeTable[[#This Row],[Метод прожарки]]="L","Light",FullCoffeeTable[[#This Row],[Метод прожарки]]="D","Dark")</f>
        <v>Light</v>
      </c>
      <c r="O236" s="2" t="str">
        <f>INDEX(customers!$A$1:$D$1001,MATCH($C236,customers!$A$1:$A$1001,0),MATCH(orders!O$1,customers!$A$1:$D$1,0))</f>
        <v>Нет</v>
      </c>
    </row>
    <row r="237" spans="1:15" x14ac:dyDescent="0.25">
      <c r="A237" s="2" t="s">
        <v>454</v>
      </c>
      <c r="B237" s="3">
        <v>43571</v>
      </c>
      <c r="C237" s="2" t="s">
        <v>455</v>
      </c>
      <c r="D237" t="s">
        <v>1983</v>
      </c>
      <c r="E237" s="2">
        <v>5</v>
      </c>
      <c r="F237" s="2" t="str">
        <f>INDEX(customers!$A$1:$D$1001,MATCH($C237,customers!$A$1:$A$1001,0),MATCH(orders!F$1,customers!$A$1:$D$1,0))</f>
        <v>Андрей Марков</v>
      </c>
      <c r="G237" s="2" t="str">
        <f>INDEX(customers!$A$1:$D$1001,MATCH($C237,customers!$A$1:$A$1001,0),MATCH(orders!G$1,customers!$A$1:$D$1,0))</f>
        <v>Казахстан</v>
      </c>
      <c r="H237" s="2" t="str">
        <f>INDEX(products!$A$1:$G$49,MATCH($D237,products!$A$1:$A$49,0),MATCH(orders!H$1,products!$A$1:$G$1,0))</f>
        <v>Lib</v>
      </c>
      <c r="I237" s="2" t="str">
        <f>INDEX(products!$A$1:$G$49,MATCH($D237,products!$A$1:$A$49,0),MATCH(orders!I$1,products!$A$1:$G$1,0))</f>
        <v>L</v>
      </c>
      <c r="J237" s="2">
        <f>INDEX(products!$A$1:$G$49,MATCH($D237,products!$A$1:$A$49,0),MATCH(orders!J$1,products!$A$1:$G$1,0))</f>
        <v>2.5</v>
      </c>
      <c r="K237" s="2">
        <f>INDEX(products!$A$1:$G$49,MATCH($D237,products!$A$1:$A$49,0),MATCH(orders!K$1,products!$A$1:$G$1,0))</f>
        <v>3645.5</v>
      </c>
      <c r="L237">
        <f>K237*E237</f>
        <v>18227.5</v>
      </c>
      <c r="M237" s="2" t="str" cm="1">
        <f t="array" ref="M2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7" s="2" t="str" cm="1">
        <f t="array" ref="N237">_xlfn.IFS(FullCoffeeTable[[#This Row],[Метод прожарки]]="M","Medium",FullCoffeeTable[[#This Row],[Метод прожарки]]="L","Light",FullCoffeeTable[[#This Row],[Метод прожарки]]="D","Dark")</f>
        <v>Light</v>
      </c>
      <c r="O237" s="2" t="str">
        <f>INDEX(customers!$A$1:$D$1001,MATCH($C237,customers!$A$1:$A$1001,0),MATCH(orders!O$1,customers!$A$1:$D$1,0))</f>
        <v>Нет</v>
      </c>
    </row>
    <row r="238" spans="1:15" x14ac:dyDescent="0.25">
      <c r="A238" s="2" t="s">
        <v>456</v>
      </c>
      <c r="B238" s="3">
        <v>43873</v>
      </c>
      <c r="C238" s="2" t="s">
        <v>457</v>
      </c>
      <c r="D238" t="s">
        <v>1984</v>
      </c>
      <c r="E238" s="2">
        <v>3</v>
      </c>
      <c r="F238" s="2" t="str">
        <f>INDEX(customers!$A$1:$D$1001,MATCH($C238,customers!$A$1:$A$1001,0),MATCH(orders!F$1,customers!$A$1:$D$1,0))</f>
        <v>Евангелина Алексеева</v>
      </c>
      <c r="G238" s="2" t="str">
        <f>INDEX(customers!$A$1:$D$1001,MATCH($C238,customers!$A$1:$A$1001,0),MATCH(orders!G$1,customers!$A$1:$D$1,0))</f>
        <v>Казахстан</v>
      </c>
      <c r="H238" s="2" t="str">
        <f>INDEX(products!$A$1:$G$49,MATCH($D238,products!$A$1:$A$49,0),MATCH(orders!H$1,products!$A$1:$G$1,0))</f>
        <v>Lib</v>
      </c>
      <c r="I238" s="2" t="str">
        <f>INDEX(products!$A$1:$G$49,MATCH($D238,products!$A$1:$A$49,0),MATCH(orders!I$1,products!$A$1:$G$1,0))</f>
        <v>D</v>
      </c>
      <c r="J238" s="2">
        <f>INDEX(products!$A$1:$G$49,MATCH($D238,products!$A$1:$A$49,0),MATCH(orders!J$1,products!$A$1:$G$1,0))</f>
        <v>2.5</v>
      </c>
      <c r="K238" s="2">
        <f>INDEX(products!$A$1:$G$49,MATCH($D238,products!$A$1:$A$49,0),MATCH(orders!K$1,products!$A$1:$G$1,0))</f>
        <v>2978.4999999999995</v>
      </c>
      <c r="L238">
        <f>K238*E238</f>
        <v>8935.4999999999982</v>
      </c>
      <c r="M238" s="2" t="str" cm="1">
        <f t="array" ref="M2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38" s="2" t="str" cm="1">
        <f t="array" ref="N238">_xlfn.IFS(FullCoffeeTable[[#This Row],[Метод прожарки]]="M","Medium",FullCoffeeTable[[#This Row],[Метод прожарки]]="L","Light",FullCoffeeTable[[#This Row],[Метод прожарки]]="D","Dark")</f>
        <v>Dark</v>
      </c>
      <c r="O238" s="2" t="str">
        <f>INDEX(customers!$A$1:$D$1001,MATCH($C238,customers!$A$1:$A$1001,0),MATCH(orders!O$1,customers!$A$1:$D$1,0))</f>
        <v>Нет</v>
      </c>
    </row>
    <row r="239" spans="1:15" x14ac:dyDescent="0.25">
      <c r="A239" s="2" t="s">
        <v>458</v>
      </c>
      <c r="B239" s="3">
        <v>44563</v>
      </c>
      <c r="C239" s="2" t="s">
        <v>459</v>
      </c>
      <c r="D239" t="s">
        <v>1997</v>
      </c>
      <c r="E239" s="2">
        <v>1</v>
      </c>
      <c r="F239" s="2" t="str">
        <f>INDEX(customers!$A$1:$D$1001,MATCH($C239,customers!$A$1:$A$1001,0),MATCH(orders!F$1,customers!$A$1:$D$1,0))</f>
        <v>Егор Фролов</v>
      </c>
      <c r="G239" s="2" t="str">
        <f>INDEX(customers!$A$1:$D$1001,MATCH($C239,customers!$A$1:$A$1001,0),MATCH(orders!G$1,customers!$A$1:$D$1,0))</f>
        <v>Россия</v>
      </c>
      <c r="H239" s="2" t="str">
        <f>INDEX(products!$A$1:$G$49,MATCH($D239,products!$A$1:$A$49,0),MATCH(orders!H$1,products!$A$1:$G$1,0))</f>
        <v>Rob</v>
      </c>
      <c r="I239" s="2" t="str">
        <f>INDEX(products!$A$1:$G$49,MATCH($D239,products!$A$1:$A$49,0),MATCH(orders!I$1,products!$A$1:$G$1,0))</f>
        <v>L</v>
      </c>
      <c r="J239" s="2">
        <f>INDEX(products!$A$1:$G$49,MATCH($D239,products!$A$1:$A$49,0),MATCH(orders!J$1,products!$A$1:$G$1,0))</f>
        <v>0.2</v>
      </c>
      <c r="K239" s="2">
        <f>INDEX(products!$A$1:$G$49,MATCH($D239,products!$A$1:$A$49,0),MATCH(orders!K$1,products!$A$1:$G$1,0))</f>
        <v>358.49999999999994</v>
      </c>
      <c r="L239">
        <f>K239*E239</f>
        <v>358.49999999999994</v>
      </c>
      <c r="M239" s="2" t="str" cm="1">
        <f t="array" ref="M2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39" s="2" t="str" cm="1">
        <f t="array" ref="N239">_xlfn.IFS(FullCoffeeTable[[#This Row],[Метод прожарки]]="M","Medium",FullCoffeeTable[[#This Row],[Метод прожарки]]="L","Light",FullCoffeeTable[[#This Row],[Метод прожарки]]="D","Dark")</f>
        <v>Light</v>
      </c>
      <c r="O239" s="2" t="str">
        <f>INDEX(customers!$A$1:$D$1001,MATCH($C239,customers!$A$1:$A$1001,0),MATCH(orders!O$1,customers!$A$1:$D$1,0))</f>
        <v>Да</v>
      </c>
    </row>
    <row r="240" spans="1:15" x14ac:dyDescent="0.25">
      <c r="A240" s="2" t="s">
        <v>460</v>
      </c>
      <c r="B240" s="3">
        <v>44172</v>
      </c>
      <c r="C240" s="2" t="s">
        <v>461</v>
      </c>
      <c r="D240" t="s">
        <v>1970</v>
      </c>
      <c r="E240" s="2">
        <v>2</v>
      </c>
      <c r="F240" s="2" t="str">
        <f>INDEX(customers!$A$1:$D$1001,MATCH($C240,customers!$A$1:$A$1001,0),MATCH(orders!F$1,customers!$A$1:$D$1,0))</f>
        <v>София Шарова</v>
      </c>
      <c r="G240" s="2" t="str">
        <f>INDEX(customers!$A$1:$D$1001,MATCH($C240,customers!$A$1:$A$1001,0),MATCH(orders!G$1,customers!$A$1:$D$1,0))</f>
        <v>Россия</v>
      </c>
      <c r="H240" s="2" t="str">
        <f>INDEX(products!$A$1:$G$49,MATCH($D240,products!$A$1:$A$49,0),MATCH(orders!H$1,products!$A$1:$G$1,0))</f>
        <v>Rob</v>
      </c>
      <c r="I240" s="2" t="str">
        <f>INDEX(products!$A$1:$G$49,MATCH($D240,products!$A$1:$A$49,0),MATCH(orders!I$1,products!$A$1:$G$1,0))</f>
        <v>M</v>
      </c>
      <c r="J240" s="2">
        <f>INDEX(products!$A$1:$G$49,MATCH($D240,products!$A$1:$A$49,0),MATCH(orders!J$1,products!$A$1:$G$1,0))</f>
        <v>2.5</v>
      </c>
      <c r="K240" s="2">
        <f>INDEX(products!$A$1:$G$49,MATCH($D240,products!$A$1:$A$49,0),MATCH(orders!K$1,products!$A$1:$G$1,0))</f>
        <v>2288.5</v>
      </c>
      <c r="L240">
        <f>K240*E240</f>
        <v>4577</v>
      </c>
      <c r="M240" s="2" t="str" cm="1">
        <f t="array" ref="M2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0" s="2" t="str" cm="1">
        <f t="array" ref="N240">_xlfn.IFS(FullCoffeeTable[[#This Row],[Метод прожарки]]="M","Medium",FullCoffeeTable[[#This Row],[Метод прожарки]]="L","Light",FullCoffeeTable[[#This Row],[Метод прожарки]]="D","Dark")</f>
        <v>Medium</v>
      </c>
      <c r="O240" s="2" t="str">
        <f>INDEX(customers!$A$1:$D$1001,MATCH($C240,customers!$A$1:$A$1001,0),MATCH(orders!O$1,customers!$A$1:$D$1,0))</f>
        <v>Да</v>
      </c>
    </row>
    <row r="241" spans="1:15" x14ac:dyDescent="0.25">
      <c r="A241" s="2" t="s">
        <v>462</v>
      </c>
      <c r="B241" s="3">
        <v>43881</v>
      </c>
      <c r="C241" s="2" t="s">
        <v>463</v>
      </c>
      <c r="D241" t="s">
        <v>1990</v>
      </c>
      <c r="E241" s="2">
        <v>4</v>
      </c>
      <c r="F241" s="2" t="str">
        <f>INDEX(customers!$A$1:$D$1001,MATCH($C241,customers!$A$1:$A$1001,0),MATCH(orders!F$1,customers!$A$1:$D$1,0))</f>
        <v>Михаил Иванов</v>
      </c>
      <c r="G241" s="2" t="str">
        <f>INDEX(customers!$A$1:$D$1001,MATCH($C241,customers!$A$1:$A$1001,0),MATCH(orders!G$1,customers!$A$1:$D$1,0))</f>
        <v>Россия</v>
      </c>
      <c r="H241" s="2" t="str">
        <f>INDEX(products!$A$1:$G$49,MATCH($D241,products!$A$1:$A$49,0),MATCH(orders!H$1,products!$A$1:$G$1,0))</f>
        <v>Exc</v>
      </c>
      <c r="I241" s="2" t="str">
        <f>INDEX(products!$A$1:$G$49,MATCH($D241,products!$A$1:$A$49,0),MATCH(orders!I$1,products!$A$1:$G$1,0))</f>
        <v>L</v>
      </c>
      <c r="J241" s="2">
        <f>INDEX(products!$A$1:$G$49,MATCH($D241,products!$A$1:$A$49,0),MATCH(orders!J$1,products!$A$1:$G$1,0))</f>
        <v>1</v>
      </c>
      <c r="K241" s="2">
        <f>INDEX(products!$A$1:$G$49,MATCH($D241,products!$A$1:$A$49,0),MATCH(orders!K$1,products!$A$1:$G$1,0))</f>
        <v>1485</v>
      </c>
      <c r="L241">
        <f>K241*E241</f>
        <v>5940</v>
      </c>
      <c r="M241" s="2" t="str" cm="1">
        <f t="array" ref="M2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1" s="2" t="str" cm="1">
        <f t="array" ref="N241">_xlfn.IFS(FullCoffeeTable[[#This Row],[Метод прожарки]]="M","Medium",FullCoffeeTable[[#This Row],[Метод прожарки]]="L","Light",FullCoffeeTable[[#This Row],[Метод прожарки]]="D","Dark")</f>
        <v>Light</v>
      </c>
      <c r="O241" s="2" t="str">
        <f>INDEX(customers!$A$1:$D$1001,MATCH($C241,customers!$A$1:$A$1001,0),MATCH(orders!O$1,customers!$A$1:$D$1,0))</f>
        <v>Нет</v>
      </c>
    </row>
    <row r="242" spans="1:15" x14ac:dyDescent="0.25">
      <c r="A242" s="2" t="s">
        <v>464</v>
      </c>
      <c r="B242" s="3">
        <v>43993</v>
      </c>
      <c r="C242" s="2" t="s">
        <v>465</v>
      </c>
      <c r="D242" t="s">
        <v>1994</v>
      </c>
      <c r="E242" s="2">
        <v>6</v>
      </c>
      <c r="F242" s="2" t="str">
        <f>INDEX(customers!$A$1:$D$1001,MATCH($C242,customers!$A$1:$A$1001,0),MATCH(orders!F$1,customers!$A$1:$D$1,0))</f>
        <v>Элина Серова</v>
      </c>
      <c r="G242" s="2" t="str">
        <f>INDEX(customers!$A$1:$D$1001,MATCH($C242,customers!$A$1:$A$1001,0),MATCH(orders!G$1,customers!$A$1:$D$1,0))</f>
        <v>Россия</v>
      </c>
      <c r="H242" s="2" t="str">
        <f>INDEX(products!$A$1:$G$49,MATCH($D242,products!$A$1:$A$49,0),MATCH(orders!H$1,products!$A$1:$G$1,0))</f>
        <v>Ara</v>
      </c>
      <c r="I242" s="2" t="str">
        <f>INDEX(products!$A$1:$G$49,MATCH($D242,products!$A$1:$A$49,0),MATCH(orders!I$1,products!$A$1:$G$1,0))</f>
        <v>M</v>
      </c>
      <c r="J242" s="2">
        <f>INDEX(products!$A$1:$G$49,MATCH($D242,products!$A$1:$A$49,0),MATCH(orders!J$1,products!$A$1:$G$1,0))</f>
        <v>2.5</v>
      </c>
      <c r="K242" s="2">
        <f>INDEX(products!$A$1:$G$49,MATCH($D242,products!$A$1:$A$49,0),MATCH(orders!K$1,products!$A$1:$G$1,0))</f>
        <v>2587.4999999999995</v>
      </c>
      <c r="L242">
        <f>K242*E242</f>
        <v>15524.999999999996</v>
      </c>
      <c r="M242" s="2" t="str" cm="1">
        <f t="array" ref="M2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42" s="2" t="str" cm="1">
        <f t="array" ref="N242">_xlfn.IFS(FullCoffeeTable[[#This Row],[Метод прожарки]]="M","Medium",FullCoffeeTable[[#This Row],[Метод прожарки]]="L","Light",FullCoffeeTable[[#This Row],[Метод прожарки]]="D","Dark")</f>
        <v>Medium</v>
      </c>
      <c r="O242" s="2" t="str">
        <f>INDEX(customers!$A$1:$D$1001,MATCH($C242,customers!$A$1:$A$1001,0),MATCH(orders!O$1,customers!$A$1:$D$1,0))</f>
        <v>Да</v>
      </c>
    </row>
    <row r="243" spans="1:15" x14ac:dyDescent="0.25">
      <c r="A243" s="2" t="s">
        <v>466</v>
      </c>
      <c r="B243" s="3">
        <v>44082</v>
      </c>
      <c r="C243" s="2" t="s">
        <v>467</v>
      </c>
      <c r="D243" t="s">
        <v>1970</v>
      </c>
      <c r="E243" s="2">
        <v>2</v>
      </c>
      <c r="F243" s="2" t="str">
        <f>INDEX(customers!$A$1:$D$1001,MATCH($C243,customers!$A$1:$A$1001,0),MATCH(orders!F$1,customers!$A$1:$D$1,0))</f>
        <v>Георгий Киселев</v>
      </c>
      <c r="G243" s="2" t="str">
        <f>INDEX(customers!$A$1:$D$1001,MATCH($C243,customers!$A$1:$A$1001,0),MATCH(orders!G$1,customers!$A$1:$D$1,0))</f>
        <v>Россия</v>
      </c>
      <c r="H243" s="2" t="str">
        <f>INDEX(products!$A$1:$G$49,MATCH($D243,products!$A$1:$A$49,0),MATCH(orders!H$1,products!$A$1:$G$1,0))</f>
        <v>Rob</v>
      </c>
      <c r="I243" s="2" t="str">
        <f>INDEX(products!$A$1:$G$49,MATCH($D243,products!$A$1:$A$49,0),MATCH(orders!I$1,products!$A$1:$G$1,0))</f>
        <v>M</v>
      </c>
      <c r="J243" s="2">
        <f>INDEX(products!$A$1:$G$49,MATCH($D243,products!$A$1:$A$49,0),MATCH(orders!J$1,products!$A$1:$G$1,0))</f>
        <v>2.5</v>
      </c>
      <c r="K243" s="2">
        <f>INDEX(products!$A$1:$G$49,MATCH($D243,products!$A$1:$A$49,0),MATCH(orders!K$1,products!$A$1:$G$1,0))</f>
        <v>2288.5</v>
      </c>
      <c r="L243">
        <f>K243*E243</f>
        <v>4577</v>
      </c>
      <c r="M243" s="2" t="str" cm="1">
        <f t="array" ref="M2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3" s="2" t="str" cm="1">
        <f t="array" ref="N243">_xlfn.IFS(FullCoffeeTable[[#This Row],[Метод прожарки]]="M","Medium",FullCoffeeTable[[#This Row],[Метод прожарки]]="L","Light",FullCoffeeTable[[#This Row],[Метод прожарки]]="D","Dark")</f>
        <v>Medium</v>
      </c>
      <c r="O243" s="2" t="str">
        <f>INDEX(customers!$A$1:$D$1001,MATCH($C243,customers!$A$1:$A$1001,0),MATCH(orders!O$1,customers!$A$1:$D$1,0))</f>
        <v>Нет</v>
      </c>
    </row>
    <row r="244" spans="1:15" x14ac:dyDescent="0.25">
      <c r="A244" s="2" t="s">
        <v>468</v>
      </c>
      <c r="B244" s="3">
        <v>43918</v>
      </c>
      <c r="C244" s="2" t="s">
        <v>469</v>
      </c>
      <c r="D244" t="s">
        <v>2002</v>
      </c>
      <c r="E244" s="2">
        <v>3</v>
      </c>
      <c r="F244" s="2" t="str">
        <f>INDEX(customers!$A$1:$D$1001,MATCH($C244,customers!$A$1:$A$1001,0),MATCH(orders!F$1,customers!$A$1:$D$1,0))</f>
        <v>Валерия Никитина</v>
      </c>
      <c r="G244" s="2" t="str">
        <f>INDEX(customers!$A$1:$D$1001,MATCH($C244,customers!$A$1:$A$1001,0),MATCH(orders!G$1,customers!$A$1:$D$1,0))</f>
        <v>Россия</v>
      </c>
      <c r="H244" s="2" t="str">
        <f>INDEX(products!$A$1:$G$49,MATCH($D244,products!$A$1:$A$49,0),MATCH(orders!H$1,products!$A$1:$G$1,0))</f>
        <v>Exc</v>
      </c>
      <c r="I244" s="2" t="str">
        <f>INDEX(products!$A$1:$G$49,MATCH($D244,products!$A$1:$A$49,0),MATCH(orders!I$1,products!$A$1:$G$1,0))</f>
        <v>D</v>
      </c>
      <c r="J244" s="2">
        <f>INDEX(products!$A$1:$G$49,MATCH($D244,products!$A$1:$A$49,0),MATCH(orders!J$1,products!$A$1:$G$1,0))</f>
        <v>1</v>
      </c>
      <c r="K244" s="2">
        <f>INDEX(products!$A$1:$G$49,MATCH($D244,products!$A$1:$A$49,0),MATCH(orders!K$1,products!$A$1:$G$1,0))</f>
        <v>1215</v>
      </c>
      <c r="L244">
        <f>K244*E244</f>
        <v>3645</v>
      </c>
      <c r="M244" s="2" t="str" cm="1">
        <f t="array" ref="M2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4" s="2" t="str" cm="1">
        <f t="array" ref="N244">_xlfn.IFS(FullCoffeeTable[[#This Row],[Метод прожарки]]="M","Medium",FullCoffeeTable[[#This Row],[Метод прожарки]]="L","Light",FullCoffeeTable[[#This Row],[Метод прожарки]]="D","Dark")</f>
        <v>Dark</v>
      </c>
      <c r="O244" s="2" t="str">
        <f>INDEX(customers!$A$1:$D$1001,MATCH($C244,customers!$A$1:$A$1001,0),MATCH(orders!O$1,customers!$A$1:$D$1,0))</f>
        <v>Да</v>
      </c>
    </row>
    <row r="245" spans="1:15" x14ac:dyDescent="0.25">
      <c r="A245" s="2" t="s">
        <v>470</v>
      </c>
      <c r="B245" s="3">
        <v>44114</v>
      </c>
      <c r="C245" s="2" t="s">
        <v>471</v>
      </c>
      <c r="D245" t="s">
        <v>1963</v>
      </c>
      <c r="E245" s="2">
        <v>4</v>
      </c>
      <c r="F245" s="2" t="str">
        <f>INDEX(customers!$A$1:$D$1001,MATCH($C245,customers!$A$1:$A$1001,0),MATCH(orders!F$1,customers!$A$1:$D$1,0))</f>
        <v>Ксения Ершова</v>
      </c>
      <c r="G245" s="2" t="str">
        <f>INDEX(customers!$A$1:$D$1001,MATCH($C245,customers!$A$1:$A$1001,0),MATCH(orders!G$1,customers!$A$1:$D$1,0))</f>
        <v>Россия</v>
      </c>
      <c r="H245" s="2" t="str">
        <f>INDEX(products!$A$1:$G$49,MATCH($D245,products!$A$1:$A$49,0),MATCH(orders!H$1,products!$A$1:$G$1,0))</f>
        <v>Exc</v>
      </c>
      <c r="I245" s="2" t="str">
        <f>INDEX(products!$A$1:$G$49,MATCH($D245,products!$A$1:$A$49,0),MATCH(orders!I$1,products!$A$1:$G$1,0))</f>
        <v>D</v>
      </c>
      <c r="J245" s="2">
        <f>INDEX(products!$A$1:$G$49,MATCH($D245,products!$A$1:$A$49,0),MATCH(orders!J$1,products!$A$1:$G$1,0))</f>
        <v>0.5</v>
      </c>
      <c r="K245" s="2">
        <f>INDEX(products!$A$1:$G$49,MATCH($D245,products!$A$1:$A$49,0),MATCH(orders!K$1,products!$A$1:$G$1,0))</f>
        <v>729</v>
      </c>
      <c r="L245">
        <f>K245*E245</f>
        <v>2916</v>
      </c>
      <c r="M245" s="2" t="str" cm="1">
        <f t="array" ref="M2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45" s="2" t="str" cm="1">
        <f t="array" ref="N245">_xlfn.IFS(FullCoffeeTable[[#This Row],[Метод прожарки]]="M","Medium",FullCoffeeTable[[#This Row],[Метод прожарки]]="L","Light",FullCoffeeTable[[#This Row],[Метод прожарки]]="D","Dark")</f>
        <v>Dark</v>
      </c>
      <c r="O245" s="2" t="str">
        <f>INDEX(customers!$A$1:$D$1001,MATCH($C245,customers!$A$1:$A$1001,0),MATCH(orders!O$1,customers!$A$1:$D$1,0))</f>
        <v>Да</v>
      </c>
    </row>
    <row r="246" spans="1:15" x14ac:dyDescent="0.25">
      <c r="A246" s="2" t="s">
        <v>472</v>
      </c>
      <c r="B246" s="3">
        <v>44702</v>
      </c>
      <c r="C246" s="2" t="s">
        <v>473</v>
      </c>
      <c r="D246" t="s">
        <v>2000</v>
      </c>
      <c r="E246" s="2">
        <v>4</v>
      </c>
      <c r="F246" s="2" t="str">
        <f>INDEX(customers!$A$1:$D$1001,MATCH($C246,customers!$A$1:$A$1001,0),MATCH(orders!F$1,customers!$A$1:$D$1,0))</f>
        <v>Александра Лебедева</v>
      </c>
      <c r="G246" s="2" t="str">
        <f>INDEX(customers!$A$1:$D$1001,MATCH($C246,customers!$A$1:$A$1001,0),MATCH(orders!G$1,customers!$A$1:$D$1,0))</f>
        <v>Россия</v>
      </c>
      <c r="H246" s="2" t="str">
        <f>INDEX(products!$A$1:$G$49,MATCH($D246,products!$A$1:$A$49,0),MATCH(orders!H$1,products!$A$1:$G$1,0))</f>
        <v>Lib</v>
      </c>
      <c r="I246" s="2" t="str">
        <f>INDEX(products!$A$1:$G$49,MATCH($D246,products!$A$1:$A$49,0),MATCH(orders!I$1,products!$A$1:$G$1,0))</f>
        <v>M</v>
      </c>
      <c r="J246" s="2">
        <f>INDEX(products!$A$1:$G$49,MATCH($D246,products!$A$1:$A$49,0),MATCH(orders!J$1,products!$A$1:$G$1,0))</f>
        <v>2.5</v>
      </c>
      <c r="K246" s="2">
        <f>INDEX(products!$A$1:$G$49,MATCH($D246,products!$A$1:$A$49,0),MATCH(orders!K$1,products!$A$1:$G$1,0))</f>
        <v>3346.4999999999995</v>
      </c>
      <c r="L246">
        <f>K246*E246</f>
        <v>13385.999999999998</v>
      </c>
      <c r="M246" s="2" t="str" cm="1">
        <f t="array" ref="M2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6" s="2" t="str" cm="1">
        <f t="array" ref="N246">_xlfn.IFS(FullCoffeeTable[[#This Row],[Метод прожарки]]="M","Medium",FullCoffeeTable[[#This Row],[Метод прожарки]]="L","Light",FullCoffeeTable[[#This Row],[Метод прожарки]]="D","Dark")</f>
        <v>Medium</v>
      </c>
      <c r="O246" s="2" t="str">
        <f>INDEX(customers!$A$1:$D$1001,MATCH($C246,customers!$A$1:$A$1001,0),MATCH(orders!O$1,customers!$A$1:$D$1,0))</f>
        <v>Нет</v>
      </c>
    </row>
    <row r="247" spans="1:15" x14ac:dyDescent="0.25">
      <c r="A247" s="2" t="s">
        <v>474</v>
      </c>
      <c r="B247" s="3">
        <v>43951</v>
      </c>
      <c r="C247" s="2" t="s">
        <v>475</v>
      </c>
      <c r="D247" t="s">
        <v>1964</v>
      </c>
      <c r="E247" s="2">
        <v>5</v>
      </c>
      <c r="F247" s="2" t="str">
        <f>INDEX(customers!$A$1:$D$1001,MATCH($C247,customers!$A$1:$A$1001,0),MATCH(orders!F$1,customers!$A$1:$D$1,0))</f>
        <v>Екатерина Вешнякова</v>
      </c>
      <c r="G247" s="2" t="str">
        <f>INDEX(customers!$A$1:$D$1001,MATCH($C247,customers!$A$1:$A$1001,0),MATCH(orders!G$1,customers!$A$1:$D$1,0))</f>
        <v>Россия</v>
      </c>
      <c r="H247" s="2" t="str">
        <f>INDEX(products!$A$1:$G$49,MATCH($D247,products!$A$1:$A$49,0),MATCH(orders!H$1,products!$A$1:$G$1,0))</f>
        <v>Lib</v>
      </c>
      <c r="I247" s="2" t="str">
        <f>INDEX(products!$A$1:$G$49,MATCH($D247,products!$A$1:$A$49,0),MATCH(orders!I$1,products!$A$1:$G$1,0))</f>
        <v>L</v>
      </c>
      <c r="J247" s="2">
        <f>INDEX(products!$A$1:$G$49,MATCH($D247,products!$A$1:$A$49,0),MATCH(orders!J$1,products!$A$1:$G$1,0))</f>
        <v>0.2</v>
      </c>
      <c r="K247" s="2">
        <f>INDEX(products!$A$1:$G$49,MATCH($D247,products!$A$1:$A$49,0),MATCH(orders!K$1,products!$A$1:$G$1,0))</f>
        <v>475.5</v>
      </c>
      <c r="L247">
        <f>K247*E247</f>
        <v>2377.5</v>
      </c>
      <c r="M247" s="2" t="str" cm="1">
        <f t="array" ref="M2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7" s="2" t="str" cm="1">
        <f t="array" ref="N247">_xlfn.IFS(FullCoffeeTable[[#This Row],[Метод прожарки]]="M","Medium",FullCoffeeTable[[#This Row],[Метод прожарки]]="L","Light",FullCoffeeTable[[#This Row],[Метод прожарки]]="D","Dark")</f>
        <v>Light</v>
      </c>
      <c r="O247" s="2" t="str">
        <f>INDEX(customers!$A$1:$D$1001,MATCH($C247,customers!$A$1:$A$1001,0),MATCH(orders!O$1,customers!$A$1:$D$1,0))</f>
        <v>Да</v>
      </c>
    </row>
    <row r="248" spans="1:15" x14ac:dyDescent="0.25">
      <c r="A248" s="2" t="s">
        <v>476</v>
      </c>
      <c r="B248" s="3">
        <v>44542</v>
      </c>
      <c r="C248" s="2" t="s">
        <v>477</v>
      </c>
      <c r="D248" t="s">
        <v>1962</v>
      </c>
      <c r="E248" s="2">
        <v>3</v>
      </c>
      <c r="F248" s="2" t="str">
        <f>INDEX(customers!$A$1:$D$1001,MATCH($C248,customers!$A$1:$A$1001,0),MATCH(orders!F$1,customers!$A$1:$D$1,0))</f>
        <v>Вячеслав Демидов</v>
      </c>
      <c r="G248" s="2" t="str">
        <f>INDEX(customers!$A$1:$D$1001,MATCH($C248,customers!$A$1:$A$1001,0),MATCH(orders!G$1,customers!$A$1:$D$1,0))</f>
        <v>Беларусь</v>
      </c>
      <c r="H248" s="2" t="str">
        <f>INDEX(products!$A$1:$G$49,MATCH($D248,products!$A$1:$A$49,0),MATCH(orders!H$1,products!$A$1:$G$1,0))</f>
        <v>Lib</v>
      </c>
      <c r="I248" s="2" t="str">
        <f>INDEX(products!$A$1:$G$49,MATCH($D248,products!$A$1:$A$49,0),MATCH(orders!I$1,products!$A$1:$G$1,0))</f>
        <v>D</v>
      </c>
      <c r="J248" s="2">
        <f>INDEX(products!$A$1:$G$49,MATCH($D248,products!$A$1:$A$49,0),MATCH(orders!J$1,products!$A$1:$G$1,0))</f>
        <v>1</v>
      </c>
      <c r="K248" s="2">
        <f>INDEX(products!$A$1:$G$49,MATCH($D248,products!$A$1:$A$49,0),MATCH(orders!K$1,products!$A$1:$G$1,0))</f>
        <v>1295</v>
      </c>
      <c r="L248">
        <f>K248*E248</f>
        <v>3885</v>
      </c>
      <c r="M248" s="2" t="str" cm="1">
        <f t="array" ref="M2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48" s="2" t="str" cm="1">
        <f t="array" ref="N248">_xlfn.IFS(FullCoffeeTable[[#This Row],[Метод прожарки]]="M","Medium",FullCoffeeTable[[#This Row],[Метод прожарки]]="L","Light",FullCoffeeTable[[#This Row],[Метод прожарки]]="D","Dark")</f>
        <v>Dark</v>
      </c>
      <c r="O248" s="2" t="str">
        <f>INDEX(customers!$A$1:$D$1001,MATCH($C248,customers!$A$1:$A$1001,0),MATCH(orders!O$1,customers!$A$1:$D$1,0))</f>
        <v>Нет</v>
      </c>
    </row>
    <row r="249" spans="1:15" x14ac:dyDescent="0.25">
      <c r="A249" s="2" t="s">
        <v>478</v>
      </c>
      <c r="B249" s="3">
        <v>44131</v>
      </c>
      <c r="C249" s="2" t="s">
        <v>479</v>
      </c>
      <c r="D249" t="s">
        <v>1997</v>
      </c>
      <c r="E249" s="2">
        <v>6</v>
      </c>
      <c r="F249" s="2" t="str">
        <f>INDEX(customers!$A$1:$D$1001,MATCH($C249,customers!$A$1:$A$1001,0),MATCH(orders!F$1,customers!$A$1:$D$1,0))</f>
        <v>Екатерина Андреева</v>
      </c>
      <c r="G249" s="2" t="str">
        <f>INDEX(customers!$A$1:$D$1001,MATCH($C249,customers!$A$1:$A$1001,0),MATCH(orders!G$1,customers!$A$1:$D$1,0))</f>
        <v>Казахстан</v>
      </c>
      <c r="H249" s="2" t="str">
        <f>INDEX(products!$A$1:$G$49,MATCH($D249,products!$A$1:$A$49,0),MATCH(orders!H$1,products!$A$1:$G$1,0))</f>
        <v>Rob</v>
      </c>
      <c r="I249" s="2" t="str">
        <f>INDEX(products!$A$1:$G$49,MATCH($D249,products!$A$1:$A$49,0),MATCH(orders!I$1,products!$A$1:$G$1,0))</f>
        <v>L</v>
      </c>
      <c r="J249" s="2">
        <f>INDEX(products!$A$1:$G$49,MATCH($D249,products!$A$1:$A$49,0),MATCH(orders!J$1,products!$A$1:$G$1,0))</f>
        <v>0.2</v>
      </c>
      <c r="K249" s="2">
        <f>INDEX(products!$A$1:$G$49,MATCH($D249,products!$A$1:$A$49,0),MATCH(orders!K$1,products!$A$1:$G$1,0))</f>
        <v>358.49999999999994</v>
      </c>
      <c r="L249">
        <f>K249*E249</f>
        <v>2150.9999999999995</v>
      </c>
      <c r="M249" s="2" t="str" cm="1">
        <f t="array" ref="M2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49" s="2" t="str" cm="1">
        <f t="array" ref="N249">_xlfn.IFS(FullCoffeeTable[[#This Row],[Метод прожарки]]="M","Medium",FullCoffeeTable[[#This Row],[Метод прожарки]]="L","Light",FullCoffeeTable[[#This Row],[Метод прожарки]]="D","Dark")</f>
        <v>Light</v>
      </c>
      <c r="O249" s="2" t="str">
        <f>INDEX(customers!$A$1:$D$1001,MATCH($C249,customers!$A$1:$A$1001,0),MATCH(orders!O$1,customers!$A$1:$D$1,0))</f>
        <v>Да</v>
      </c>
    </row>
    <row r="250" spans="1:15" x14ac:dyDescent="0.25">
      <c r="A250" s="2" t="s">
        <v>480</v>
      </c>
      <c r="B250" s="3">
        <v>44019</v>
      </c>
      <c r="C250" s="2" t="s">
        <v>481</v>
      </c>
      <c r="D250" t="s">
        <v>1966</v>
      </c>
      <c r="E250" s="2">
        <v>1</v>
      </c>
      <c r="F250" s="2" t="str">
        <f>INDEX(customers!$A$1:$D$1001,MATCH($C250,customers!$A$1:$A$1001,0),MATCH(orders!F$1,customers!$A$1:$D$1,0))</f>
        <v>Полина Алексеева</v>
      </c>
      <c r="G250" s="2" t="str">
        <f>INDEX(customers!$A$1:$D$1001,MATCH($C250,customers!$A$1:$A$1001,0),MATCH(orders!G$1,customers!$A$1:$D$1,0))</f>
        <v>Россия</v>
      </c>
      <c r="H250" s="2" t="str">
        <f>INDEX(products!$A$1:$G$49,MATCH($D250,products!$A$1:$A$49,0),MATCH(orders!H$1,products!$A$1:$G$1,0))</f>
        <v>Ara</v>
      </c>
      <c r="I250" s="2" t="str">
        <f>INDEX(products!$A$1:$G$49,MATCH($D250,products!$A$1:$A$49,0),MATCH(orders!I$1,products!$A$1:$G$1,0))</f>
        <v>D</v>
      </c>
      <c r="J250" s="2">
        <f>INDEX(products!$A$1:$G$49,MATCH($D250,products!$A$1:$A$49,0),MATCH(orders!J$1,products!$A$1:$G$1,0))</f>
        <v>1</v>
      </c>
      <c r="K250" s="2">
        <f>INDEX(products!$A$1:$G$49,MATCH($D250,products!$A$1:$A$49,0),MATCH(orders!K$1,products!$A$1:$G$1,0))</f>
        <v>994.99999999999989</v>
      </c>
      <c r="L250">
        <f>K250*E250</f>
        <v>994.99999999999989</v>
      </c>
      <c r="M250" s="2" t="str" cm="1">
        <f t="array" ref="M2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0" s="2" t="str" cm="1">
        <f t="array" ref="N250">_xlfn.IFS(FullCoffeeTable[[#This Row],[Метод прожарки]]="M","Medium",FullCoffeeTable[[#This Row],[Метод прожарки]]="L","Light",FullCoffeeTable[[#This Row],[Метод прожарки]]="D","Dark")</f>
        <v>Dark</v>
      </c>
      <c r="O250" s="2" t="str">
        <f>INDEX(customers!$A$1:$D$1001,MATCH($C250,customers!$A$1:$A$1001,0),MATCH(orders!O$1,customers!$A$1:$D$1,0))</f>
        <v>Да</v>
      </c>
    </row>
    <row r="251" spans="1:15" x14ac:dyDescent="0.25">
      <c r="A251" s="2" t="s">
        <v>482</v>
      </c>
      <c r="B251" s="3">
        <v>43861</v>
      </c>
      <c r="C251" s="2" t="s">
        <v>497</v>
      </c>
      <c r="D251" t="s">
        <v>1989</v>
      </c>
      <c r="E251" s="2">
        <v>1</v>
      </c>
      <c r="F251" s="2" t="str">
        <f>INDEX(customers!$A$1:$D$1001,MATCH($C251,customers!$A$1:$A$1001,0),MATCH(orders!F$1,customers!$A$1:$D$1,0))</f>
        <v>Артемий Игнатьев</v>
      </c>
      <c r="G251" s="2" t="str">
        <f>INDEX(customers!$A$1:$D$1001,MATCH($C251,customers!$A$1:$A$1001,0),MATCH(orders!G$1,customers!$A$1:$D$1,0))</f>
        <v>Россия</v>
      </c>
      <c r="H251" s="2" t="str">
        <f>INDEX(products!$A$1:$G$49,MATCH($D251,products!$A$1:$A$49,0),MATCH(orders!H$1,products!$A$1:$G$1,0))</f>
        <v>Lib</v>
      </c>
      <c r="I251" s="2" t="str">
        <f>INDEX(products!$A$1:$G$49,MATCH($D251,products!$A$1:$A$49,0),MATCH(orders!I$1,products!$A$1:$G$1,0))</f>
        <v>L</v>
      </c>
      <c r="J251" s="2">
        <f>INDEX(products!$A$1:$G$49,MATCH($D251,products!$A$1:$A$49,0),MATCH(orders!J$1,products!$A$1:$G$1,0))</f>
        <v>1</v>
      </c>
      <c r="K251" s="2">
        <f>INDEX(products!$A$1:$G$49,MATCH($D251,products!$A$1:$A$49,0),MATCH(orders!K$1,products!$A$1:$G$1,0))</f>
        <v>1585</v>
      </c>
      <c r="L251">
        <f>K251*E251</f>
        <v>1585</v>
      </c>
      <c r="M251" s="2" t="str" cm="1">
        <f t="array" ref="M2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1" s="2" t="str" cm="1">
        <f t="array" ref="N251">_xlfn.IFS(FullCoffeeTable[[#This Row],[Метод прожарки]]="M","Medium",FullCoffeeTable[[#This Row],[Метод прожарки]]="L","Light",FullCoffeeTable[[#This Row],[Метод прожарки]]="D","Dark")</f>
        <v>Light</v>
      </c>
      <c r="O251" s="2" t="str">
        <f>INDEX(customers!$A$1:$D$1001,MATCH($C251,customers!$A$1:$A$1001,0),MATCH(orders!O$1,customers!$A$1:$D$1,0))</f>
        <v>Да</v>
      </c>
    </row>
    <row r="252" spans="1:15" x14ac:dyDescent="0.25">
      <c r="A252" s="2" t="s">
        <v>484</v>
      </c>
      <c r="B252" s="3">
        <v>43879</v>
      </c>
      <c r="C252" s="2" t="s">
        <v>485</v>
      </c>
      <c r="D252" t="s">
        <v>1993</v>
      </c>
      <c r="E252" s="2">
        <v>1</v>
      </c>
      <c r="F252" s="2" t="str">
        <f>INDEX(customers!$A$1:$D$1001,MATCH($C252,customers!$A$1:$A$1001,0),MATCH(orders!F$1,customers!$A$1:$D$1,0))</f>
        <v>Ангелина Тарасова</v>
      </c>
      <c r="G252" s="2" t="str">
        <f>INDEX(customers!$A$1:$D$1001,MATCH($C252,customers!$A$1:$A$1001,0),MATCH(orders!G$1,customers!$A$1:$D$1,0))</f>
        <v>Россия</v>
      </c>
      <c r="H252" s="2" t="str">
        <f>INDEX(products!$A$1:$G$49,MATCH($D252,products!$A$1:$A$49,0),MATCH(orders!H$1,products!$A$1:$G$1,0))</f>
        <v>Rob</v>
      </c>
      <c r="I252" s="2" t="str">
        <f>INDEX(products!$A$1:$G$49,MATCH($D252,products!$A$1:$A$49,0),MATCH(orders!I$1,products!$A$1:$G$1,0))</f>
        <v>M</v>
      </c>
      <c r="J252" s="2">
        <f>INDEX(products!$A$1:$G$49,MATCH($D252,products!$A$1:$A$49,0),MATCH(orders!J$1,products!$A$1:$G$1,0))</f>
        <v>0.2</v>
      </c>
      <c r="K252" s="2">
        <f>INDEX(products!$A$1:$G$49,MATCH($D252,products!$A$1:$A$49,0),MATCH(orders!K$1,products!$A$1:$G$1,0))</f>
        <v>298.5</v>
      </c>
      <c r="L252">
        <f>K252*E252</f>
        <v>298.5</v>
      </c>
      <c r="M252" s="2" t="str" cm="1">
        <f t="array" ref="M2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2" s="2" t="str" cm="1">
        <f t="array" ref="N252">_xlfn.IFS(FullCoffeeTable[[#This Row],[Метод прожарки]]="M","Medium",FullCoffeeTable[[#This Row],[Метод прожарки]]="L","Light",FullCoffeeTable[[#This Row],[Метод прожарки]]="D","Dark")</f>
        <v>Medium</v>
      </c>
      <c r="O252" s="2" t="str">
        <f>INDEX(customers!$A$1:$D$1001,MATCH($C252,customers!$A$1:$A$1001,0),MATCH(orders!O$1,customers!$A$1:$D$1,0))</f>
        <v>Да</v>
      </c>
    </row>
    <row r="253" spans="1:15" x14ac:dyDescent="0.25">
      <c r="A253" s="2" t="s">
        <v>486</v>
      </c>
      <c r="B253" s="3">
        <v>44360</v>
      </c>
      <c r="C253" s="2" t="s">
        <v>487</v>
      </c>
      <c r="D253" t="s">
        <v>1960</v>
      </c>
      <c r="E253" s="2">
        <v>5</v>
      </c>
      <c r="F253" s="2" t="str">
        <f>INDEX(customers!$A$1:$D$1001,MATCH($C253,customers!$A$1:$A$1001,0),MATCH(orders!F$1,customers!$A$1:$D$1,0))</f>
        <v>Михаил Попов</v>
      </c>
      <c r="G253" s="2" t="str">
        <f>INDEX(customers!$A$1:$D$1001,MATCH($C253,customers!$A$1:$A$1001,0),MATCH(orders!G$1,customers!$A$1:$D$1,0))</f>
        <v>Россия</v>
      </c>
      <c r="H253" s="2" t="str">
        <f>INDEX(products!$A$1:$G$49,MATCH($D253,products!$A$1:$A$49,0),MATCH(orders!H$1,products!$A$1:$G$1,0))</f>
        <v>Exc</v>
      </c>
      <c r="I253" s="2" t="str">
        <f>INDEX(products!$A$1:$G$49,MATCH($D253,products!$A$1:$A$49,0),MATCH(orders!I$1,products!$A$1:$G$1,0))</f>
        <v>M</v>
      </c>
      <c r="J253" s="2">
        <f>INDEX(products!$A$1:$G$49,MATCH($D253,products!$A$1:$A$49,0),MATCH(orders!J$1,products!$A$1:$G$1,0))</f>
        <v>1</v>
      </c>
      <c r="K253" s="2">
        <f>INDEX(products!$A$1:$G$49,MATCH($D253,products!$A$1:$A$49,0),MATCH(orders!K$1,products!$A$1:$G$1,0))</f>
        <v>1375</v>
      </c>
      <c r="L253">
        <f>K253*E253</f>
        <v>6875</v>
      </c>
      <c r="M253" s="2" t="str" cm="1">
        <f t="array" ref="M2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53" s="2" t="str" cm="1">
        <f t="array" ref="N253">_xlfn.IFS(FullCoffeeTable[[#This Row],[Метод прожарки]]="M","Medium",FullCoffeeTable[[#This Row],[Метод прожарки]]="L","Light",FullCoffeeTable[[#This Row],[Метод прожарки]]="D","Dark")</f>
        <v>Medium</v>
      </c>
      <c r="O253" s="2" t="str">
        <f>INDEX(customers!$A$1:$D$1001,MATCH($C253,customers!$A$1:$A$1001,0),MATCH(orders!O$1,customers!$A$1:$D$1,0))</f>
        <v>Да</v>
      </c>
    </row>
    <row r="254" spans="1:15" x14ac:dyDescent="0.25">
      <c r="A254" s="2" t="s">
        <v>488</v>
      </c>
      <c r="B254" s="3">
        <v>44779</v>
      </c>
      <c r="C254" s="2" t="s">
        <v>489</v>
      </c>
      <c r="D254" t="s">
        <v>1966</v>
      </c>
      <c r="E254" s="2">
        <v>3</v>
      </c>
      <c r="F254" s="2" t="str">
        <f>INDEX(customers!$A$1:$D$1001,MATCH($C254,customers!$A$1:$A$1001,0),MATCH(orders!F$1,customers!$A$1:$D$1,0))</f>
        <v>Яна Щербакова</v>
      </c>
      <c r="G254" s="2" t="str">
        <f>INDEX(customers!$A$1:$D$1001,MATCH($C254,customers!$A$1:$A$1001,0),MATCH(orders!G$1,customers!$A$1:$D$1,0))</f>
        <v>Россия</v>
      </c>
      <c r="H254" s="2" t="str">
        <f>INDEX(products!$A$1:$G$49,MATCH($D254,products!$A$1:$A$49,0),MATCH(orders!H$1,products!$A$1:$G$1,0))</f>
        <v>Ara</v>
      </c>
      <c r="I254" s="2" t="str">
        <f>INDEX(products!$A$1:$G$49,MATCH($D254,products!$A$1:$A$49,0),MATCH(orders!I$1,products!$A$1:$G$1,0))</f>
        <v>D</v>
      </c>
      <c r="J254" s="2">
        <f>INDEX(products!$A$1:$G$49,MATCH($D254,products!$A$1:$A$49,0),MATCH(orders!J$1,products!$A$1:$G$1,0))</f>
        <v>1</v>
      </c>
      <c r="K254" s="2">
        <f>INDEX(products!$A$1:$G$49,MATCH($D254,products!$A$1:$A$49,0),MATCH(orders!K$1,products!$A$1:$G$1,0))</f>
        <v>994.99999999999989</v>
      </c>
      <c r="L254">
        <f>K254*E254</f>
        <v>2984.9999999999995</v>
      </c>
      <c r="M254" s="2" t="str" cm="1">
        <f t="array" ref="M2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54" s="2" t="str" cm="1">
        <f t="array" ref="N254">_xlfn.IFS(FullCoffeeTable[[#This Row],[Метод прожарки]]="M","Medium",FullCoffeeTable[[#This Row],[Метод прожарки]]="L","Light",FullCoffeeTable[[#This Row],[Метод прожарки]]="D","Dark")</f>
        <v>Dark</v>
      </c>
      <c r="O254" s="2" t="str">
        <f>INDEX(customers!$A$1:$D$1001,MATCH($C254,customers!$A$1:$A$1001,0),MATCH(orders!O$1,customers!$A$1:$D$1,0))</f>
        <v>Нет</v>
      </c>
    </row>
    <row r="255" spans="1:15" x14ac:dyDescent="0.25">
      <c r="A255" s="2" t="s">
        <v>490</v>
      </c>
      <c r="B255" s="3">
        <v>44523</v>
      </c>
      <c r="C255" s="2" t="s">
        <v>491</v>
      </c>
      <c r="D255" t="s">
        <v>1981</v>
      </c>
      <c r="E255" s="2">
        <v>4</v>
      </c>
      <c r="F255" s="2" t="str">
        <f>INDEX(customers!$A$1:$D$1001,MATCH($C255,customers!$A$1:$A$1001,0),MATCH(orders!F$1,customers!$A$1:$D$1,0))</f>
        <v>Артём Беляев</v>
      </c>
      <c r="G255" s="2" t="str">
        <f>INDEX(customers!$A$1:$D$1001,MATCH($C255,customers!$A$1:$A$1001,0),MATCH(orders!G$1,customers!$A$1:$D$1,0))</f>
        <v>Россия</v>
      </c>
      <c r="H255" s="2" t="str">
        <f>INDEX(products!$A$1:$G$49,MATCH($D255,products!$A$1:$A$49,0),MATCH(orders!H$1,products!$A$1:$G$1,0))</f>
        <v>Lib</v>
      </c>
      <c r="I255" s="2" t="str">
        <f>INDEX(products!$A$1:$G$49,MATCH($D255,products!$A$1:$A$49,0),MATCH(orders!I$1,products!$A$1:$G$1,0))</f>
        <v>M</v>
      </c>
      <c r="J255" s="2">
        <f>INDEX(products!$A$1:$G$49,MATCH($D255,products!$A$1:$A$49,0),MATCH(orders!J$1,products!$A$1:$G$1,0))</f>
        <v>1</v>
      </c>
      <c r="K255" s="2">
        <f>INDEX(products!$A$1:$G$49,MATCH($D255,products!$A$1:$A$49,0),MATCH(orders!K$1,products!$A$1:$G$1,0))</f>
        <v>1455</v>
      </c>
      <c r="L255">
        <f>K255*E255</f>
        <v>5820</v>
      </c>
      <c r="M255" s="2" t="str" cm="1">
        <f t="array" ref="M2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5" s="2" t="str" cm="1">
        <f t="array" ref="N255">_xlfn.IFS(FullCoffeeTable[[#This Row],[Метод прожарки]]="M","Medium",FullCoffeeTable[[#This Row],[Метод прожарки]]="L","Light",FullCoffeeTable[[#This Row],[Метод прожарки]]="D","Dark")</f>
        <v>Medium</v>
      </c>
      <c r="O255" s="2" t="str">
        <f>INDEX(customers!$A$1:$D$1001,MATCH($C255,customers!$A$1:$A$1001,0),MATCH(orders!O$1,customers!$A$1:$D$1,0))</f>
        <v>Нет</v>
      </c>
    </row>
    <row r="256" spans="1:15" x14ac:dyDescent="0.25">
      <c r="A256" s="2" t="s">
        <v>492</v>
      </c>
      <c r="B256" s="3">
        <v>44482</v>
      </c>
      <c r="C256" s="2" t="s">
        <v>493</v>
      </c>
      <c r="D256" t="s">
        <v>1992</v>
      </c>
      <c r="E256" s="2">
        <v>4</v>
      </c>
      <c r="F256" s="2" t="str">
        <f>INDEX(customers!$A$1:$D$1001,MATCH($C256,customers!$A$1:$A$1001,0),MATCH(orders!F$1,customers!$A$1:$D$1,0))</f>
        <v>Ульяна Комарова</v>
      </c>
      <c r="G256" s="2" t="str">
        <f>INDEX(customers!$A$1:$D$1001,MATCH($C256,customers!$A$1:$A$1001,0),MATCH(orders!G$1,customers!$A$1:$D$1,0))</f>
        <v>Беларусь</v>
      </c>
      <c r="H256" s="2" t="str">
        <f>INDEX(products!$A$1:$G$49,MATCH($D256,products!$A$1:$A$49,0),MATCH(orders!H$1,products!$A$1:$G$1,0))</f>
        <v>Rob</v>
      </c>
      <c r="I256" s="2" t="str">
        <f>INDEX(products!$A$1:$G$49,MATCH($D256,products!$A$1:$A$49,0),MATCH(orders!I$1,products!$A$1:$G$1,0))</f>
        <v>L</v>
      </c>
      <c r="J256" s="2">
        <f>INDEX(products!$A$1:$G$49,MATCH($D256,products!$A$1:$A$49,0),MATCH(orders!J$1,products!$A$1:$G$1,0))</f>
        <v>0.5</v>
      </c>
      <c r="K256" s="2">
        <f>INDEX(products!$A$1:$G$49,MATCH($D256,products!$A$1:$A$49,0),MATCH(orders!K$1,products!$A$1:$G$1,0))</f>
        <v>716.99999999999989</v>
      </c>
      <c r="L256">
        <f>K256*E256</f>
        <v>2867.9999999999995</v>
      </c>
      <c r="M256" s="2" t="str" cm="1">
        <f t="array" ref="M2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6" s="2" t="str" cm="1">
        <f t="array" ref="N256">_xlfn.IFS(FullCoffeeTable[[#This Row],[Метод прожарки]]="M","Medium",FullCoffeeTable[[#This Row],[Метод прожарки]]="L","Light",FullCoffeeTable[[#This Row],[Метод прожарки]]="D","Dark")</f>
        <v>Light</v>
      </c>
      <c r="O256" s="2" t="str">
        <f>INDEX(customers!$A$1:$D$1001,MATCH($C256,customers!$A$1:$A$1001,0),MATCH(orders!O$1,customers!$A$1:$D$1,0))</f>
        <v>Нет</v>
      </c>
    </row>
    <row r="257" spans="1:15" x14ac:dyDescent="0.25">
      <c r="A257" s="2" t="s">
        <v>494</v>
      </c>
      <c r="B257" s="3">
        <v>44439</v>
      </c>
      <c r="C257" s="2" t="s">
        <v>495</v>
      </c>
      <c r="D257" t="s">
        <v>1992</v>
      </c>
      <c r="E257" s="2">
        <v>3</v>
      </c>
      <c r="F257" s="2" t="str">
        <f>INDEX(customers!$A$1:$D$1001,MATCH($C257,customers!$A$1:$A$1001,0),MATCH(orders!F$1,customers!$A$1:$D$1,0))</f>
        <v>Максим Ерофеев</v>
      </c>
      <c r="G257" s="2" t="str">
        <f>INDEX(customers!$A$1:$D$1001,MATCH($C257,customers!$A$1:$A$1001,0),MATCH(orders!G$1,customers!$A$1:$D$1,0))</f>
        <v>Россия</v>
      </c>
      <c r="H257" s="2" t="str">
        <f>INDEX(products!$A$1:$G$49,MATCH($D257,products!$A$1:$A$49,0),MATCH(orders!H$1,products!$A$1:$G$1,0))</f>
        <v>Rob</v>
      </c>
      <c r="I257" s="2" t="str">
        <f>INDEX(products!$A$1:$G$49,MATCH($D257,products!$A$1:$A$49,0),MATCH(orders!I$1,products!$A$1:$G$1,0))</f>
        <v>L</v>
      </c>
      <c r="J257" s="2">
        <f>INDEX(products!$A$1:$G$49,MATCH($D257,products!$A$1:$A$49,0),MATCH(orders!J$1,products!$A$1:$G$1,0))</f>
        <v>0.5</v>
      </c>
      <c r="K257" s="2">
        <f>INDEX(products!$A$1:$G$49,MATCH($D257,products!$A$1:$A$49,0),MATCH(orders!K$1,products!$A$1:$G$1,0))</f>
        <v>716.99999999999989</v>
      </c>
      <c r="L257">
        <f>K257*E257</f>
        <v>2150.9999999999995</v>
      </c>
      <c r="M257" s="2" t="str" cm="1">
        <f t="array" ref="M2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57" s="2" t="str" cm="1">
        <f t="array" ref="N257">_xlfn.IFS(FullCoffeeTable[[#This Row],[Метод прожарки]]="M","Medium",FullCoffeeTable[[#This Row],[Метод прожарки]]="L","Light",FullCoffeeTable[[#This Row],[Метод прожарки]]="D","Dark")</f>
        <v>Light</v>
      </c>
      <c r="O257" s="2" t="str">
        <f>INDEX(customers!$A$1:$D$1001,MATCH($C257,customers!$A$1:$A$1001,0),MATCH(orders!O$1,customers!$A$1:$D$1,0))</f>
        <v>Нет</v>
      </c>
    </row>
    <row r="258" spans="1:15" x14ac:dyDescent="0.25">
      <c r="A258" s="2" t="s">
        <v>496</v>
      </c>
      <c r="B258" s="3">
        <v>43846</v>
      </c>
      <c r="C258" s="2" t="s">
        <v>497</v>
      </c>
      <c r="D258" t="s">
        <v>1979</v>
      </c>
      <c r="E258" s="2">
        <v>2</v>
      </c>
      <c r="F258" s="2" t="str">
        <f>INDEX(customers!$A$1:$D$1001,MATCH($C258,customers!$A$1:$A$1001,0),MATCH(orders!F$1,customers!$A$1:$D$1,0))</f>
        <v>Артемий Игнатьев</v>
      </c>
      <c r="G258" s="2" t="str">
        <f>INDEX(customers!$A$1:$D$1001,MATCH($C258,customers!$A$1:$A$1001,0),MATCH(orders!G$1,customers!$A$1:$D$1,0))</f>
        <v>Россия</v>
      </c>
      <c r="H258" s="2" t="str">
        <f>INDEX(products!$A$1:$G$49,MATCH($D258,products!$A$1:$A$49,0),MATCH(orders!H$1,products!$A$1:$G$1,0))</f>
        <v>Lib</v>
      </c>
      <c r="I258" s="2" t="str">
        <f>INDEX(products!$A$1:$G$49,MATCH($D258,products!$A$1:$A$49,0),MATCH(orders!I$1,products!$A$1:$G$1,0))</f>
        <v>M</v>
      </c>
      <c r="J258" s="2">
        <f>INDEX(products!$A$1:$G$49,MATCH($D258,products!$A$1:$A$49,0),MATCH(orders!J$1,products!$A$1:$G$1,0))</f>
        <v>0.5</v>
      </c>
      <c r="K258" s="2">
        <f>INDEX(products!$A$1:$G$49,MATCH($D258,products!$A$1:$A$49,0),MATCH(orders!K$1,products!$A$1:$G$1,0))</f>
        <v>873</v>
      </c>
      <c r="L258">
        <f>K258*E258</f>
        <v>1746</v>
      </c>
      <c r="M258" s="2" t="str" cm="1">
        <f t="array" ref="M2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58" s="2" t="str" cm="1">
        <f t="array" ref="N258">_xlfn.IFS(FullCoffeeTable[[#This Row],[Метод прожарки]]="M","Medium",FullCoffeeTable[[#This Row],[Метод прожарки]]="L","Light",FullCoffeeTable[[#This Row],[Метод прожарки]]="D","Dark")</f>
        <v>Medium</v>
      </c>
      <c r="O258" s="2" t="str">
        <f>INDEX(customers!$A$1:$D$1001,MATCH($C258,customers!$A$1:$A$1001,0),MATCH(orders!O$1,customers!$A$1:$D$1,0))</f>
        <v>Да</v>
      </c>
    </row>
    <row r="259" spans="1:15" x14ac:dyDescent="0.25">
      <c r="A259" s="2" t="s">
        <v>498</v>
      </c>
      <c r="B259" s="3">
        <v>44676</v>
      </c>
      <c r="C259" s="2" t="s">
        <v>499</v>
      </c>
      <c r="D259" t="s">
        <v>2004</v>
      </c>
      <c r="E259" s="2">
        <v>1</v>
      </c>
      <c r="F259" s="2" t="str">
        <f>INDEX(customers!$A$1:$D$1001,MATCH($C259,customers!$A$1:$A$1001,0),MATCH(orders!F$1,customers!$A$1:$D$1,0))</f>
        <v>Анна Петрова</v>
      </c>
      <c r="G259" s="2" t="str">
        <f>INDEX(customers!$A$1:$D$1001,MATCH($C259,customers!$A$1:$A$1001,0),MATCH(orders!G$1,customers!$A$1:$D$1,0))</f>
        <v>Россия</v>
      </c>
      <c r="H259" s="2" t="str">
        <f>INDEX(products!$A$1:$G$49,MATCH($D259,products!$A$1:$A$49,0),MATCH(orders!H$1,products!$A$1:$G$1,0))</f>
        <v>Exc</v>
      </c>
      <c r="I259" s="2" t="str">
        <f>INDEX(products!$A$1:$G$49,MATCH($D259,products!$A$1:$A$49,0),MATCH(orders!I$1,products!$A$1:$G$1,0))</f>
        <v>D</v>
      </c>
      <c r="J259" s="2">
        <f>INDEX(products!$A$1:$G$49,MATCH($D259,products!$A$1:$A$49,0),MATCH(orders!J$1,products!$A$1:$G$1,0))</f>
        <v>2.5</v>
      </c>
      <c r="K259" s="2">
        <f>INDEX(products!$A$1:$G$49,MATCH($D259,products!$A$1:$A$49,0),MATCH(orders!K$1,products!$A$1:$G$1,0))</f>
        <v>2794.5</v>
      </c>
      <c r="L259">
        <f>K259*E259</f>
        <v>2794.5</v>
      </c>
      <c r="M259" s="2" t="str" cm="1">
        <f t="array" ref="M2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59" s="2" t="str" cm="1">
        <f t="array" ref="N259">_xlfn.IFS(FullCoffeeTable[[#This Row],[Метод прожарки]]="M","Medium",FullCoffeeTable[[#This Row],[Метод прожарки]]="L","Light",FullCoffeeTable[[#This Row],[Метод прожарки]]="D","Dark")</f>
        <v>Dark</v>
      </c>
      <c r="O259" s="2" t="str">
        <f>INDEX(customers!$A$1:$D$1001,MATCH($C259,customers!$A$1:$A$1001,0),MATCH(orders!O$1,customers!$A$1:$D$1,0))</f>
        <v>Да</v>
      </c>
    </row>
    <row r="260" spans="1:15" x14ac:dyDescent="0.25">
      <c r="A260" s="2" t="s">
        <v>500</v>
      </c>
      <c r="B260" s="3">
        <v>44513</v>
      </c>
      <c r="C260" s="2" t="s">
        <v>501</v>
      </c>
      <c r="D260" t="s">
        <v>2004</v>
      </c>
      <c r="E260" s="2">
        <v>5</v>
      </c>
      <c r="F260" s="2" t="str">
        <f>INDEX(customers!$A$1:$D$1001,MATCH($C260,customers!$A$1:$A$1001,0),MATCH(orders!F$1,customers!$A$1:$D$1,0))</f>
        <v>Анастасия Ильинская</v>
      </c>
      <c r="G260" s="2" t="str">
        <f>INDEX(customers!$A$1:$D$1001,MATCH($C260,customers!$A$1:$A$1001,0),MATCH(orders!G$1,customers!$A$1:$D$1,0))</f>
        <v>Россия</v>
      </c>
      <c r="H260" s="2" t="str">
        <f>INDEX(products!$A$1:$G$49,MATCH($D260,products!$A$1:$A$49,0),MATCH(orders!H$1,products!$A$1:$G$1,0))</f>
        <v>Exc</v>
      </c>
      <c r="I260" s="2" t="str">
        <f>INDEX(products!$A$1:$G$49,MATCH($D260,products!$A$1:$A$49,0),MATCH(orders!I$1,products!$A$1:$G$1,0))</f>
        <v>D</v>
      </c>
      <c r="J260" s="2">
        <f>INDEX(products!$A$1:$G$49,MATCH($D260,products!$A$1:$A$49,0),MATCH(orders!J$1,products!$A$1:$G$1,0))</f>
        <v>2.5</v>
      </c>
      <c r="K260" s="2">
        <f>INDEX(products!$A$1:$G$49,MATCH($D260,products!$A$1:$A$49,0),MATCH(orders!K$1,products!$A$1:$G$1,0))</f>
        <v>2794.5</v>
      </c>
      <c r="L260">
        <f>K260*E260</f>
        <v>13972.5</v>
      </c>
      <c r="M260" s="2" t="str" cm="1">
        <f t="array" ref="M2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0" s="2" t="str" cm="1">
        <f t="array" ref="N260">_xlfn.IFS(FullCoffeeTable[[#This Row],[Метод прожарки]]="M","Medium",FullCoffeeTable[[#This Row],[Метод прожарки]]="L","Light",FullCoffeeTable[[#This Row],[Метод прожарки]]="D","Dark")</f>
        <v>Dark</v>
      </c>
      <c r="O260" s="2" t="str">
        <f>INDEX(customers!$A$1:$D$1001,MATCH($C260,customers!$A$1:$A$1001,0),MATCH(orders!O$1,customers!$A$1:$D$1,0))</f>
        <v>Нет</v>
      </c>
    </row>
    <row r="261" spans="1:15" x14ac:dyDescent="0.25">
      <c r="A261" s="2" t="s">
        <v>502</v>
      </c>
      <c r="B261" s="3">
        <v>44355</v>
      </c>
      <c r="C261" s="2" t="s">
        <v>503</v>
      </c>
      <c r="D261" t="s">
        <v>1993</v>
      </c>
      <c r="E261" s="2">
        <v>2</v>
      </c>
      <c r="F261" s="2" t="str">
        <f>INDEX(customers!$A$1:$D$1001,MATCH($C261,customers!$A$1:$A$1001,0),MATCH(orders!F$1,customers!$A$1:$D$1,0))</f>
        <v>Николай Фролов</v>
      </c>
      <c r="G261" s="2" t="str">
        <f>INDEX(customers!$A$1:$D$1001,MATCH($C261,customers!$A$1:$A$1001,0),MATCH(orders!G$1,customers!$A$1:$D$1,0))</f>
        <v>Беларусь</v>
      </c>
      <c r="H261" s="2" t="str">
        <f>INDEX(products!$A$1:$G$49,MATCH($D261,products!$A$1:$A$49,0),MATCH(orders!H$1,products!$A$1:$G$1,0))</f>
        <v>Rob</v>
      </c>
      <c r="I261" s="2" t="str">
        <f>INDEX(products!$A$1:$G$49,MATCH($D261,products!$A$1:$A$49,0),MATCH(orders!I$1,products!$A$1:$G$1,0))</f>
        <v>M</v>
      </c>
      <c r="J261" s="2">
        <f>INDEX(products!$A$1:$G$49,MATCH($D261,products!$A$1:$A$49,0),MATCH(orders!J$1,products!$A$1:$G$1,0))</f>
        <v>0.2</v>
      </c>
      <c r="K261" s="2">
        <f>INDEX(products!$A$1:$G$49,MATCH($D261,products!$A$1:$A$49,0),MATCH(orders!K$1,products!$A$1:$G$1,0))</f>
        <v>298.5</v>
      </c>
      <c r="L261">
        <f>K261*E261</f>
        <v>597</v>
      </c>
      <c r="M261" s="2" t="str" cm="1">
        <f t="array" ref="M2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1" s="2" t="str" cm="1">
        <f t="array" ref="N261">_xlfn.IFS(FullCoffeeTable[[#This Row],[Метод прожарки]]="M","Medium",FullCoffeeTable[[#This Row],[Метод прожарки]]="L","Light",FullCoffeeTable[[#This Row],[Метод прожарки]]="D","Dark")</f>
        <v>Medium</v>
      </c>
      <c r="O261" s="2" t="str">
        <f>INDEX(customers!$A$1:$D$1001,MATCH($C261,customers!$A$1:$A$1001,0),MATCH(orders!O$1,customers!$A$1:$D$1,0))</f>
        <v>Нет</v>
      </c>
    </row>
    <row r="262" spans="1:15" x14ac:dyDescent="0.25">
      <c r="A262" s="2" t="s">
        <v>504</v>
      </c>
      <c r="B262" s="3">
        <v>44156</v>
      </c>
      <c r="C262" s="2" t="s">
        <v>505</v>
      </c>
      <c r="D262" t="s">
        <v>1961</v>
      </c>
      <c r="E262" s="2">
        <v>1</v>
      </c>
      <c r="F262" s="2" t="str">
        <f>INDEX(customers!$A$1:$D$1001,MATCH($C262,customers!$A$1:$A$1001,0),MATCH(orders!F$1,customers!$A$1:$D$1,0))</f>
        <v>Михаил Филимонов</v>
      </c>
      <c r="G262" s="2" t="str">
        <f>INDEX(customers!$A$1:$D$1001,MATCH($C262,customers!$A$1:$A$1001,0),MATCH(orders!G$1,customers!$A$1:$D$1,0))</f>
        <v>Россия</v>
      </c>
      <c r="H262" s="2" t="str">
        <f>INDEX(products!$A$1:$G$49,MATCH($D262,products!$A$1:$A$49,0),MATCH(orders!H$1,products!$A$1:$G$1,0))</f>
        <v>Rob</v>
      </c>
      <c r="I262" s="2" t="str">
        <f>INDEX(products!$A$1:$G$49,MATCH($D262,products!$A$1:$A$49,0),MATCH(orders!I$1,products!$A$1:$G$1,0))</f>
        <v>L</v>
      </c>
      <c r="J262" s="2">
        <f>INDEX(products!$A$1:$G$49,MATCH($D262,products!$A$1:$A$49,0),MATCH(orders!J$1,products!$A$1:$G$1,0))</f>
        <v>2.5</v>
      </c>
      <c r="K262" s="2">
        <f>INDEX(products!$A$1:$G$49,MATCH($D262,products!$A$1:$A$49,0),MATCH(orders!K$1,products!$A$1:$G$1,0))</f>
        <v>2748.4999999999995</v>
      </c>
      <c r="L262">
        <f>K262*E262</f>
        <v>2748.4999999999995</v>
      </c>
      <c r="M262" s="2" t="str" cm="1">
        <f t="array" ref="M2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2" s="2" t="str" cm="1">
        <f t="array" ref="N262">_xlfn.IFS(FullCoffeeTable[[#This Row],[Метод прожарки]]="M","Medium",FullCoffeeTable[[#This Row],[Метод прожарки]]="L","Light",FullCoffeeTable[[#This Row],[Метод прожарки]]="D","Dark")</f>
        <v>Light</v>
      </c>
      <c r="O262" s="2" t="str">
        <f>INDEX(customers!$A$1:$D$1001,MATCH($C262,customers!$A$1:$A$1001,0),MATCH(orders!O$1,customers!$A$1:$D$1,0))</f>
        <v>Да</v>
      </c>
    </row>
    <row r="263" spans="1:15" x14ac:dyDescent="0.25">
      <c r="A263" s="2" t="s">
        <v>506</v>
      </c>
      <c r="B263" s="3">
        <v>43538</v>
      </c>
      <c r="C263" s="2" t="s">
        <v>507</v>
      </c>
      <c r="D263" t="s">
        <v>1998</v>
      </c>
      <c r="E263" s="2">
        <v>5</v>
      </c>
      <c r="F263" s="2" t="str">
        <f>INDEX(customers!$A$1:$D$1001,MATCH($C263,customers!$A$1:$A$1001,0),MATCH(orders!F$1,customers!$A$1:$D$1,0))</f>
        <v>Дарья Вдовина</v>
      </c>
      <c r="G263" s="2" t="str">
        <f>INDEX(customers!$A$1:$D$1001,MATCH($C263,customers!$A$1:$A$1001,0),MATCH(orders!G$1,customers!$A$1:$D$1,0))</f>
        <v>Россия</v>
      </c>
      <c r="H263" s="2" t="str">
        <f>INDEX(products!$A$1:$G$49,MATCH($D263,products!$A$1:$A$49,0),MATCH(orders!H$1,products!$A$1:$G$1,0))</f>
        <v>Rob</v>
      </c>
      <c r="I263" s="2" t="str">
        <f>INDEX(products!$A$1:$G$49,MATCH($D263,products!$A$1:$A$49,0),MATCH(orders!I$1,products!$A$1:$G$1,0))</f>
        <v>L</v>
      </c>
      <c r="J263" s="2">
        <f>INDEX(products!$A$1:$G$49,MATCH($D263,products!$A$1:$A$49,0),MATCH(orders!J$1,products!$A$1:$G$1,0))</f>
        <v>1</v>
      </c>
      <c r="K263" s="2">
        <f>INDEX(products!$A$1:$G$49,MATCH($D263,products!$A$1:$A$49,0),MATCH(orders!K$1,products!$A$1:$G$1,0))</f>
        <v>1195</v>
      </c>
      <c r="L263">
        <f>K263*E263</f>
        <v>5975</v>
      </c>
      <c r="M263" s="2" t="str" cm="1">
        <f t="array" ref="M2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3" s="2" t="str" cm="1">
        <f t="array" ref="N263">_xlfn.IFS(FullCoffeeTable[[#This Row],[Метод прожарки]]="M","Medium",FullCoffeeTable[[#This Row],[Метод прожарки]]="L","Light",FullCoffeeTable[[#This Row],[Метод прожарки]]="D","Dark")</f>
        <v>Light</v>
      </c>
      <c r="O263" s="2" t="str">
        <f>INDEX(customers!$A$1:$D$1001,MATCH($C263,customers!$A$1:$A$1001,0),MATCH(orders!O$1,customers!$A$1:$D$1,0))</f>
        <v>Да</v>
      </c>
    </row>
    <row r="264" spans="1:15" x14ac:dyDescent="0.25">
      <c r="A264" s="2" t="s">
        <v>508</v>
      </c>
      <c r="B264" s="3">
        <v>43693</v>
      </c>
      <c r="C264" s="2" t="s">
        <v>509</v>
      </c>
      <c r="D264" t="s">
        <v>1960</v>
      </c>
      <c r="E264" s="2">
        <v>3</v>
      </c>
      <c r="F264" s="2" t="str">
        <f>INDEX(customers!$A$1:$D$1001,MATCH($C264,customers!$A$1:$A$1001,0),MATCH(orders!F$1,customers!$A$1:$D$1,0))</f>
        <v>Тимофей Родин</v>
      </c>
      <c r="G264" s="2" t="str">
        <f>INDEX(customers!$A$1:$D$1001,MATCH($C264,customers!$A$1:$A$1001,0),MATCH(orders!G$1,customers!$A$1:$D$1,0))</f>
        <v>Россия</v>
      </c>
      <c r="H264" s="2" t="str">
        <f>INDEX(products!$A$1:$G$49,MATCH($D264,products!$A$1:$A$49,0),MATCH(orders!H$1,products!$A$1:$G$1,0))</f>
        <v>Exc</v>
      </c>
      <c r="I264" s="2" t="str">
        <f>INDEX(products!$A$1:$G$49,MATCH($D264,products!$A$1:$A$49,0),MATCH(orders!I$1,products!$A$1:$G$1,0))</f>
        <v>M</v>
      </c>
      <c r="J264" s="2">
        <f>INDEX(products!$A$1:$G$49,MATCH($D264,products!$A$1:$A$49,0),MATCH(orders!J$1,products!$A$1:$G$1,0))</f>
        <v>1</v>
      </c>
      <c r="K264" s="2">
        <f>INDEX(products!$A$1:$G$49,MATCH($D264,products!$A$1:$A$49,0),MATCH(orders!K$1,products!$A$1:$G$1,0))</f>
        <v>1375</v>
      </c>
      <c r="L264">
        <f>K264*E264</f>
        <v>4125</v>
      </c>
      <c r="M264" s="2" t="str" cm="1">
        <f t="array" ref="M2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4" s="2" t="str" cm="1">
        <f t="array" ref="N264">_xlfn.IFS(FullCoffeeTable[[#This Row],[Метод прожарки]]="M","Medium",FullCoffeeTable[[#This Row],[Метод прожарки]]="L","Light",FullCoffeeTable[[#This Row],[Метод прожарки]]="D","Dark")</f>
        <v>Medium</v>
      </c>
      <c r="O264" s="2" t="str">
        <f>INDEX(customers!$A$1:$D$1001,MATCH($C264,customers!$A$1:$A$1001,0),MATCH(orders!O$1,customers!$A$1:$D$1,0))</f>
        <v>Нет</v>
      </c>
    </row>
    <row r="265" spans="1:15" x14ac:dyDescent="0.25">
      <c r="A265" s="2" t="s">
        <v>510</v>
      </c>
      <c r="B265" s="3">
        <v>43577</v>
      </c>
      <c r="C265" s="2" t="s">
        <v>511</v>
      </c>
      <c r="D265" t="s">
        <v>2000</v>
      </c>
      <c r="E265" s="2">
        <v>4</v>
      </c>
      <c r="F265" s="2" t="str">
        <f>INDEX(customers!$A$1:$D$1001,MATCH($C265,customers!$A$1:$A$1001,0),MATCH(orders!F$1,customers!$A$1:$D$1,0))</f>
        <v>Михаил Федоров</v>
      </c>
      <c r="G265" s="2" t="str">
        <f>INDEX(customers!$A$1:$D$1001,MATCH($C265,customers!$A$1:$A$1001,0),MATCH(orders!G$1,customers!$A$1:$D$1,0))</f>
        <v>Россия</v>
      </c>
      <c r="H265" s="2" t="str">
        <f>INDEX(products!$A$1:$G$49,MATCH($D265,products!$A$1:$A$49,0),MATCH(orders!H$1,products!$A$1:$G$1,0))</f>
        <v>Lib</v>
      </c>
      <c r="I265" s="2" t="str">
        <f>INDEX(products!$A$1:$G$49,MATCH($D265,products!$A$1:$A$49,0),MATCH(orders!I$1,products!$A$1:$G$1,0))</f>
        <v>M</v>
      </c>
      <c r="J265" s="2">
        <f>INDEX(products!$A$1:$G$49,MATCH($D265,products!$A$1:$A$49,0),MATCH(orders!J$1,products!$A$1:$G$1,0))</f>
        <v>2.5</v>
      </c>
      <c r="K265" s="2">
        <f>INDEX(products!$A$1:$G$49,MATCH($D265,products!$A$1:$A$49,0),MATCH(orders!K$1,products!$A$1:$G$1,0))</f>
        <v>3346.4999999999995</v>
      </c>
      <c r="L265">
        <f>K265*E265</f>
        <v>13385.999999999998</v>
      </c>
      <c r="M265" s="2" t="str" cm="1">
        <f t="array" ref="M2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65" s="2" t="str" cm="1">
        <f t="array" ref="N265">_xlfn.IFS(FullCoffeeTable[[#This Row],[Метод прожарки]]="M","Medium",FullCoffeeTable[[#This Row],[Метод прожарки]]="L","Light",FullCoffeeTable[[#This Row],[Метод прожарки]]="D","Dark")</f>
        <v>Medium</v>
      </c>
      <c r="O265" s="2" t="str">
        <f>INDEX(customers!$A$1:$D$1001,MATCH($C265,customers!$A$1:$A$1001,0),MATCH(orders!O$1,customers!$A$1:$D$1,0))</f>
        <v>Нет</v>
      </c>
    </row>
    <row r="266" spans="1:15" x14ac:dyDescent="0.25">
      <c r="A266" s="2" t="s">
        <v>512</v>
      </c>
      <c r="B266" s="3">
        <v>44683</v>
      </c>
      <c r="C266" s="2" t="s">
        <v>513</v>
      </c>
      <c r="D266" t="s">
        <v>1998</v>
      </c>
      <c r="E266" s="2">
        <v>5</v>
      </c>
      <c r="F266" s="2" t="str">
        <f>INDEX(customers!$A$1:$D$1001,MATCH($C266,customers!$A$1:$A$1001,0),MATCH(orders!F$1,customers!$A$1:$D$1,0))</f>
        <v>Диана Жданова</v>
      </c>
      <c r="G266" s="2" t="str">
        <f>INDEX(customers!$A$1:$D$1001,MATCH($C266,customers!$A$1:$A$1001,0),MATCH(orders!G$1,customers!$A$1:$D$1,0))</f>
        <v>Казахстан</v>
      </c>
      <c r="H266" s="2" t="str">
        <f>INDEX(products!$A$1:$G$49,MATCH($D266,products!$A$1:$A$49,0),MATCH(orders!H$1,products!$A$1:$G$1,0))</f>
        <v>Rob</v>
      </c>
      <c r="I266" s="2" t="str">
        <f>INDEX(products!$A$1:$G$49,MATCH($D266,products!$A$1:$A$49,0),MATCH(orders!I$1,products!$A$1:$G$1,0))</f>
        <v>L</v>
      </c>
      <c r="J266" s="2">
        <f>INDEX(products!$A$1:$G$49,MATCH($D266,products!$A$1:$A$49,0),MATCH(orders!J$1,products!$A$1:$G$1,0))</f>
        <v>1</v>
      </c>
      <c r="K266" s="2">
        <f>INDEX(products!$A$1:$G$49,MATCH($D266,products!$A$1:$A$49,0),MATCH(orders!K$1,products!$A$1:$G$1,0))</f>
        <v>1195</v>
      </c>
      <c r="L266">
        <f>K266*E266</f>
        <v>5975</v>
      </c>
      <c r="M266" s="2" t="str" cm="1">
        <f t="array" ref="M2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66" s="2" t="str" cm="1">
        <f t="array" ref="N266">_xlfn.IFS(FullCoffeeTable[[#This Row],[Метод прожарки]]="M","Medium",FullCoffeeTable[[#This Row],[Метод прожарки]]="L","Light",FullCoffeeTable[[#This Row],[Метод прожарки]]="D","Dark")</f>
        <v>Light</v>
      </c>
      <c r="O266" s="2" t="str">
        <f>INDEX(customers!$A$1:$D$1001,MATCH($C266,customers!$A$1:$A$1001,0),MATCH(orders!O$1,customers!$A$1:$D$1,0))</f>
        <v>Да</v>
      </c>
    </row>
    <row r="267" spans="1:15" x14ac:dyDescent="0.25">
      <c r="A267" s="2" t="s">
        <v>514</v>
      </c>
      <c r="B267" s="3">
        <v>43872</v>
      </c>
      <c r="C267" s="2" t="s">
        <v>515</v>
      </c>
      <c r="D267" t="s">
        <v>1977</v>
      </c>
      <c r="E267" s="2">
        <v>1</v>
      </c>
      <c r="F267" s="2" t="str">
        <f>INDEX(customers!$A$1:$D$1001,MATCH($C267,customers!$A$1:$A$1001,0),MATCH(orders!F$1,customers!$A$1:$D$1,0))</f>
        <v>Екатерина Кузнецова</v>
      </c>
      <c r="G267" s="2" t="str">
        <f>INDEX(customers!$A$1:$D$1001,MATCH($C267,customers!$A$1:$A$1001,0),MATCH(orders!G$1,customers!$A$1:$D$1,0))</f>
        <v>Россия</v>
      </c>
      <c r="H267" s="2" t="str">
        <f>INDEX(products!$A$1:$G$49,MATCH($D267,products!$A$1:$A$49,0),MATCH(orders!H$1,products!$A$1:$G$1,0))</f>
        <v>Ara</v>
      </c>
      <c r="I267" s="2" t="str">
        <f>INDEX(products!$A$1:$G$49,MATCH($D267,products!$A$1:$A$49,0),MATCH(orders!I$1,products!$A$1:$G$1,0))</f>
        <v>D</v>
      </c>
      <c r="J267" s="2">
        <f>INDEX(products!$A$1:$G$49,MATCH($D267,products!$A$1:$A$49,0),MATCH(orders!J$1,products!$A$1:$G$1,0))</f>
        <v>0.5</v>
      </c>
      <c r="K267" s="2">
        <f>INDEX(products!$A$1:$G$49,MATCH($D267,products!$A$1:$A$49,0),MATCH(orders!K$1,products!$A$1:$G$1,0))</f>
        <v>597</v>
      </c>
      <c r="L267">
        <f>K267*E267</f>
        <v>597</v>
      </c>
      <c r="M267" s="2" t="str" cm="1">
        <f t="array" ref="M2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67" s="2" t="str" cm="1">
        <f t="array" ref="N267">_xlfn.IFS(FullCoffeeTable[[#This Row],[Метод прожарки]]="M","Medium",FullCoffeeTable[[#This Row],[Метод прожарки]]="L","Light",FullCoffeeTable[[#This Row],[Метод прожарки]]="D","Dark")</f>
        <v>Dark</v>
      </c>
      <c r="O267" s="2" t="str">
        <f>INDEX(customers!$A$1:$D$1001,MATCH($C267,customers!$A$1:$A$1001,0),MATCH(orders!O$1,customers!$A$1:$D$1,0))</f>
        <v>Да</v>
      </c>
    </row>
    <row r="268" spans="1:15" x14ac:dyDescent="0.25">
      <c r="A268" s="2" t="s">
        <v>516</v>
      </c>
      <c r="B268" s="3">
        <v>44283</v>
      </c>
      <c r="C268" s="2" t="s">
        <v>517</v>
      </c>
      <c r="D268" t="s">
        <v>2002</v>
      </c>
      <c r="E268" s="2">
        <v>2</v>
      </c>
      <c r="F268" s="2" t="str">
        <f>INDEX(customers!$A$1:$D$1001,MATCH($C268,customers!$A$1:$A$1001,0),MATCH(orders!F$1,customers!$A$1:$D$1,0))</f>
        <v>Яна Семенова</v>
      </c>
      <c r="G268" s="2" t="str">
        <f>INDEX(customers!$A$1:$D$1001,MATCH($C268,customers!$A$1:$A$1001,0),MATCH(orders!G$1,customers!$A$1:$D$1,0))</f>
        <v>Беларусь</v>
      </c>
      <c r="H268" s="2" t="str">
        <f>INDEX(products!$A$1:$G$49,MATCH($D268,products!$A$1:$A$49,0),MATCH(orders!H$1,products!$A$1:$G$1,0))</f>
        <v>Exc</v>
      </c>
      <c r="I268" s="2" t="str">
        <f>INDEX(products!$A$1:$G$49,MATCH($D268,products!$A$1:$A$49,0),MATCH(orders!I$1,products!$A$1:$G$1,0))</f>
        <v>D</v>
      </c>
      <c r="J268" s="2">
        <f>INDEX(products!$A$1:$G$49,MATCH($D268,products!$A$1:$A$49,0),MATCH(orders!J$1,products!$A$1:$G$1,0))</f>
        <v>1</v>
      </c>
      <c r="K268" s="2">
        <f>INDEX(products!$A$1:$G$49,MATCH($D268,products!$A$1:$A$49,0),MATCH(orders!K$1,products!$A$1:$G$1,0))</f>
        <v>1215</v>
      </c>
      <c r="L268">
        <f>K268*E268</f>
        <v>2430</v>
      </c>
      <c r="M268" s="2" t="str" cm="1">
        <f t="array" ref="M2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8" s="2" t="str" cm="1">
        <f t="array" ref="N268">_xlfn.IFS(FullCoffeeTable[[#This Row],[Метод прожарки]]="M","Medium",FullCoffeeTable[[#This Row],[Метод прожарки]]="L","Light",FullCoffeeTable[[#This Row],[Метод прожарки]]="D","Dark")</f>
        <v>Dark</v>
      </c>
      <c r="O268" s="2" t="str">
        <f>INDEX(customers!$A$1:$D$1001,MATCH($C268,customers!$A$1:$A$1001,0),MATCH(orders!O$1,customers!$A$1:$D$1,0))</f>
        <v>Нет</v>
      </c>
    </row>
    <row r="269" spans="1:15" x14ac:dyDescent="0.25">
      <c r="A269" s="2" t="s">
        <v>518</v>
      </c>
      <c r="B269" s="3">
        <v>44324</v>
      </c>
      <c r="C269" s="2" t="s">
        <v>519</v>
      </c>
      <c r="D269" t="s">
        <v>1972</v>
      </c>
      <c r="E269" s="2">
        <v>6</v>
      </c>
      <c r="F269" s="2" t="str">
        <f>INDEX(customers!$A$1:$D$1001,MATCH($C269,customers!$A$1:$A$1001,0),MATCH(orders!F$1,customers!$A$1:$D$1,0))</f>
        <v>Максим Тихонов</v>
      </c>
      <c r="G269" s="2" t="str">
        <f>INDEX(customers!$A$1:$D$1001,MATCH($C269,customers!$A$1:$A$1001,0),MATCH(orders!G$1,customers!$A$1:$D$1,0))</f>
        <v>Россия</v>
      </c>
      <c r="H269" s="2" t="str">
        <f>INDEX(products!$A$1:$G$49,MATCH($D269,products!$A$1:$A$49,0),MATCH(orders!H$1,products!$A$1:$G$1,0))</f>
        <v>Exc</v>
      </c>
      <c r="I269" s="2" t="str">
        <f>INDEX(products!$A$1:$G$49,MATCH($D269,products!$A$1:$A$49,0),MATCH(orders!I$1,products!$A$1:$G$1,0))</f>
        <v>D</v>
      </c>
      <c r="J269" s="2">
        <f>INDEX(products!$A$1:$G$49,MATCH($D269,products!$A$1:$A$49,0),MATCH(orders!J$1,products!$A$1:$G$1,0))</f>
        <v>0.2</v>
      </c>
      <c r="K269" s="2">
        <f>INDEX(products!$A$1:$G$49,MATCH($D269,products!$A$1:$A$49,0),MATCH(orders!K$1,products!$A$1:$G$1,0))</f>
        <v>364.5</v>
      </c>
      <c r="L269">
        <f>K269*E269</f>
        <v>2187</v>
      </c>
      <c r="M269" s="2" t="str" cm="1">
        <f t="array" ref="M2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69" s="2" t="str" cm="1">
        <f t="array" ref="N269">_xlfn.IFS(FullCoffeeTable[[#This Row],[Метод прожарки]]="M","Medium",FullCoffeeTable[[#This Row],[Метод прожарки]]="L","Light",FullCoffeeTable[[#This Row],[Метод прожарки]]="D","Dark")</f>
        <v>Dark</v>
      </c>
      <c r="O269" s="2" t="str">
        <f>INDEX(customers!$A$1:$D$1001,MATCH($C269,customers!$A$1:$A$1001,0),MATCH(orders!O$1,customers!$A$1:$D$1,0))</f>
        <v>Да</v>
      </c>
    </row>
    <row r="270" spans="1:15" x14ac:dyDescent="0.25">
      <c r="A270" s="2" t="s">
        <v>520</v>
      </c>
      <c r="B270" s="3">
        <v>43790</v>
      </c>
      <c r="C270" s="2" t="s">
        <v>406</v>
      </c>
      <c r="D270" t="s">
        <v>1966</v>
      </c>
      <c r="E270" s="2">
        <v>2</v>
      </c>
      <c r="F270" s="2" t="str">
        <f>INDEX(customers!$A$1:$D$1001,MATCH($C270,customers!$A$1:$A$1001,0),MATCH(orders!F$1,customers!$A$1:$D$1,0))</f>
        <v>Айлин Масленникова</v>
      </c>
      <c r="G270" s="2" t="str">
        <f>INDEX(customers!$A$1:$D$1001,MATCH($C270,customers!$A$1:$A$1001,0),MATCH(orders!G$1,customers!$A$1:$D$1,0))</f>
        <v>Россия</v>
      </c>
      <c r="H270" s="2" t="str">
        <f>INDEX(products!$A$1:$G$49,MATCH($D270,products!$A$1:$A$49,0),MATCH(orders!H$1,products!$A$1:$G$1,0))</f>
        <v>Ara</v>
      </c>
      <c r="I270" s="2" t="str">
        <f>INDEX(products!$A$1:$G$49,MATCH($D270,products!$A$1:$A$49,0),MATCH(orders!I$1,products!$A$1:$G$1,0))</f>
        <v>D</v>
      </c>
      <c r="J270" s="2">
        <f>INDEX(products!$A$1:$G$49,MATCH($D270,products!$A$1:$A$49,0),MATCH(orders!J$1,products!$A$1:$G$1,0))</f>
        <v>1</v>
      </c>
      <c r="K270" s="2">
        <f>INDEX(products!$A$1:$G$49,MATCH($D270,products!$A$1:$A$49,0),MATCH(orders!K$1,products!$A$1:$G$1,0))</f>
        <v>994.99999999999989</v>
      </c>
      <c r="L270">
        <f>K270*E270</f>
        <v>1989.9999999999998</v>
      </c>
      <c r="M270" s="2" t="str" cm="1">
        <f t="array" ref="M2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0" s="2" t="str" cm="1">
        <f t="array" ref="N270">_xlfn.IFS(FullCoffeeTable[[#This Row],[Метод прожарки]]="M","Medium",FullCoffeeTable[[#This Row],[Метод прожарки]]="L","Light",FullCoffeeTable[[#This Row],[Метод прожарки]]="D","Dark")</f>
        <v>Dark</v>
      </c>
      <c r="O270" s="2" t="str">
        <f>INDEX(customers!$A$1:$D$1001,MATCH($C270,customers!$A$1:$A$1001,0),MATCH(orders!O$1,customers!$A$1:$D$1,0))</f>
        <v>Да</v>
      </c>
    </row>
    <row r="271" spans="1:15" x14ac:dyDescent="0.25">
      <c r="A271" s="2" t="s">
        <v>522</v>
      </c>
      <c r="B271" s="3">
        <v>44333</v>
      </c>
      <c r="C271" s="2" t="s">
        <v>523</v>
      </c>
      <c r="D271" t="s">
        <v>1973</v>
      </c>
      <c r="E271" s="2">
        <v>2</v>
      </c>
      <c r="F271" s="2" t="str">
        <f>INDEX(customers!$A$1:$D$1001,MATCH($C271,customers!$A$1:$A$1001,0),MATCH(orders!F$1,customers!$A$1:$D$1,0))</f>
        <v>Ангелина Борисова</v>
      </c>
      <c r="G271" s="2" t="str">
        <f>INDEX(customers!$A$1:$D$1001,MATCH($C271,customers!$A$1:$A$1001,0),MATCH(orders!G$1,customers!$A$1:$D$1,0))</f>
        <v>Россия</v>
      </c>
      <c r="H271" s="2" t="str">
        <f>INDEX(products!$A$1:$G$49,MATCH($D271,products!$A$1:$A$49,0),MATCH(orders!H$1,products!$A$1:$G$1,0))</f>
        <v>Ara</v>
      </c>
      <c r="I271" s="2" t="str">
        <f>INDEX(products!$A$1:$G$49,MATCH($D271,products!$A$1:$A$49,0),MATCH(orders!I$1,products!$A$1:$G$1,0))</f>
        <v>D</v>
      </c>
      <c r="J271" s="2">
        <f>INDEX(products!$A$1:$G$49,MATCH($D271,products!$A$1:$A$49,0),MATCH(orders!J$1,products!$A$1:$G$1,0))</f>
        <v>0.2</v>
      </c>
      <c r="K271" s="2">
        <f>INDEX(products!$A$1:$G$49,MATCH($D271,products!$A$1:$A$49,0),MATCH(orders!K$1,products!$A$1:$G$1,0))</f>
        <v>298.5</v>
      </c>
      <c r="L271">
        <f>K271*E271</f>
        <v>597</v>
      </c>
      <c r="M271" s="2" t="str" cm="1">
        <f t="array" ref="M2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1" s="2" t="str" cm="1">
        <f t="array" ref="N271">_xlfn.IFS(FullCoffeeTable[[#This Row],[Метод прожарки]]="M","Medium",FullCoffeeTable[[#This Row],[Метод прожарки]]="L","Light",FullCoffeeTable[[#This Row],[Метод прожарки]]="D","Dark")</f>
        <v>Dark</v>
      </c>
      <c r="O271" s="2" t="str">
        <f>INDEX(customers!$A$1:$D$1001,MATCH($C271,customers!$A$1:$A$1001,0),MATCH(orders!O$1,customers!$A$1:$D$1,0))</f>
        <v>Нет</v>
      </c>
    </row>
    <row r="272" spans="1:15" x14ac:dyDescent="0.25">
      <c r="A272" s="2" t="s">
        <v>524</v>
      </c>
      <c r="B272" s="3">
        <v>43655</v>
      </c>
      <c r="C272" s="2" t="s">
        <v>525</v>
      </c>
      <c r="D272" t="s">
        <v>1963</v>
      </c>
      <c r="E272" s="2">
        <v>1</v>
      </c>
      <c r="F272" s="2" t="str">
        <f>INDEX(customers!$A$1:$D$1001,MATCH($C272,customers!$A$1:$A$1001,0),MATCH(orders!F$1,customers!$A$1:$D$1,0))</f>
        <v>Мирослава Голубева</v>
      </c>
      <c r="G272" s="2" t="str">
        <f>INDEX(customers!$A$1:$D$1001,MATCH($C272,customers!$A$1:$A$1001,0),MATCH(orders!G$1,customers!$A$1:$D$1,0))</f>
        <v>Казахстан</v>
      </c>
      <c r="H272" s="2" t="str">
        <f>INDEX(products!$A$1:$G$49,MATCH($D272,products!$A$1:$A$49,0),MATCH(orders!H$1,products!$A$1:$G$1,0))</f>
        <v>Exc</v>
      </c>
      <c r="I272" s="2" t="str">
        <f>INDEX(products!$A$1:$G$49,MATCH($D272,products!$A$1:$A$49,0),MATCH(orders!I$1,products!$A$1:$G$1,0))</f>
        <v>D</v>
      </c>
      <c r="J272" s="2">
        <f>INDEX(products!$A$1:$G$49,MATCH($D272,products!$A$1:$A$49,0),MATCH(orders!J$1,products!$A$1:$G$1,0))</f>
        <v>0.5</v>
      </c>
      <c r="K272" s="2">
        <f>INDEX(products!$A$1:$G$49,MATCH($D272,products!$A$1:$A$49,0),MATCH(orders!K$1,products!$A$1:$G$1,0))</f>
        <v>729</v>
      </c>
      <c r="L272">
        <f>K272*E272</f>
        <v>729</v>
      </c>
      <c r="M272" s="2" t="str" cm="1">
        <f t="array" ref="M2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2" s="2" t="str" cm="1">
        <f t="array" ref="N272">_xlfn.IFS(FullCoffeeTable[[#This Row],[Метод прожарки]]="M","Medium",FullCoffeeTable[[#This Row],[Метод прожарки]]="L","Light",FullCoffeeTable[[#This Row],[Метод прожарки]]="D","Dark")</f>
        <v>Dark</v>
      </c>
      <c r="O272" s="2" t="str">
        <f>INDEX(customers!$A$1:$D$1001,MATCH($C272,customers!$A$1:$A$1001,0),MATCH(orders!O$1,customers!$A$1:$D$1,0))</f>
        <v>Да</v>
      </c>
    </row>
    <row r="273" spans="1:15" x14ac:dyDescent="0.25">
      <c r="A273" s="2" t="s">
        <v>526</v>
      </c>
      <c r="B273" s="3">
        <v>43971</v>
      </c>
      <c r="C273" s="2" t="s">
        <v>527</v>
      </c>
      <c r="D273" t="s">
        <v>1973</v>
      </c>
      <c r="E273" s="2">
        <v>4</v>
      </c>
      <c r="F273" s="2" t="str">
        <f>INDEX(customers!$A$1:$D$1001,MATCH($C273,customers!$A$1:$A$1001,0),MATCH(orders!F$1,customers!$A$1:$D$1,0))</f>
        <v>Виктория Зорина</v>
      </c>
      <c r="G273" s="2" t="str">
        <f>INDEX(customers!$A$1:$D$1001,MATCH($C273,customers!$A$1:$A$1001,0),MATCH(orders!G$1,customers!$A$1:$D$1,0))</f>
        <v>Россия</v>
      </c>
      <c r="H273" s="2" t="str">
        <f>INDEX(products!$A$1:$G$49,MATCH($D273,products!$A$1:$A$49,0),MATCH(orders!H$1,products!$A$1:$G$1,0))</f>
        <v>Ara</v>
      </c>
      <c r="I273" s="2" t="str">
        <f>INDEX(products!$A$1:$G$49,MATCH($D273,products!$A$1:$A$49,0),MATCH(orders!I$1,products!$A$1:$G$1,0))</f>
        <v>D</v>
      </c>
      <c r="J273" s="2">
        <f>INDEX(products!$A$1:$G$49,MATCH($D273,products!$A$1:$A$49,0),MATCH(orders!J$1,products!$A$1:$G$1,0))</f>
        <v>0.2</v>
      </c>
      <c r="K273" s="2">
        <f>INDEX(products!$A$1:$G$49,MATCH($D273,products!$A$1:$A$49,0),MATCH(orders!K$1,products!$A$1:$G$1,0))</f>
        <v>298.5</v>
      </c>
      <c r="L273">
        <f>K273*E273</f>
        <v>1194</v>
      </c>
      <c r="M273" s="2" t="str" cm="1">
        <f t="array" ref="M2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3" s="2" t="str" cm="1">
        <f t="array" ref="N273">_xlfn.IFS(FullCoffeeTable[[#This Row],[Метод прожарки]]="M","Medium",FullCoffeeTable[[#This Row],[Метод прожарки]]="L","Light",FullCoffeeTable[[#This Row],[Метод прожарки]]="D","Dark")</f>
        <v>Dark</v>
      </c>
      <c r="O273" s="2" t="str">
        <f>INDEX(customers!$A$1:$D$1001,MATCH($C273,customers!$A$1:$A$1001,0),MATCH(orders!O$1,customers!$A$1:$D$1,0))</f>
        <v>Да</v>
      </c>
    </row>
    <row r="274" spans="1:15" x14ac:dyDescent="0.25">
      <c r="A274" s="2" t="s">
        <v>528</v>
      </c>
      <c r="B274" s="3">
        <v>44435</v>
      </c>
      <c r="C274" s="2" t="s">
        <v>529</v>
      </c>
      <c r="D274" t="s">
        <v>1998</v>
      </c>
      <c r="E274" s="2">
        <v>6</v>
      </c>
      <c r="F274" s="2" t="str">
        <f>INDEX(customers!$A$1:$D$1001,MATCH($C274,customers!$A$1:$A$1001,0),MATCH(orders!F$1,customers!$A$1:$D$1,0))</f>
        <v>Платон Александров</v>
      </c>
      <c r="G274" s="2" t="str">
        <f>INDEX(customers!$A$1:$D$1001,MATCH($C274,customers!$A$1:$A$1001,0),MATCH(orders!G$1,customers!$A$1:$D$1,0))</f>
        <v>Казахстан</v>
      </c>
      <c r="H274" s="2" t="str">
        <f>INDEX(products!$A$1:$G$49,MATCH($D274,products!$A$1:$A$49,0),MATCH(orders!H$1,products!$A$1:$G$1,0))</f>
        <v>Rob</v>
      </c>
      <c r="I274" s="2" t="str">
        <f>INDEX(products!$A$1:$G$49,MATCH($D274,products!$A$1:$A$49,0),MATCH(orders!I$1,products!$A$1:$G$1,0))</f>
        <v>L</v>
      </c>
      <c r="J274" s="2">
        <f>INDEX(products!$A$1:$G$49,MATCH($D274,products!$A$1:$A$49,0),MATCH(orders!J$1,products!$A$1:$G$1,0))</f>
        <v>1</v>
      </c>
      <c r="K274" s="2">
        <f>INDEX(products!$A$1:$G$49,MATCH($D274,products!$A$1:$A$49,0),MATCH(orders!K$1,products!$A$1:$G$1,0))</f>
        <v>1195</v>
      </c>
      <c r="L274">
        <f>K274*E274</f>
        <v>7170</v>
      </c>
      <c r="M274" s="2" t="str" cm="1">
        <f t="array" ref="M2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74" s="2" t="str" cm="1">
        <f t="array" ref="N274">_xlfn.IFS(FullCoffeeTable[[#This Row],[Метод прожарки]]="M","Medium",FullCoffeeTable[[#This Row],[Метод прожарки]]="L","Light",FullCoffeeTable[[#This Row],[Метод прожарки]]="D","Dark")</f>
        <v>Light</v>
      </c>
      <c r="O274" s="2" t="str">
        <f>INDEX(customers!$A$1:$D$1001,MATCH($C274,customers!$A$1:$A$1001,0),MATCH(orders!O$1,customers!$A$1:$D$1,0))</f>
        <v>Да</v>
      </c>
    </row>
    <row r="275" spans="1:15" x14ac:dyDescent="0.25">
      <c r="A275" s="2" t="s">
        <v>530</v>
      </c>
      <c r="B275" s="3">
        <v>44681</v>
      </c>
      <c r="C275" s="2" t="s">
        <v>531</v>
      </c>
      <c r="D275" t="s">
        <v>1986</v>
      </c>
      <c r="E275" s="2">
        <v>2</v>
      </c>
      <c r="F275" s="2" t="str">
        <f>INDEX(customers!$A$1:$D$1001,MATCH($C275,customers!$A$1:$A$1001,0),MATCH(orders!F$1,customers!$A$1:$D$1,0))</f>
        <v>София Панина</v>
      </c>
      <c r="G275" s="2" t="str">
        <f>INDEX(customers!$A$1:$D$1001,MATCH($C275,customers!$A$1:$A$1001,0),MATCH(orders!G$1,customers!$A$1:$D$1,0))</f>
        <v>Россия</v>
      </c>
      <c r="H275" s="2" t="str">
        <f>INDEX(products!$A$1:$G$49,MATCH($D275,products!$A$1:$A$49,0),MATCH(orders!H$1,products!$A$1:$G$1,0))</f>
        <v>Ara</v>
      </c>
      <c r="I275" s="2" t="str">
        <f>INDEX(products!$A$1:$G$49,MATCH($D275,products!$A$1:$A$49,0),MATCH(orders!I$1,products!$A$1:$G$1,0))</f>
        <v>L</v>
      </c>
      <c r="J275" s="2">
        <f>INDEX(products!$A$1:$G$49,MATCH($D275,products!$A$1:$A$49,0),MATCH(orders!J$1,products!$A$1:$G$1,0))</f>
        <v>0.2</v>
      </c>
      <c r="K275" s="2">
        <f>INDEX(products!$A$1:$G$49,MATCH($D275,products!$A$1:$A$49,0),MATCH(orders!K$1,products!$A$1:$G$1,0))</f>
        <v>388.5</v>
      </c>
      <c r="L275">
        <f>K275*E275</f>
        <v>777</v>
      </c>
      <c r="M275" s="2" t="str" cm="1">
        <f t="array" ref="M2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5" s="2" t="str" cm="1">
        <f t="array" ref="N275">_xlfn.IFS(FullCoffeeTable[[#This Row],[Метод прожарки]]="M","Medium",FullCoffeeTable[[#This Row],[Метод прожарки]]="L","Light",FullCoffeeTable[[#This Row],[Метод прожарки]]="D","Dark")</f>
        <v>Light</v>
      </c>
      <c r="O275" s="2" t="str">
        <f>INDEX(customers!$A$1:$D$1001,MATCH($C275,customers!$A$1:$A$1001,0),MATCH(orders!O$1,customers!$A$1:$D$1,0))</f>
        <v>Нет</v>
      </c>
    </row>
    <row r="276" spans="1:15" x14ac:dyDescent="0.25">
      <c r="A276" s="2" t="s">
        <v>532</v>
      </c>
      <c r="B276" s="3">
        <v>43985</v>
      </c>
      <c r="C276" s="2" t="s">
        <v>533</v>
      </c>
      <c r="D276" t="s">
        <v>1994</v>
      </c>
      <c r="E276" s="2">
        <v>1</v>
      </c>
      <c r="F276" s="2" t="str">
        <f>INDEX(customers!$A$1:$D$1001,MATCH($C276,customers!$A$1:$A$1001,0),MATCH(orders!F$1,customers!$A$1:$D$1,0))</f>
        <v>Виктория Сорокина</v>
      </c>
      <c r="G276" s="2" t="str">
        <f>INDEX(customers!$A$1:$D$1001,MATCH($C276,customers!$A$1:$A$1001,0),MATCH(orders!G$1,customers!$A$1:$D$1,0))</f>
        <v>Россия</v>
      </c>
      <c r="H276" s="2" t="str">
        <f>INDEX(products!$A$1:$G$49,MATCH($D276,products!$A$1:$A$49,0),MATCH(orders!H$1,products!$A$1:$G$1,0))</f>
        <v>Ara</v>
      </c>
      <c r="I276" s="2" t="str">
        <f>INDEX(products!$A$1:$G$49,MATCH($D276,products!$A$1:$A$49,0),MATCH(orders!I$1,products!$A$1:$G$1,0))</f>
        <v>M</v>
      </c>
      <c r="J276" s="2">
        <f>INDEX(products!$A$1:$G$49,MATCH($D276,products!$A$1:$A$49,0),MATCH(orders!J$1,products!$A$1:$G$1,0))</f>
        <v>2.5</v>
      </c>
      <c r="K276" s="2">
        <f>INDEX(products!$A$1:$G$49,MATCH($D276,products!$A$1:$A$49,0),MATCH(orders!K$1,products!$A$1:$G$1,0))</f>
        <v>2587.4999999999995</v>
      </c>
      <c r="L276">
        <f>K276*E276</f>
        <v>2587.4999999999995</v>
      </c>
      <c r="M276" s="2" t="str" cm="1">
        <f t="array" ref="M2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76" s="2" t="str" cm="1">
        <f t="array" ref="N276">_xlfn.IFS(FullCoffeeTable[[#This Row],[Метод прожарки]]="M","Medium",FullCoffeeTable[[#This Row],[Метод прожарки]]="L","Light",FullCoffeeTable[[#This Row],[Метод прожарки]]="D","Dark")</f>
        <v>Medium</v>
      </c>
      <c r="O276" s="2" t="str">
        <f>INDEX(customers!$A$1:$D$1001,MATCH($C276,customers!$A$1:$A$1001,0),MATCH(orders!O$1,customers!$A$1:$D$1,0))</f>
        <v>Нет</v>
      </c>
    </row>
    <row r="277" spans="1:15" x14ac:dyDescent="0.25">
      <c r="A277" s="2" t="s">
        <v>534</v>
      </c>
      <c r="B277" s="3">
        <v>44725</v>
      </c>
      <c r="C277" s="2" t="s">
        <v>535</v>
      </c>
      <c r="D277" t="s">
        <v>1967</v>
      </c>
      <c r="E277" s="2">
        <v>6</v>
      </c>
      <c r="F277" s="2" t="str">
        <f>INDEX(customers!$A$1:$D$1001,MATCH($C277,customers!$A$1:$A$1001,0),MATCH(orders!F$1,customers!$A$1:$D$1,0))</f>
        <v>Михаил Алехин</v>
      </c>
      <c r="G277" s="2" t="str">
        <f>INDEX(customers!$A$1:$D$1001,MATCH($C277,customers!$A$1:$A$1001,0),MATCH(orders!G$1,customers!$A$1:$D$1,0))</f>
        <v>Россия</v>
      </c>
      <c r="H277" s="2" t="str">
        <f>INDEX(products!$A$1:$G$49,MATCH($D277,products!$A$1:$A$49,0),MATCH(orders!H$1,products!$A$1:$G$1,0))</f>
        <v>Exc</v>
      </c>
      <c r="I277" s="2" t="str">
        <f>INDEX(products!$A$1:$G$49,MATCH($D277,products!$A$1:$A$49,0),MATCH(orders!I$1,products!$A$1:$G$1,0))</f>
        <v>L</v>
      </c>
      <c r="J277" s="2">
        <f>INDEX(products!$A$1:$G$49,MATCH($D277,products!$A$1:$A$49,0),MATCH(orders!J$1,products!$A$1:$G$1,0))</f>
        <v>2.5</v>
      </c>
      <c r="K277" s="2">
        <f>INDEX(products!$A$1:$G$49,MATCH($D277,products!$A$1:$A$49,0),MATCH(orders!K$1,products!$A$1:$G$1,0))</f>
        <v>3415.4999999999995</v>
      </c>
      <c r="L277">
        <f>K277*E277</f>
        <v>20492.999999999996</v>
      </c>
      <c r="M277" s="2" t="str" cm="1">
        <f t="array" ref="M2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7" s="2" t="str" cm="1">
        <f t="array" ref="N277">_xlfn.IFS(FullCoffeeTable[[#This Row],[Метод прожарки]]="M","Medium",FullCoffeeTable[[#This Row],[Метод прожарки]]="L","Light",FullCoffeeTable[[#This Row],[Метод прожарки]]="D","Dark")</f>
        <v>Light</v>
      </c>
      <c r="O277" s="2" t="str">
        <f>INDEX(customers!$A$1:$D$1001,MATCH($C277,customers!$A$1:$A$1001,0),MATCH(orders!O$1,customers!$A$1:$D$1,0))</f>
        <v>Нет</v>
      </c>
    </row>
    <row r="278" spans="1:15" x14ac:dyDescent="0.25">
      <c r="A278" s="2" t="s">
        <v>536</v>
      </c>
      <c r="B278" s="3">
        <v>43992</v>
      </c>
      <c r="C278" s="2" t="s">
        <v>537</v>
      </c>
      <c r="D278" t="s">
        <v>1961</v>
      </c>
      <c r="E278" s="2">
        <v>4</v>
      </c>
      <c r="F278" s="2" t="str">
        <f>INDEX(customers!$A$1:$D$1001,MATCH($C278,customers!$A$1:$A$1001,0),MATCH(orders!F$1,customers!$A$1:$D$1,0))</f>
        <v>Ульяна Смирнова</v>
      </c>
      <c r="G278" s="2" t="str">
        <f>INDEX(customers!$A$1:$D$1001,MATCH($C278,customers!$A$1:$A$1001,0),MATCH(orders!G$1,customers!$A$1:$D$1,0))</f>
        <v>Казахстан</v>
      </c>
      <c r="H278" s="2" t="str">
        <f>INDEX(products!$A$1:$G$49,MATCH($D278,products!$A$1:$A$49,0),MATCH(orders!H$1,products!$A$1:$G$1,0))</f>
        <v>Rob</v>
      </c>
      <c r="I278" s="2" t="str">
        <f>INDEX(products!$A$1:$G$49,MATCH($D278,products!$A$1:$A$49,0),MATCH(orders!I$1,products!$A$1:$G$1,0))</f>
        <v>L</v>
      </c>
      <c r="J278" s="2">
        <f>INDEX(products!$A$1:$G$49,MATCH($D278,products!$A$1:$A$49,0),MATCH(orders!J$1,products!$A$1:$G$1,0))</f>
        <v>2.5</v>
      </c>
      <c r="K278" s="2">
        <f>INDEX(products!$A$1:$G$49,MATCH($D278,products!$A$1:$A$49,0),MATCH(orders!K$1,products!$A$1:$G$1,0))</f>
        <v>2748.4999999999995</v>
      </c>
      <c r="L278">
        <f>K278*E278</f>
        <v>10993.999999999998</v>
      </c>
      <c r="M278" s="2" t="str" cm="1">
        <f t="array" ref="M2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78" s="2" t="str" cm="1">
        <f t="array" ref="N278">_xlfn.IFS(FullCoffeeTable[[#This Row],[Метод прожарки]]="M","Medium",FullCoffeeTable[[#This Row],[Метод прожарки]]="L","Light",FullCoffeeTable[[#This Row],[Метод прожарки]]="D","Dark")</f>
        <v>Light</v>
      </c>
      <c r="O278" s="2" t="str">
        <f>INDEX(customers!$A$1:$D$1001,MATCH($C278,customers!$A$1:$A$1001,0),MATCH(orders!O$1,customers!$A$1:$D$1,0))</f>
        <v>Да</v>
      </c>
    </row>
    <row r="279" spans="1:15" x14ac:dyDescent="0.25">
      <c r="A279" s="2" t="s">
        <v>538</v>
      </c>
      <c r="B279" s="3">
        <v>44183</v>
      </c>
      <c r="C279" s="2" t="s">
        <v>539</v>
      </c>
      <c r="D279" t="s">
        <v>1990</v>
      </c>
      <c r="E279" s="2">
        <v>6</v>
      </c>
      <c r="F279" s="2" t="str">
        <f>INDEX(customers!$A$1:$D$1001,MATCH($C279,customers!$A$1:$A$1001,0),MATCH(orders!F$1,customers!$A$1:$D$1,0))</f>
        <v>Никита Смирнов</v>
      </c>
      <c r="G279" s="2" t="str">
        <f>INDEX(customers!$A$1:$D$1001,MATCH($C279,customers!$A$1:$A$1001,0),MATCH(orders!G$1,customers!$A$1:$D$1,0))</f>
        <v>Россия</v>
      </c>
      <c r="H279" s="2" t="str">
        <f>INDEX(products!$A$1:$G$49,MATCH($D279,products!$A$1:$A$49,0),MATCH(orders!H$1,products!$A$1:$G$1,0))</f>
        <v>Exc</v>
      </c>
      <c r="I279" s="2" t="str">
        <f>INDEX(products!$A$1:$G$49,MATCH($D279,products!$A$1:$A$49,0),MATCH(orders!I$1,products!$A$1:$G$1,0))</f>
        <v>L</v>
      </c>
      <c r="J279" s="2">
        <f>INDEX(products!$A$1:$G$49,MATCH($D279,products!$A$1:$A$49,0),MATCH(orders!J$1,products!$A$1:$G$1,0))</f>
        <v>1</v>
      </c>
      <c r="K279" s="2">
        <f>INDEX(products!$A$1:$G$49,MATCH($D279,products!$A$1:$A$49,0),MATCH(orders!K$1,products!$A$1:$G$1,0))</f>
        <v>1485</v>
      </c>
      <c r="L279">
        <f>K279*E279</f>
        <v>8910</v>
      </c>
      <c r="M279" s="2" t="str" cm="1">
        <f t="array" ref="M2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79" s="2" t="str" cm="1">
        <f t="array" ref="N279">_xlfn.IFS(FullCoffeeTable[[#This Row],[Метод прожарки]]="M","Medium",FullCoffeeTable[[#This Row],[Метод прожарки]]="L","Light",FullCoffeeTable[[#This Row],[Метод прожарки]]="D","Dark")</f>
        <v>Light</v>
      </c>
      <c r="O279" s="2" t="str">
        <f>INDEX(customers!$A$1:$D$1001,MATCH($C279,customers!$A$1:$A$1001,0),MATCH(orders!O$1,customers!$A$1:$D$1,0))</f>
        <v>Нет</v>
      </c>
    </row>
    <row r="280" spans="1:15" x14ac:dyDescent="0.25">
      <c r="A280" s="2" t="s">
        <v>540</v>
      </c>
      <c r="B280" s="3">
        <v>43708</v>
      </c>
      <c r="C280" s="2" t="s">
        <v>541</v>
      </c>
      <c r="D280" t="s">
        <v>1986</v>
      </c>
      <c r="E280" s="2">
        <v>2</v>
      </c>
      <c r="F280" s="2" t="str">
        <f>INDEX(customers!$A$1:$D$1001,MATCH($C280,customers!$A$1:$A$1001,0),MATCH(orders!F$1,customers!$A$1:$D$1,0))</f>
        <v>Максим Филиппов</v>
      </c>
      <c r="G280" s="2" t="str">
        <f>INDEX(customers!$A$1:$D$1001,MATCH($C280,customers!$A$1:$A$1001,0),MATCH(orders!G$1,customers!$A$1:$D$1,0))</f>
        <v>Россия</v>
      </c>
      <c r="H280" s="2" t="str">
        <f>INDEX(products!$A$1:$G$49,MATCH($D280,products!$A$1:$A$49,0),MATCH(orders!H$1,products!$A$1:$G$1,0))</f>
        <v>Ara</v>
      </c>
      <c r="I280" s="2" t="str">
        <f>INDEX(products!$A$1:$G$49,MATCH($D280,products!$A$1:$A$49,0),MATCH(orders!I$1,products!$A$1:$G$1,0))</f>
        <v>L</v>
      </c>
      <c r="J280" s="2">
        <f>INDEX(products!$A$1:$G$49,MATCH($D280,products!$A$1:$A$49,0),MATCH(orders!J$1,products!$A$1:$G$1,0))</f>
        <v>0.2</v>
      </c>
      <c r="K280" s="2">
        <f>INDEX(products!$A$1:$G$49,MATCH($D280,products!$A$1:$A$49,0),MATCH(orders!K$1,products!$A$1:$G$1,0))</f>
        <v>388.5</v>
      </c>
      <c r="L280">
        <f>K280*E280</f>
        <v>777</v>
      </c>
      <c r="M280" s="2" t="str" cm="1">
        <f t="array" ref="M2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0" s="2" t="str" cm="1">
        <f t="array" ref="N280">_xlfn.IFS(FullCoffeeTable[[#This Row],[Метод прожарки]]="M","Medium",FullCoffeeTable[[#This Row],[Метод прожарки]]="L","Light",FullCoffeeTable[[#This Row],[Метод прожарки]]="D","Dark")</f>
        <v>Light</v>
      </c>
      <c r="O280" s="2" t="str">
        <f>INDEX(customers!$A$1:$D$1001,MATCH($C280,customers!$A$1:$A$1001,0),MATCH(orders!O$1,customers!$A$1:$D$1,0))</f>
        <v>Да</v>
      </c>
    </row>
    <row r="281" spans="1:15" x14ac:dyDescent="0.25">
      <c r="A281" s="2" t="s">
        <v>542</v>
      </c>
      <c r="B281" s="3">
        <v>43521</v>
      </c>
      <c r="C281" s="2" t="s">
        <v>543</v>
      </c>
      <c r="D281" t="s">
        <v>2000</v>
      </c>
      <c r="E281" s="2">
        <v>1</v>
      </c>
      <c r="F281" s="2" t="str">
        <f>INDEX(customers!$A$1:$D$1001,MATCH($C281,customers!$A$1:$A$1001,0),MATCH(orders!F$1,customers!$A$1:$D$1,0))</f>
        <v>Дарья Прохорова</v>
      </c>
      <c r="G281" s="2" t="str">
        <f>INDEX(customers!$A$1:$D$1001,MATCH($C281,customers!$A$1:$A$1001,0),MATCH(orders!G$1,customers!$A$1:$D$1,0))</f>
        <v>Россия</v>
      </c>
      <c r="H281" s="2" t="str">
        <f>INDEX(products!$A$1:$G$49,MATCH($D281,products!$A$1:$A$49,0),MATCH(orders!H$1,products!$A$1:$G$1,0))</f>
        <v>Lib</v>
      </c>
      <c r="I281" s="2" t="str">
        <f>INDEX(products!$A$1:$G$49,MATCH($D281,products!$A$1:$A$49,0),MATCH(orders!I$1,products!$A$1:$G$1,0))</f>
        <v>M</v>
      </c>
      <c r="J281" s="2">
        <f>INDEX(products!$A$1:$G$49,MATCH($D281,products!$A$1:$A$49,0),MATCH(orders!J$1,products!$A$1:$G$1,0))</f>
        <v>2.5</v>
      </c>
      <c r="K281" s="2">
        <f>INDEX(products!$A$1:$G$49,MATCH($D281,products!$A$1:$A$49,0),MATCH(orders!K$1,products!$A$1:$G$1,0))</f>
        <v>3346.4999999999995</v>
      </c>
      <c r="L281">
        <f>K281*E281</f>
        <v>3346.4999999999995</v>
      </c>
      <c r="M281" s="2" t="str" cm="1">
        <f t="array" ref="M2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81" s="2" t="str" cm="1">
        <f t="array" ref="N281">_xlfn.IFS(FullCoffeeTable[[#This Row],[Метод прожарки]]="M","Medium",FullCoffeeTable[[#This Row],[Метод прожарки]]="L","Light",FullCoffeeTable[[#This Row],[Метод прожарки]]="D","Dark")</f>
        <v>Medium</v>
      </c>
      <c r="O281" s="2" t="str">
        <f>INDEX(customers!$A$1:$D$1001,MATCH($C281,customers!$A$1:$A$1001,0),MATCH(orders!O$1,customers!$A$1:$D$1,0))</f>
        <v>Да</v>
      </c>
    </row>
    <row r="282" spans="1:15" x14ac:dyDescent="0.25">
      <c r="A282" s="2" t="s">
        <v>544</v>
      </c>
      <c r="B282" s="3">
        <v>44234</v>
      </c>
      <c r="C282" s="2" t="s">
        <v>545</v>
      </c>
      <c r="D282" t="s">
        <v>1958</v>
      </c>
      <c r="E282" s="2">
        <v>5</v>
      </c>
      <c r="F282" s="2" t="str">
        <f>INDEX(customers!$A$1:$D$1001,MATCH($C282,customers!$A$1:$A$1001,0),MATCH(orders!F$1,customers!$A$1:$D$1,0))</f>
        <v>Арсений Максимов</v>
      </c>
      <c r="G282" s="2" t="str">
        <f>INDEX(customers!$A$1:$D$1001,MATCH($C282,customers!$A$1:$A$1001,0),MATCH(orders!G$1,customers!$A$1:$D$1,0))</f>
        <v>Россия</v>
      </c>
      <c r="H282" s="2" t="str">
        <f>INDEX(products!$A$1:$G$49,MATCH($D282,products!$A$1:$A$49,0),MATCH(orders!H$1,products!$A$1:$G$1,0))</f>
        <v>Exc</v>
      </c>
      <c r="I282" s="2" t="str">
        <f>INDEX(products!$A$1:$G$49,MATCH($D282,products!$A$1:$A$49,0),MATCH(orders!I$1,products!$A$1:$G$1,0))</f>
        <v>M</v>
      </c>
      <c r="J282" s="2">
        <f>INDEX(products!$A$1:$G$49,MATCH($D282,products!$A$1:$A$49,0),MATCH(orders!J$1,products!$A$1:$G$1,0))</f>
        <v>0.5</v>
      </c>
      <c r="K282" s="2">
        <f>INDEX(products!$A$1:$G$49,MATCH($D282,products!$A$1:$A$49,0),MATCH(orders!K$1,products!$A$1:$G$1,0))</f>
        <v>825</v>
      </c>
      <c r="L282">
        <f>K282*E282</f>
        <v>4125</v>
      </c>
      <c r="M282" s="2" t="str" cm="1">
        <f t="array" ref="M2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2" s="2" t="str" cm="1">
        <f t="array" ref="N282">_xlfn.IFS(FullCoffeeTable[[#This Row],[Метод прожарки]]="M","Medium",FullCoffeeTable[[#This Row],[Метод прожарки]]="L","Light",FullCoffeeTable[[#This Row],[Метод прожарки]]="D","Dark")</f>
        <v>Medium</v>
      </c>
      <c r="O282" s="2" t="str">
        <f>INDEX(customers!$A$1:$D$1001,MATCH($C282,customers!$A$1:$A$1001,0),MATCH(orders!O$1,customers!$A$1:$D$1,0))</f>
        <v>Да</v>
      </c>
    </row>
    <row r="283" spans="1:15" x14ac:dyDescent="0.25">
      <c r="A283" s="2" t="s">
        <v>546</v>
      </c>
      <c r="B283" s="3">
        <v>44210</v>
      </c>
      <c r="C283" s="2" t="s">
        <v>547</v>
      </c>
      <c r="D283" t="s">
        <v>1990</v>
      </c>
      <c r="E283" s="2">
        <v>4</v>
      </c>
      <c r="F283" s="2" t="str">
        <f>INDEX(customers!$A$1:$D$1001,MATCH($C283,customers!$A$1:$A$1001,0),MATCH(orders!F$1,customers!$A$1:$D$1,0))</f>
        <v>Эмин Окулов</v>
      </c>
      <c r="G283" s="2" t="str">
        <f>INDEX(customers!$A$1:$D$1001,MATCH($C283,customers!$A$1:$A$1001,0),MATCH(orders!G$1,customers!$A$1:$D$1,0))</f>
        <v>Россия</v>
      </c>
      <c r="H283" s="2" t="str">
        <f>INDEX(products!$A$1:$G$49,MATCH($D283,products!$A$1:$A$49,0),MATCH(orders!H$1,products!$A$1:$G$1,0))</f>
        <v>Exc</v>
      </c>
      <c r="I283" s="2" t="str">
        <f>INDEX(products!$A$1:$G$49,MATCH($D283,products!$A$1:$A$49,0),MATCH(orders!I$1,products!$A$1:$G$1,0))</f>
        <v>L</v>
      </c>
      <c r="J283" s="2">
        <f>INDEX(products!$A$1:$G$49,MATCH($D283,products!$A$1:$A$49,0),MATCH(orders!J$1,products!$A$1:$G$1,0))</f>
        <v>1</v>
      </c>
      <c r="K283" s="2">
        <f>INDEX(products!$A$1:$G$49,MATCH($D283,products!$A$1:$A$49,0),MATCH(orders!K$1,products!$A$1:$G$1,0))</f>
        <v>1485</v>
      </c>
      <c r="L283">
        <f>K283*E283</f>
        <v>5940</v>
      </c>
      <c r="M283" s="2" t="str" cm="1">
        <f t="array" ref="M2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3" s="2" t="str" cm="1">
        <f t="array" ref="N283">_xlfn.IFS(FullCoffeeTable[[#This Row],[Метод прожарки]]="M","Medium",FullCoffeeTable[[#This Row],[Метод прожарки]]="L","Light",FullCoffeeTable[[#This Row],[Метод прожарки]]="D","Dark")</f>
        <v>Light</v>
      </c>
      <c r="O283" s="2" t="str">
        <f>INDEX(customers!$A$1:$D$1001,MATCH($C283,customers!$A$1:$A$1001,0),MATCH(orders!O$1,customers!$A$1:$D$1,0))</f>
        <v>Да</v>
      </c>
    </row>
    <row r="284" spans="1:15" x14ac:dyDescent="0.25">
      <c r="A284" s="2" t="s">
        <v>548</v>
      </c>
      <c r="B284" s="3">
        <v>43520</v>
      </c>
      <c r="C284" s="2" t="s">
        <v>549</v>
      </c>
      <c r="D284" t="s">
        <v>1999</v>
      </c>
      <c r="E284" s="2">
        <v>1</v>
      </c>
      <c r="F284" s="2" t="str">
        <f>INDEX(customers!$A$1:$D$1001,MATCH($C284,customers!$A$1:$A$1001,0),MATCH(orders!F$1,customers!$A$1:$D$1,0))</f>
        <v>София Маркова</v>
      </c>
      <c r="G284" s="2" t="str">
        <f>INDEX(customers!$A$1:$D$1001,MATCH($C284,customers!$A$1:$A$1001,0),MATCH(orders!G$1,customers!$A$1:$D$1,0))</f>
        <v>Беларусь</v>
      </c>
      <c r="H284" s="2" t="str">
        <f>INDEX(products!$A$1:$G$49,MATCH($D284,products!$A$1:$A$49,0),MATCH(orders!H$1,products!$A$1:$G$1,0))</f>
        <v>Ara</v>
      </c>
      <c r="I284" s="2" t="str">
        <f>INDEX(products!$A$1:$G$49,MATCH($D284,products!$A$1:$A$49,0),MATCH(orders!I$1,products!$A$1:$G$1,0))</f>
        <v>L</v>
      </c>
      <c r="J284" s="2">
        <f>INDEX(products!$A$1:$G$49,MATCH($D284,products!$A$1:$A$49,0),MATCH(orders!J$1,products!$A$1:$G$1,0))</f>
        <v>0.5</v>
      </c>
      <c r="K284" s="2">
        <f>INDEX(products!$A$1:$G$49,MATCH($D284,products!$A$1:$A$49,0),MATCH(orders!K$1,products!$A$1:$G$1,0))</f>
        <v>777</v>
      </c>
      <c r="L284">
        <f>K284*E284</f>
        <v>777</v>
      </c>
      <c r="M284" s="2" t="str" cm="1">
        <f t="array" ref="M2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4" s="2" t="str" cm="1">
        <f t="array" ref="N284">_xlfn.IFS(FullCoffeeTable[[#This Row],[Метод прожарки]]="M","Medium",FullCoffeeTable[[#This Row],[Метод прожарки]]="L","Light",FullCoffeeTable[[#This Row],[Метод прожарки]]="D","Dark")</f>
        <v>Light</v>
      </c>
      <c r="O284" s="2" t="str">
        <f>INDEX(customers!$A$1:$D$1001,MATCH($C284,customers!$A$1:$A$1001,0),MATCH(orders!O$1,customers!$A$1:$D$1,0))</f>
        <v>Нет</v>
      </c>
    </row>
    <row r="285" spans="1:15" x14ac:dyDescent="0.25">
      <c r="A285" s="2" t="s">
        <v>550</v>
      </c>
      <c r="B285" s="3">
        <v>43639</v>
      </c>
      <c r="C285" s="2" t="s">
        <v>551</v>
      </c>
      <c r="D285" t="s">
        <v>1991</v>
      </c>
      <c r="E285" s="2">
        <v>1</v>
      </c>
      <c r="F285" s="2" t="str">
        <f>INDEX(customers!$A$1:$D$1001,MATCH($C285,customers!$A$1:$A$1001,0),MATCH(orders!F$1,customers!$A$1:$D$1,0))</f>
        <v>Артём Кондрашов</v>
      </c>
      <c r="G285" s="2" t="str">
        <f>INDEX(customers!$A$1:$D$1001,MATCH($C285,customers!$A$1:$A$1001,0),MATCH(orders!G$1,customers!$A$1:$D$1,0))</f>
        <v>Беларусь</v>
      </c>
      <c r="H285" s="2" t="str">
        <f>INDEX(products!$A$1:$G$49,MATCH($D285,products!$A$1:$A$49,0),MATCH(orders!H$1,products!$A$1:$G$1,0))</f>
        <v>Rob</v>
      </c>
      <c r="I285" s="2" t="str">
        <f>INDEX(products!$A$1:$G$49,MATCH($D285,products!$A$1:$A$49,0),MATCH(orders!I$1,products!$A$1:$G$1,0))</f>
        <v>D</v>
      </c>
      <c r="J285" s="2">
        <f>INDEX(products!$A$1:$G$49,MATCH($D285,products!$A$1:$A$49,0),MATCH(orders!J$1,products!$A$1:$G$1,0))</f>
        <v>0.5</v>
      </c>
      <c r="K285" s="2">
        <f>INDEX(products!$A$1:$G$49,MATCH($D285,products!$A$1:$A$49,0),MATCH(orders!K$1,products!$A$1:$G$1,0))</f>
        <v>536.99999999999989</v>
      </c>
      <c r="L285">
        <f>K285*E285</f>
        <v>536.99999999999989</v>
      </c>
      <c r="M285" s="2" t="str" cm="1">
        <f t="array" ref="M2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85" s="2" t="str" cm="1">
        <f t="array" ref="N285">_xlfn.IFS(FullCoffeeTable[[#This Row],[Метод прожарки]]="M","Medium",FullCoffeeTable[[#This Row],[Метод прожарки]]="L","Light",FullCoffeeTable[[#This Row],[Метод прожарки]]="D","Dark")</f>
        <v>Dark</v>
      </c>
      <c r="O285" s="2" t="str">
        <f>INDEX(customers!$A$1:$D$1001,MATCH($C285,customers!$A$1:$A$1001,0),MATCH(orders!O$1,customers!$A$1:$D$1,0))</f>
        <v>Да</v>
      </c>
    </row>
    <row r="286" spans="1:15" x14ac:dyDescent="0.25">
      <c r="A286" s="2" t="s">
        <v>552</v>
      </c>
      <c r="B286" s="3">
        <v>43960</v>
      </c>
      <c r="C286" s="2" t="s">
        <v>553</v>
      </c>
      <c r="D286" t="s">
        <v>1985</v>
      </c>
      <c r="E286" s="2">
        <v>3</v>
      </c>
      <c r="F286" s="2" t="str">
        <f>INDEX(customers!$A$1:$D$1001,MATCH($C286,customers!$A$1:$A$1001,0),MATCH(orders!F$1,customers!$A$1:$D$1,0))</f>
        <v>Елизавета Плотникова</v>
      </c>
      <c r="G286" s="2" t="str">
        <f>INDEX(customers!$A$1:$D$1001,MATCH($C286,customers!$A$1:$A$1001,0),MATCH(orders!G$1,customers!$A$1:$D$1,0))</f>
        <v>Россия</v>
      </c>
      <c r="H286" s="2" t="str">
        <f>INDEX(products!$A$1:$G$49,MATCH($D286,products!$A$1:$A$49,0),MATCH(orders!H$1,products!$A$1:$G$1,0))</f>
        <v>Exc</v>
      </c>
      <c r="I286" s="2" t="str">
        <f>INDEX(products!$A$1:$G$49,MATCH($D286,products!$A$1:$A$49,0),MATCH(orders!I$1,products!$A$1:$G$1,0))</f>
        <v>M</v>
      </c>
      <c r="J286" s="2">
        <f>INDEX(products!$A$1:$G$49,MATCH($D286,products!$A$1:$A$49,0),MATCH(orders!J$1,products!$A$1:$G$1,0))</f>
        <v>2.5</v>
      </c>
      <c r="K286" s="2">
        <f>INDEX(products!$A$1:$G$49,MATCH($D286,products!$A$1:$A$49,0),MATCH(orders!K$1,products!$A$1:$G$1,0))</f>
        <v>3162.4999999999995</v>
      </c>
      <c r="L286">
        <f>K286*E286</f>
        <v>9487.4999999999982</v>
      </c>
      <c r="M286" s="2" t="str" cm="1">
        <f t="array" ref="M2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86" s="2" t="str" cm="1">
        <f t="array" ref="N286">_xlfn.IFS(FullCoffeeTable[[#This Row],[Метод прожарки]]="M","Medium",FullCoffeeTable[[#This Row],[Метод прожарки]]="L","Light",FullCoffeeTable[[#This Row],[Метод прожарки]]="D","Dark")</f>
        <v>Medium</v>
      </c>
      <c r="O286" s="2" t="str">
        <f>INDEX(customers!$A$1:$D$1001,MATCH($C286,customers!$A$1:$A$1001,0),MATCH(orders!O$1,customers!$A$1:$D$1,0))</f>
        <v>Нет</v>
      </c>
    </row>
    <row r="287" spans="1:15" x14ac:dyDescent="0.25">
      <c r="A287" s="2" t="s">
        <v>554</v>
      </c>
      <c r="B287" s="3">
        <v>44030</v>
      </c>
      <c r="C287" s="2" t="s">
        <v>555</v>
      </c>
      <c r="D287" t="s">
        <v>1983</v>
      </c>
      <c r="E287" s="2">
        <v>1</v>
      </c>
      <c r="F287" s="2" t="str">
        <f>INDEX(customers!$A$1:$D$1001,MATCH($C287,customers!$A$1:$A$1001,0),MATCH(orders!F$1,customers!$A$1:$D$1,0))</f>
        <v>Давид Кошелев</v>
      </c>
      <c r="G287" s="2" t="str">
        <f>INDEX(customers!$A$1:$D$1001,MATCH($C287,customers!$A$1:$A$1001,0),MATCH(orders!G$1,customers!$A$1:$D$1,0))</f>
        <v>Россия</v>
      </c>
      <c r="H287" s="2" t="str">
        <f>INDEX(products!$A$1:$G$49,MATCH($D287,products!$A$1:$A$49,0),MATCH(orders!H$1,products!$A$1:$G$1,0))</f>
        <v>Lib</v>
      </c>
      <c r="I287" s="2" t="str">
        <f>INDEX(products!$A$1:$G$49,MATCH($D287,products!$A$1:$A$49,0),MATCH(orders!I$1,products!$A$1:$G$1,0))</f>
        <v>L</v>
      </c>
      <c r="J287" s="2">
        <f>INDEX(products!$A$1:$G$49,MATCH($D287,products!$A$1:$A$49,0),MATCH(orders!J$1,products!$A$1:$G$1,0))</f>
        <v>2.5</v>
      </c>
      <c r="K287" s="2">
        <f>INDEX(products!$A$1:$G$49,MATCH($D287,products!$A$1:$A$49,0),MATCH(orders!K$1,products!$A$1:$G$1,0))</f>
        <v>3645.5</v>
      </c>
      <c r="L287">
        <f>K287*E287</f>
        <v>3645.5</v>
      </c>
      <c r="M287" s="2" t="str" cm="1">
        <f t="array" ref="M2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287" s="2" t="str" cm="1">
        <f t="array" ref="N287">_xlfn.IFS(FullCoffeeTable[[#This Row],[Метод прожарки]]="M","Medium",FullCoffeeTable[[#This Row],[Метод прожарки]]="L","Light",FullCoffeeTable[[#This Row],[Метод прожарки]]="D","Dark")</f>
        <v>Light</v>
      </c>
      <c r="O287" s="2" t="str">
        <f>INDEX(customers!$A$1:$D$1001,MATCH($C287,customers!$A$1:$A$1001,0),MATCH(orders!O$1,customers!$A$1:$D$1,0))</f>
        <v>Нет</v>
      </c>
    </row>
    <row r="288" spans="1:15" x14ac:dyDescent="0.25">
      <c r="A288" s="2" t="s">
        <v>556</v>
      </c>
      <c r="B288" s="3">
        <v>43755</v>
      </c>
      <c r="C288" s="2" t="s">
        <v>557</v>
      </c>
      <c r="D288" t="s">
        <v>1971</v>
      </c>
      <c r="E288" s="2">
        <v>4</v>
      </c>
      <c r="F288" s="2" t="str">
        <f>INDEX(customers!$A$1:$D$1001,MATCH($C288,customers!$A$1:$A$1001,0),MATCH(orders!F$1,customers!$A$1:$D$1,0))</f>
        <v>Анна Артемова</v>
      </c>
      <c r="G288" s="2" t="str">
        <f>INDEX(customers!$A$1:$D$1001,MATCH($C288,customers!$A$1:$A$1001,0),MATCH(orders!G$1,customers!$A$1:$D$1,0))</f>
        <v>Россия</v>
      </c>
      <c r="H288" s="2" t="str">
        <f>INDEX(products!$A$1:$G$49,MATCH($D288,products!$A$1:$A$49,0),MATCH(orders!H$1,products!$A$1:$G$1,0))</f>
        <v>Ara</v>
      </c>
      <c r="I288" s="2" t="str">
        <f>INDEX(products!$A$1:$G$49,MATCH($D288,products!$A$1:$A$49,0),MATCH(orders!I$1,products!$A$1:$G$1,0))</f>
        <v>M</v>
      </c>
      <c r="J288" s="2">
        <f>INDEX(products!$A$1:$G$49,MATCH($D288,products!$A$1:$A$49,0),MATCH(orders!J$1,products!$A$1:$G$1,0))</f>
        <v>0.2</v>
      </c>
      <c r="K288" s="2">
        <f>INDEX(products!$A$1:$G$49,MATCH($D288,products!$A$1:$A$49,0),MATCH(orders!K$1,products!$A$1:$G$1,0))</f>
        <v>337.5</v>
      </c>
      <c r="L288">
        <f>K288*E288</f>
        <v>1350</v>
      </c>
      <c r="M288" s="2" t="str" cm="1">
        <f t="array" ref="M2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88" s="2" t="str" cm="1">
        <f t="array" ref="N288">_xlfn.IFS(FullCoffeeTable[[#This Row],[Метод прожарки]]="M","Medium",FullCoffeeTable[[#This Row],[Метод прожарки]]="L","Light",FullCoffeeTable[[#This Row],[Метод прожарки]]="D","Dark")</f>
        <v>Medium</v>
      </c>
      <c r="O288" s="2" t="str">
        <f>INDEX(customers!$A$1:$D$1001,MATCH($C288,customers!$A$1:$A$1001,0),MATCH(orders!O$1,customers!$A$1:$D$1,0))</f>
        <v>Да</v>
      </c>
    </row>
    <row r="289" spans="1:15" x14ac:dyDescent="0.25">
      <c r="A289" s="2" t="s">
        <v>558</v>
      </c>
      <c r="B289" s="3">
        <v>44697</v>
      </c>
      <c r="C289" s="2" t="s">
        <v>559</v>
      </c>
      <c r="D289" t="s">
        <v>1997</v>
      </c>
      <c r="E289" s="2">
        <v>4</v>
      </c>
      <c r="F289" s="2" t="str">
        <f>INDEX(customers!$A$1:$D$1001,MATCH($C289,customers!$A$1:$A$1001,0),MATCH(orders!F$1,customers!$A$1:$D$1,0))</f>
        <v>Елизавета Коровина</v>
      </c>
      <c r="G289" s="2" t="str">
        <f>INDEX(customers!$A$1:$D$1001,MATCH($C289,customers!$A$1:$A$1001,0),MATCH(orders!G$1,customers!$A$1:$D$1,0))</f>
        <v>Россия</v>
      </c>
      <c r="H289" s="2" t="str">
        <f>INDEX(products!$A$1:$G$49,MATCH($D289,products!$A$1:$A$49,0),MATCH(orders!H$1,products!$A$1:$G$1,0))</f>
        <v>Rob</v>
      </c>
      <c r="I289" s="2" t="str">
        <f>INDEX(products!$A$1:$G$49,MATCH($D289,products!$A$1:$A$49,0),MATCH(orders!I$1,products!$A$1:$G$1,0))</f>
        <v>L</v>
      </c>
      <c r="J289" s="2">
        <f>INDEX(products!$A$1:$G$49,MATCH($D289,products!$A$1:$A$49,0),MATCH(orders!J$1,products!$A$1:$G$1,0))</f>
        <v>0.2</v>
      </c>
      <c r="K289" s="2">
        <f>INDEX(products!$A$1:$G$49,MATCH($D289,products!$A$1:$A$49,0),MATCH(orders!K$1,products!$A$1:$G$1,0))</f>
        <v>358.49999999999994</v>
      </c>
      <c r="L289">
        <f>K289*E289</f>
        <v>1433.9999999999998</v>
      </c>
      <c r="M289" s="2" t="str" cm="1">
        <f t="array" ref="M2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89" s="2" t="str" cm="1">
        <f t="array" ref="N289">_xlfn.IFS(FullCoffeeTable[[#This Row],[Метод прожарки]]="M","Medium",FullCoffeeTable[[#This Row],[Метод прожарки]]="L","Light",FullCoffeeTable[[#This Row],[Метод прожарки]]="D","Dark")</f>
        <v>Light</v>
      </c>
      <c r="O289" s="2" t="str">
        <f>INDEX(customers!$A$1:$D$1001,MATCH($C289,customers!$A$1:$A$1001,0),MATCH(orders!O$1,customers!$A$1:$D$1,0))</f>
        <v>Нет</v>
      </c>
    </row>
    <row r="290" spans="1:15" x14ac:dyDescent="0.25">
      <c r="A290" s="2" t="s">
        <v>560</v>
      </c>
      <c r="B290" s="3">
        <v>44279</v>
      </c>
      <c r="C290" s="2" t="s">
        <v>561</v>
      </c>
      <c r="D290" t="s">
        <v>1958</v>
      </c>
      <c r="E290" s="2">
        <v>1</v>
      </c>
      <c r="F290" s="2" t="str">
        <f>INDEX(customers!$A$1:$D$1001,MATCH($C290,customers!$A$1:$A$1001,0),MATCH(orders!F$1,customers!$A$1:$D$1,0))</f>
        <v>Георгий Николаев</v>
      </c>
      <c r="G290" s="2" t="str">
        <f>INDEX(customers!$A$1:$D$1001,MATCH($C290,customers!$A$1:$A$1001,0),MATCH(orders!G$1,customers!$A$1:$D$1,0))</f>
        <v>Казахстан</v>
      </c>
      <c r="H290" s="2" t="str">
        <f>INDEX(products!$A$1:$G$49,MATCH($D290,products!$A$1:$A$49,0),MATCH(orders!H$1,products!$A$1:$G$1,0))</f>
        <v>Exc</v>
      </c>
      <c r="I290" s="2" t="str">
        <f>INDEX(products!$A$1:$G$49,MATCH($D290,products!$A$1:$A$49,0),MATCH(orders!I$1,products!$A$1:$G$1,0))</f>
        <v>M</v>
      </c>
      <c r="J290" s="2">
        <f>INDEX(products!$A$1:$G$49,MATCH($D290,products!$A$1:$A$49,0),MATCH(orders!J$1,products!$A$1:$G$1,0))</f>
        <v>0.5</v>
      </c>
      <c r="K290" s="2">
        <f>INDEX(products!$A$1:$G$49,MATCH($D290,products!$A$1:$A$49,0),MATCH(orders!K$1,products!$A$1:$G$1,0))</f>
        <v>825</v>
      </c>
      <c r="L290">
        <f>K290*E290</f>
        <v>825</v>
      </c>
      <c r="M290" s="2" t="str" cm="1">
        <f t="array" ref="M2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0" s="2" t="str" cm="1">
        <f t="array" ref="N290">_xlfn.IFS(FullCoffeeTable[[#This Row],[Метод прожарки]]="M","Medium",FullCoffeeTable[[#This Row],[Метод прожарки]]="L","Light",FullCoffeeTable[[#This Row],[Метод прожарки]]="D","Dark")</f>
        <v>Medium</v>
      </c>
      <c r="O290" s="2" t="str">
        <f>INDEX(customers!$A$1:$D$1001,MATCH($C290,customers!$A$1:$A$1001,0),MATCH(orders!O$1,customers!$A$1:$D$1,0))</f>
        <v>Да</v>
      </c>
    </row>
    <row r="291" spans="1:15" x14ac:dyDescent="0.25">
      <c r="A291" s="2" t="s">
        <v>562</v>
      </c>
      <c r="B291" s="3">
        <v>43772</v>
      </c>
      <c r="C291" s="2" t="s">
        <v>563</v>
      </c>
      <c r="D291" t="s">
        <v>1982</v>
      </c>
      <c r="E291" s="2">
        <v>5</v>
      </c>
      <c r="F291" s="2" t="str">
        <f>INDEX(customers!$A$1:$D$1001,MATCH($C291,customers!$A$1:$A$1001,0),MATCH(orders!F$1,customers!$A$1:$D$1,0))</f>
        <v>Василиса Емельянова</v>
      </c>
      <c r="G291" s="2" t="str">
        <f>INDEX(customers!$A$1:$D$1001,MATCH($C291,customers!$A$1:$A$1001,0),MATCH(orders!G$1,customers!$A$1:$D$1,0))</f>
        <v>Россия</v>
      </c>
      <c r="H291" s="2" t="str">
        <f>INDEX(products!$A$1:$G$49,MATCH($D291,products!$A$1:$A$49,0),MATCH(orders!H$1,products!$A$1:$G$1,0))</f>
        <v>Rob</v>
      </c>
      <c r="I291" s="2" t="str">
        <f>INDEX(products!$A$1:$G$49,MATCH($D291,products!$A$1:$A$49,0),MATCH(orders!I$1,products!$A$1:$G$1,0))</f>
        <v>D</v>
      </c>
      <c r="J291" s="2">
        <f>INDEX(products!$A$1:$G$49,MATCH($D291,products!$A$1:$A$49,0),MATCH(orders!J$1,products!$A$1:$G$1,0))</f>
        <v>0.2</v>
      </c>
      <c r="K291" s="2">
        <f>INDEX(products!$A$1:$G$49,MATCH($D291,products!$A$1:$A$49,0),MATCH(orders!K$1,products!$A$1:$G$1,0))</f>
        <v>268.49999999999994</v>
      </c>
      <c r="L291">
        <f>K291*E291</f>
        <v>1342.4999999999998</v>
      </c>
      <c r="M291" s="2" t="str" cm="1">
        <f t="array" ref="M2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1" s="2" t="str" cm="1">
        <f t="array" ref="N291">_xlfn.IFS(FullCoffeeTable[[#This Row],[Метод прожарки]]="M","Medium",FullCoffeeTable[[#This Row],[Метод прожарки]]="L","Light",FullCoffeeTable[[#This Row],[Метод прожарки]]="D","Dark")</f>
        <v>Dark</v>
      </c>
      <c r="O291" s="2" t="str">
        <f>INDEX(customers!$A$1:$D$1001,MATCH($C291,customers!$A$1:$A$1001,0),MATCH(orders!O$1,customers!$A$1:$D$1,0))</f>
        <v>Да</v>
      </c>
    </row>
    <row r="292" spans="1:15" x14ac:dyDescent="0.25">
      <c r="A292" s="2" t="s">
        <v>564</v>
      </c>
      <c r="B292" s="3">
        <v>44497</v>
      </c>
      <c r="C292" s="2" t="s">
        <v>565</v>
      </c>
      <c r="D292" t="s">
        <v>1966</v>
      </c>
      <c r="E292" s="2">
        <v>5</v>
      </c>
      <c r="F292" s="2" t="str">
        <f>INDEX(customers!$A$1:$D$1001,MATCH($C292,customers!$A$1:$A$1001,0),MATCH(orders!F$1,customers!$A$1:$D$1,0))</f>
        <v>Иван Авдеев</v>
      </c>
      <c r="G292" s="2" t="str">
        <f>INDEX(customers!$A$1:$D$1001,MATCH($C292,customers!$A$1:$A$1001,0),MATCH(orders!G$1,customers!$A$1:$D$1,0))</f>
        <v>Россия</v>
      </c>
      <c r="H292" s="2" t="str">
        <f>INDEX(products!$A$1:$G$49,MATCH($D292,products!$A$1:$A$49,0),MATCH(orders!H$1,products!$A$1:$G$1,0))</f>
        <v>Ara</v>
      </c>
      <c r="I292" s="2" t="str">
        <f>INDEX(products!$A$1:$G$49,MATCH($D292,products!$A$1:$A$49,0),MATCH(orders!I$1,products!$A$1:$G$1,0))</f>
        <v>D</v>
      </c>
      <c r="J292" s="2">
        <f>INDEX(products!$A$1:$G$49,MATCH($D292,products!$A$1:$A$49,0),MATCH(orders!J$1,products!$A$1:$G$1,0))</f>
        <v>1</v>
      </c>
      <c r="K292" s="2">
        <f>INDEX(products!$A$1:$G$49,MATCH($D292,products!$A$1:$A$49,0),MATCH(orders!K$1,products!$A$1:$G$1,0))</f>
        <v>994.99999999999989</v>
      </c>
      <c r="L292">
        <f>K292*E292</f>
        <v>4974.9999999999991</v>
      </c>
      <c r="M292" s="2" t="str" cm="1">
        <f t="array" ref="M2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2" s="2" t="str" cm="1">
        <f t="array" ref="N292">_xlfn.IFS(FullCoffeeTable[[#This Row],[Метод прожарки]]="M","Medium",FullCoffeeTable[[#This Row],[Метод прожарки]]="L","Light",FullCoffeeTable[[#This Row],[Метод прожарки]]="D","Dark")</f>
        <v>Dark</v>
      </c>
      <c r="O292" s="2" t="str">
        <f>INDEX(customers!$A$1:$D$1001,MATCH($C292,customers!$A$1:$A$1001,0),MATCH(orders!O$1,customers!$A$1:$D$1,0))</f>
        <v>Нет</v>
      </c>
    </row>
    <row r="293" spans="1:15" x14ac:dyDescent="0.25">
      <c r="A293" s="2" t="s">
        <v>566</v>
      </c>
      <c r="B293" s="3">
        <v>44181</v>
      </c>
      <c r="C293" s="2" t="s">
        <v>567</v>
      </c>
      <c r="D293" t="s">
        <v>1958</v>
      </c>
      <c r="E293" s="2">
        <v>2</v>
      </c>
      <c r="F293" s="2" t="str">
        <f>INDEX(customers!$A$1:$D$1001,MATCH($C293,customers!$A$1:$A$1001,0),MATCH(orders!F$1,customers!$A$1:$D$1,0))</f>
        <v>Ярослав Беляев</v>
      </c>
      <c r="G293" s="2" t="str">
        <f>INDEX(customers!$A$1:$D$1001,MATCH($C293,customers!$A$1:$A$1001,0),MATCH(orders!G$1,customers!$A$1:$D$1,0))</f>
        <v>Казахстан</v>
      </c>
      <c r="H293" s="2" t="str">
        <f>INDEX(products!$A$1:$G$49,MATCH($D293,products!$A$1:$A$49,0),MATCH(orders!H$1,products!$A$1:$G$1,0))</f>
        <v>Exc</v>
      </c>
      <c r="I293" s="2" t="str">
        <f>INDEX(products!$A$1:$G$49,MATCH($D293,products!$A$1:$A$49,0),MATCH(orders!I$1,products!$A$1:$G$1,0))</f>
        <v>M</v>
      </c>
      <c r="J293" s="2">
        <f>INDEX(products!$A$1:$G$49,MATCH($D293,products!$A$1:$A$49,0),MATCH(orders!J$1,products!$A$1:$G$1,0))</f>
        <v>0.5</v>
      </c>
      <c r="K293" s="2">
        <f>INDEX(products!$A$1:$G$49,MATCH($D293,products!$A$1:$A$49,0),MATCH(orders!K$1,products!$A$1:$G$1,0))</f>
        <v>825</v>
      </c>
      <c r="L293">
        <f>K293*E293</f>
        <v>1650</v>
      </c>
      <c r="M293" s="2" t="str" cm="1">
        <f t="array" ref="M2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3" s="2" t="str" cm="1">
        <f t="array" ref="N293">_xlfn.IFS(FullCoffeeTable[[#This Row],[Метод прожарки]]="M","Medium",FullCoffeeTable[[#This Row],[Метод прожарки]]="L","Light",FullCoffeeTable[[#This Row],[Метод прожарки]]="D","Dark")</f>
        <v>Medium</v>
      </c>
      <c r="O293" s="2" t="str">
        <f>INDEX(customers!$A$1:$D$1001,MATCH($C293,customers!$A$1:$A$1001,0),MATCH(orders!O$1,customers!$A$1:$D$1,0))</f>
        <v>Нет</v>
      </c>
    </row>
    <row r="294" spans="1:15" x14ac:dyDescent="0.25">
      <c r="A294" s="2" t="s">
        <v>568</v>
      </c>
      <c r="B294" s="3">
        <v>44529</v>
      </c>
      <c r="C294" s="2" t="s">
        <v>569</v>
      </c>
      <c r="D294" t="s">
        <v>1977</v>
      </c>
      <c r="E294" s="2">
        <v>3</v>
      </c>
      <c r="F294" s="2" t="str">
        <f>INDEX(customers!$A$1:$D$1001,MATCH($C294,customers!$A$1:$A$1001,0),MATCH(orders!F$1,customers!$A$1:$D$1,0))</f>
        <v>Тимофей Сергеев</v>
      </c>
      <c r="G294" s="2" t="str">
        <f>INDEX(customers!$A$1:$D$1001,MATCH($C294,customers!$A$1:$A$1001,0),MATCH(orders!G$1,customers!$A$1:$D$1,0))</f>
        <v>Россия</v>
      </c>
      <c r="H294" s="2" t="str">
        <f>INDEX(products!$A$1:$G$49,MATCH($D294,products!$A$1:$A$49,0),MATCH(orders!H$1,products!$A$1:$G$1,0))</f>
        <v>Ara</v>
      </c>
      <c r="I294" s="2" t="str">
        <f>INDEX(products!$A$1:$G$49,MATCH($D294,products!$A$1:$A$49,0),MATCH(orders!I$1,products!$A$1:$G$1,0))</f>
        <v>D</v>
      </c>
      <c r="J294" s="2">
        <f>INDEX(products!$A$1:$G$49,MATCH($D294,products!$A$1:$A$49,0),MATCH(orders!J$1,products!$A$1:$G$1,0))</f>
        <v>0.5</v>
      </c>
      <c r="K294" s="2">
        <f>INDEX(products!$A$1:$G$49,MATCH($D294,products!$A$1:$A$49,0),MATCH(orders!K$1,products!$A$1:$G$1,0))</f>
        <v>597</v>
      </c>
      <c r="L294">
        <f>K294*E294</f>
        <v>1791</v>
      </c>
      <c r="M294" s="2" t="str" cm="1">
        <f t="array" ref="M2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4" s="2" t="str" cm="1">
        <f t="array" ref="N294">_xlfn.IFS(FullCoffeeTable[[#This Row],[Метод прожарки]]="M","Medium",FullCoffeeTable[[#This Row],[Метод прожарки]]="L","Light",FullCoffeeTable[[#This Row],[Метод прожарки]]="D","Dark")</f>
        <v>Dark</v>
      </c>
      <c r="O294" s="2" t="str">
        <f>INDEX(customers!$A$1:$D$1001,MATCH($C294,customers!$A$1:$A$1001,0),MATCH(orders!O$1,customers!$A$1:$D$1,0))</f>
        <v>Нет</v>
      </c>
    </row>
    <row r="295" spans="1:15" x14ac:dyDescent="0.25">
      <c r="A295" s="2" t="s">
        <v>570</v>
      </c>
      <c r="B295" s="3">
        <v>44275</v>
      </c>
      <c r="C295" s="2" t="s">
        <v>571</v>
      </c>
      <c r="D295" t="s">
        <v>1977</v>
      </c>
      <c r="E295" s="2">
        <v>5</v>
      </c>
      <c r="F295" s="2" t="str">
        <f>INDEX(customers!$A$1:$D$1001,MATCH($C295,customers!$A$1:$A$1001,0),MATCH(orders!F$1,customers!$A$1:$D$1,0))</f>
        <v>Максим Фролов</v>
      </c>
      <c r="G295" s="2" t="str">
        <f>INDEX(customers!$A$1:$D$1001,MATCH($C295,customers!$A$1:$A$1001,0),MATCH(orders!G$1,customers!$A$1:$D$1,0))</f>
        <v>Россия</v>
      </c>
      <c r="H295" s="2" t="str">
        <f>INDEX(products!$A$1:$G$49,MATCH($D295,products!$A$1:$A$49,0),MATCH(orders!H$1,products!$A$1:$G$1,0))</f>
        <v>Ara</v>
      </c>
      <c r="I295" s="2" t="str">
        <f>INDEX(products!$A$1:$G$49,MATCH($D295,products!$A$1:$A$49,0),MATCH(orders!I$1,products!$A$1:$G$1,0))</f>
        <v>D</v>
      </c>
      <c r="J295" s="2">
        <f>INDEX(products!$A$1:$G$49,MATCH($D295,products!$A$1:$A$49,0),MATCH(orders!J$1,products!$A$1:$G$1,0))</f>
        <v>0.5</v>
      </c>
      <c r="K295" s="2">
        <f>INDEX(products!$A$1:$G$49,MATCH($D295,products!$A$1:$A$49,0),MATCH(orders!K$1,products!$A$1:$G$1,0))</f>
        <v>597</v>
      </c>
      <c r="L295">
        <f>K295*E295</f>
        <v>2985</v>
      </c>
      <c r="M295" s="2" t="str" cm="1">
        <f t="array" ref="M2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295" s="2" t="str" cm="1">
        <f t="array" ref="N295">_xlfn.IFS(FullCoffeeTable[[#This Row],[Метод прожарки]]="M","Medium",FullCoffeeTable[[#This Row],[Метод прожарки]]="L","Light",FullCoffeeTable[[#This Row],[Метод прожарки]]="D","Dark")</f>
        <v>Dark</v>
      </c>
      <c r="O295" s="2" t="str">
        <f>INDEX(customers!$A$1:$D$1001,MATCH($C295,customers!$A$1:$A$1001,0),MATCH(orders!O$1,customers!$A$1:$D$1,0))</f>
        <v>Нет</v>
      </c>
    </row>
    <row r="296" spans="1:15" x14ac:dyDescent="0.25">
      <c r="A296" s="2" t="s">
        <v>572</v>
      </c>
      <c r="B296" s="3">
        <v>44659</v>
      </c>
      <c r="C296" s="2" t="s">
        <v>573</v>
      </c>
      <c r="D296" t="s">
        <v>1990</v>
      </c>
      <c r="E296" s="2">
        <v>3</v>
      </c>
      <c r="F296" s="2" t="str">
        <f>INDEX(customers!$A$1:$D$1001,MATCH($C296,customers!$A$1:$A$1001,0),MATCH(orders!F$1,customers!$A$1:$D$1,0))</f>
        <v>Александр Сазонов</v>
      </c>
      <c r="G296" s="2" t="str">
        <f>INDEX(customers!$A$1:$D$1001,MATCH($C296,customers!$A$1:$A$1001,0),MATCH(orders!G$1,customers!$A$1:$D$1,0))</f>
        <v>Россия</v>
      </c>
      <c r="H296" s="2" t="str">
        <f>INDEX(products!$A$1:$G$49,MATCH($D296,products!$A$1:$A$49,0),MATCH(orders!H$1,products!$A$1:$G$1,0))</f>
        <v>Exc</v>
      </c>
      <c r="I296" s="2" t="str">
        <f>INDEX(products!$A$1:$G$49,MATCH($D296,products!$A$1:$A$49,0),MATCH(orders!I$1,products!$A$1:$G$1,0))</f>
        <v>L</v>
      </c>
      <c r="J296" s="2">
        <f>INDEX(products!$A$1:$G$49,MATCH($D296,products!$A$1:$A$49,0),MATCH(orders!J$1,products!$A$1:$G$1,0))</f>
        <v>1</v>
      </c>
      <c r="K296" s="2">
        <f>INDEX(products!$A$1:$G$49,MATCH($D296,products!$A$1:$A$49,0),MATCH(orders!K$1,products!$A$1:$G$1,0))</f>
        <v>1485</v>
      </c>
      <c r="L296">
        <f>K296*E296</f>
        <v>4455</v>
      </c>
      <c r="M296" s="2" t="str" cm="1">
        <f t="array" ref="M2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6" s="2" t="str" cm="1">
        <f t="array" ref="N296">_xlfn.IFS(FullCoffeeTable[[#This Row],[Метод прожарки]]="M","Medium",FullCoffeeTable[[#This Row],[Метод прожарки]]="L","Light",FullCoffeeTable[[#This Row],[Метод прожарки]]="D","Dark")</f>
        <v>Light</v>
      </c>
      <c r="O296" s="2" t="str">
        <f>INDEX(customers!$A$1:$D$1001,MATCH($C296,customers!$A$1:$A$1001,0),MATCH(orders!O$1,customers!$A$1:$D$1,0))</f>
        <v>Нет</v>
      </c>
    </row>
    <row r="297" spans="1:15" x14ac:dyDescent="0.25">
      <c r="A297" s="2" t="s">
        <v>574</v>
      </c>
      <c r="B297" s="3">
        <v>44057</v>
      </c>
      <c r="C297" s="2" t="s">
        <v>575</v>
      </c>
      <c r="D297" t="s">
        <v>1960</v>
      </c>
      <c r="E297" s="2">
        <v>2</v>
      </c>
      <c r="F297" s="2" t="str">
        <f>INDEX(customers!$A$1:$D$1001,MATCH($C297,customers!$A$1:$A$1001,0),MATCH(orders!F$1,customers!$A$1:$D$1,0))</f>
        <v>Марк Косарев</v>
      </c>
      <c r="G297" s="2" t="str">
        <f>INDEX(customers!$A$1:$D$1001,MATCH($C297,customers!$A$1:$A$1001,0),MATCH(orders!G$1,customers!$A$1:$D$1,0))</f>
        <v>Россия</v>
      </c>
      <c r="H297" s="2" t="str">
        <f>INDEX(products!$A$1:$G$49,MATCH($D297,products!$A$1:$A$49,0),MATCH(orders!H$1,products!$A$1:$G$1,0))</f>
        <v>Exc</v>
      </c>
      <c r="I297" s="2" t="str">
        <f>INDEX(products!$A$1:$G$49,MATCH($D297,products!$A$1:$A$49,0),MATCH(orders!I$1,products!$A$1:$G$1,0))</f>
        <v>M</v>
      </c>
      <c r="J297" s="2">
        <f>INDEX(products!$A$1:$G$49,MATCH($D297,products!$A$1:$A$49,0),MATCH(orders!J$1,products!$A$1:$G$1,0))</f>
        <v>1</v>
      </c>
      <c r="K297" s="2">
        <f>INDEX(products!$A$1:$G$49,MATCH($D297,products!$A$1:$A$49,0),MATCH(orders!K$1,products!$A$1:$G$1,0))</f>
        <v>1375</v>
      </c>
      <c r="L297">
        <f>K297*E297</f>
        <v>2750</v>
      </c>
      <c r="M297" s="2" t="str" cm="1">
        <f t="array" ref="M2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297" s="2" t="str" cm="1">
        <f t="array" ref="N297">_xlfn.IFS(FullCoffeeTable[[#This Row],[Метод прожарки]]="M","Medium",FullCoffeeTable[[#This Row],[Метод прожарки]]="L","Light",FullCoffeeTable[[#This Row],[Метод прожарки]]="D","Dark")</f>
        <v>Medium</v>
      </c>
      <c r="O297" s="2" t="str">
        <f>INDEX(customers!$A$1:$D$1001,MATCH($C297,customers!$A$1:$A$1001,0),MATCH(orders!O$1,customers!$A$1:$D$1,0))</f>
        <v>Нет</v>
      </c>
    </row>
    <row r="298" spans="1:15" x14ac:dyDescent="0.25">
      <c r="A298" s="2" t="s">
        <v>576</v>
      </c>
      <c r="B298" s="3">
        <v>43597</v>
      </c>
      <c r="C298" s="2" t="s">
        <v>577</v>
      </c>
      <c r="D298" t="s">
        <v>1965</v>
      </c>
      <c r="E298" s="2">
        <v>6</v>
      </c>
      <c r="F298" s="2" t="str">
        <f>INDEX(customers!$A$1:$D$1001,MATCH($C298,customers!$A$1:$A$1001,0),MATCH(orders!F$1,customers!$A$1:$D$1,0))</f>
        <v>Кирилл Герасимов</v>
      </c>
      <c r="G298" s="2" t="str">
        <f>INDEX(customers!$A$1:$D$1001,MATCH($C298,customers!$A$1:$A$1001,0),MATCH(orders!G$1,customers!$A$1:$D$1,0))</f>
        <v>Россия</v>
      </c>
      <c r="H298" s="2" t="str">
        <f>INDEX(products!$A$1:$G$49,MATCH($D298,products!$A$1:$A$49,0),MATCH(orders!H$1,products!$A$1:$G$1,0))</f>
        <v>Rob</v>
      </c>
      <c r="I298" s="2" t="str">
        <f>INDEX(products!$A$1:$G$49,MATCH($D298,products!$A$1:$A$49,0),MATCH(orders!I$1,products!$A$1:$G$1,0))</f>
        <v>M</v>
      </c>
      <c r="J298" s="2">
        <f>INDEX(products!$A$1:$G$49,MATCH($D298,products!$A$1:$A$49,0),MATCH(orders!J$1,products!$A$1:$G$1,0))</f>
        <v>0.5</v>
      </c>
      <c r="K298" s="2">
        <f>INDEX(products!$A$1:$G$49,MATCH($D298,products!$A$1:$A$49,0),MATCH(orders!K$1,products!$A$1:$G$1,0))</f>
        <v>597</v>
      </c>
      <c r="L298">
        <f>K298*E298</f>
        <v>3582</v>
      </c>
      <c r="M298" s="2" t="str" cm="1">
        <f t="array" ref="M2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8" s="2" t="str" cm="1">
        <f t="array" ref="N298">_xlfn.IFS(FullCoffeeTable[[#This Row],[Метод прожарки]]="M","Medium",FullCoffeeTable[[#This Row],[Метод прожарки]]="L","Light",FullCoffeeTable[[#This Row],[Метод прожарки]]="D","Dark")</f>
        <v>Medium</v>
      </c>
      <c r="O298" s="2" t="str">
        <f>INDEX(customers!$A$1:$D$1001,MATCH($C298,customers!$A$1:$A$1001,0),MATCH(orders!O$1,customers!$A$1:$D$1,0))</f>
        <v>Да</v>
      </c>
    </row>
    <row r="299" spans="1:15" x14ac:dyDescent="0.25">
      <c r="A299" s="2" t="s">
        <v>578</v>
      </c>
      <c r="B299" s="3">
        <v>44258</v>
      </c>
      <c r="C299" s="2" t="s">
        <v>579</v>
      </c>
      <c r="D299" t="s">
        <v>1991</v>
      </c>
      <c r="E299" s="2">
        <v>3</v>
      </c>
      <c r="F299" s="2" t="str">
        <f>INDEX(customers!$A$1:$D$1001,MATCH($C299,customers!$A$1:$A$1001,0),MATCH(orders!F$1,customers!$A$1:$D$1,0))</f>
        <v>Агата Карташова</v>
      </c>
      <c r="G299" s="2" t="str">
        <f>INDEX(customers!$A$1:$D$1001,MATCH($C299,customers!$A$1:$A$1001,0),MATCH(orders!G$1,customers!$A$1:$D$1,0))</f>
        <v>Россия</v>
      </c>
      <c r="H299" s="2" t="str">
        <f>INDEX(products!$A$1:$G$49,MATCH($D299,products!$A$1:$A$49,0),MATCH(orders!H$1,products!$A$1:$G$1,0))</f>
        <v>Rob</v>
      </c>
      <c r="I299" s="2" t="str">
        <f>INDEX(products!$A$1:$G$49,MATCH($D299,products!$A$1:$A$49,0),MATCH(orders!I$1,products!$A$1:$G$1,0))</f>
        <v>D</v>
      </c>
      <c r="J299" s="2">
        <f>INDEX(products!$A$1:$G$49,MATCH($D299,products!$A$1:$A$49,0),MATCH(orders!J$1,products!$A$1:$G$1,0))</f>
        <v>0.5</v>
      </c>
      <c r="K299" s="2">
        <f>INDEX(products!$A$1:$G$49,MATCH($D299,products!$A$1:$A$49,0),MATCH(orders!K$1,products!$A$1:$G$1,0))</f>
        <v>536.99999999999989</v>
      </c>
      <c r="L299">
        <f>K299*E299</f>
        <v>1610.9999999999995</v>
      </c>
      <c r="M299" s="2" t="str" cm="1">
        <f t="array" ref="M2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299" s="2" t="str" cm="1">
        <f t="array" ref="N299">_xlfn.IFS(FullCoffeeTable[[#This Row],[Метод прожарки]]="M","Medium",FullCoffeeTable[[#This Row],[Метод прожарки]]="L","Light",FullCoffeeTable[[#This Row],[Метод прожарки]]="D","Dark")</f>
        <v>Dark</v>
      </c>
      <c r="O299" s="2" t="str">
        <f>INDEX(customers!$A$1:$D$1001,MATCH($C299,customers!$A$1:$A$1001,0),MATCH(orders!O$1,customers!$A$1:$D$1,0))</f>
        <v>Да</v>
      </c>
    </row>
    <row r="300" spans="1:15" x14ac:dyDescent="0.25">
      <c r="A300" s="2" t="s">
        <v>580</v>
      </c>
      <c r="B300" s="3">
        <v>43872</v>
      </c>
      <c r="C300" s="2" t="s">
        <v>581</v>
      </c>
      <c r="D300" t="s">
        <v>2003</v>
      </c>
      <c r="E300" s="2">
        <v>6</v>
      </c>
      <c r="F300" s="2" t="str">
        <f>INDEX(customers!$A$1:$D$1001,MATCH($C300,customers!$A$1:$A$1001,0),MATCH(orders!F$1,customers!$A$1:$D$1,0))</f>
        <v>Анисия Румянцева</v>
      </c>
      <c r="G300" s="2" t="str">
        <f>INDEX(customers!$A$1:$D$1001,MATCH($C300,customers!$A$1:$A$1001,0),MATCH(orders!G$1,customers!$A$1:$D$1,0))</f>
        <v>Россия</v>
      </c>
      <c r="H300" s="2" t="str">
        <f>INDEX(products!$A$1:$G$49,MATCH($D300,products!$A$1:$A$49,0),MATCH(orders!H$1,products!$A$1:$G$1,0))</f>
        <v>Exc</v>
      </c>
      <c r="I300" s="2" t="str">
        <f>INDEX(products!$A$1:$G$49,MATCH($D300,products!$A$1:$A$49,0),MATCH(orders!I$1,products!$A$1:$G$1,0))</f>
        <v>L</v>
      </c>
      <c r="J300" s="2">
        <f>INDEX(products!$A$1:$G$49,MATCH($D300,products!$A$1:$A$49,0),MATCH(orders!J$1,products!$A$1:$G$1,0))</f>
        <v>0.2</v>
      </c>
      <c r="K300" s="2">
        <f>INDEX(products!$A$1:$G$49,MATCH($D300,products!$A$1:$A$49,0),MATCH(orders!K$1,products!$A$1:$G$1,0))</f>
        <v>445.5</v>
      </c>
      <c r="L300">
        <f>K300*E300</f>
        <v>2673</v>
      </c>
      <c r="M300" s="2" t="str" cm="1">
        <f t="array" ref="M3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0" s="2" t="str" cm="1">
        <f t="array" ref="N300">_xlfn.IFS(FullCoffeeTable[[#This Row],[Метод прожарки]]="M","Medium",FullCoffeeTable[[#This Row],[Метод прожарки]]="L","Light",FullCoffeeTable[[#This Row],[Метод прожарки]]="D","Dark")</f>
        <v>Light</v>
      </c>
      <c r="O300" s="2" t="str">
        <f>INDEX(customers!$A$1:$D$1001,MATCH($C300,customers!$A$1:$A$1001,0),MATCH(orders!O$1,customers!$A$1:$D$1,0))</f>
        <v>Да</v>
      </c>
    </row>
    <row r="301" spans="1:15" x14ac:dyDescent="0.25">
      <c r="A301" s="2" t="s">
        <v>582</v>
      </c>
      <c r="B301" s="3">
        <v>43582</v>
      </c>
      <c r="C301" s="2" t="s">
        <v>583</v>
      </c>
      <c r="D301" t="s">
        <v>1967</v>
      </c>
      <c r="E301" s="2">
        <v>6</v>
      </c>
      <c r="F301" s="2" t="str">
        <f>INDEX(customers!$A$1:$D$1001,MATCH($C301,customers!$A$1:$A$1001,0),MATCH(orders!F$1,customers!$A$1:$D$1,0))</f>
        <v>Анна Гаврилова</v>
      </c>
      <c r="G301" s="2" t="str">
        <f>INDEX(customers!$A$1:$D$1001,MATCH($C301,customers!$A$1:$A$1001,0),MATCH(orders!G$1,customers!$A$1:$D$1,0))</f>
        <v>Россия</v>
      </c>
      <c r="H301" s="2" t="str">
        <f>INDEX(products!$A$1:$G$49,MATCH($D301,products!$A$1:$A$49,0),MATCH(orders!H$1,products!$A$1:$G$1,0))</f>
        <v>Exc</v>
      </c>
      <c r="I301" s="2" t="str">
        <f>INDEX(products!$A$1:$G$49,MATCH($D301,products!$A$1:$A$49,0),MATCH(orders!I$1,products!$A$1:$G$1,0))</f>
        <v>L</v>
      </c>
      <c r="J301" s="2">
        <f>INDEX(products!$A$1:$G$49,MATCH($D301,products!$A$1:$A$49,0),MATCH(orders!J$1,products!$A$1:$G$1,0))</f>
        <v>2.5</v>
      </c>
      <c r="K301" s="2">
        <f>INDEX(products!$A$1:$G$49,MATCH($D301,products!$A$1:$A$49,0),MATCH(orders!K$1,products!$A$1:$G$1,0))</f>
        <v>3415.4999999999995</v>
      </c>
      <c r="L301">
        <f>K301*E301</f>
        <v>20492.999999999996</v>
      </c>
      <c r="M301" s="2" t="str" cm="1">
        <f t="array" ref="M3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1" s="2" t="str" cm="1">
        <f t="array" ref="N301">_xlfn.IFS(FullCoffeeTable[[#This Row],[Метод прожарки]]="M","Medium",FullCoffeeTable[[#This Row],[Метод прожарки]]="L","Light",FullCoffeeTable[[#This Row],[Метод прожарки]]="D","Dark")</f>
        <v>Light</v>
      </c>
      <c r="O301" s="2" t="str">
        <f>INDEX(customers!$A$1:$D$1001,MATCH($C301,customers!$A$1:$A$1001,0),MATCH(orders!O$1,customers!$A$1:$D$1,0))</f>
        <v>Да</v>
      </c>
    </row>
    <row r="302" spans="1:15" x14ac:dyDescent="0.25">
      <c r="A302" s="2" t="s">
        <v>584</v>
      </c>
      <c r="B302" s="3">
        <v>44646</v>
      </c>
      <c r="C302" s="2" t="s">
        <v>585</v>
      </c>
      <c r="D302" t="s">
        <v>1959</v>
      </c>
      <c r="E302" s="2">
        <v>3</v>
      </c>
      <c r="F302" s="2" t="str">
        <f>INDEX(customers!$A$1:$D$1001,MATCH($C302,customers!$A$1:$A$1001,0),MATCH(orders!F$1,customers!$A$1:$D$1,0))</f>
        <v>Екатерина Лебедева</v>
      </c>
      <c r="G302" s="2" t="str">
        <f>INDEX(customers!$A$1:$D$1001,MATCH($C302,customers!$A$1:$A$1001,0),MATCH(orders!G$1,customers!$A$1:$D$1,0))</f>
        <v>Россия</v>
      </c>
      <c r="H302" s="2" t="str">
        <f>INDEX(products!$A$1:$G$49,MATCH($D302,products!$A$1:$A$49,0),MATCH(orders!H$1,products!$A$1:$G$1,0))</f>
        <v>Ara</v>
      </c>
      <c r="I302" s="2" t="str">
        <f>INDEX(products!$A$1:$G$49,MATCH($D302,products!$A$1:$A$49,0),MATCH(orders!I$1,products!$A$1:$G$1,0))</f>
        <v>L</v>
      </c>
      <c r="J302" s="2">
        <f>INDEX(products!$A$1:$G$49,MATCH($D302,products!$A$1:$A$49,0),MATCH(orders!J$1,products!$A$1:$G$1,0))</f>
        <v>1</v>
      </c>
      <c r="K302" s="2">
        <f>INDEX(products!$A$1:$G$49,MATCH($D302,products!$A$1:$A$49,0),MATCH(orders!K$1,products!$A$1:$G$1,0))</f>
        <v>1295</v>
      </c>
      <c r="L302">
        <f>K302*E302</f>
        <v>3885</v>
      </c>
      <c r="M302" s="2" t="str" cm="1">
        <f t="array" ref="M3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2" s="2" t="str" cm="1">
        <f t="array" ref="N302">_xlfn.IFS(FullCoffeeTable[[#This Row],[Метод прожарки]]="M","Medium",FullCoffeeTable[[#This Row],[Метод прожарки]]="L","Light",FullCoffeeTable[[#This Row],[Метод прожарки]]="D","Dark")</f>
        <v>Light</v>
      </c>
      <c r="O302" s="2" t="str">
        <f>INDEX(customers!$A$1:$D$1001,MATCH($C302,customers!$A$1:$A$1001,0),MATCH(orders!O$1,customers!$A$1:$D$1,0))</f>
        <v>Да</v>
      </c>
    </row>
    <row r="303" spans="1:15" x14ac:dyDescent="0.25">
      <c r="A303" s="2" t="s">
        <v>586</v>
      </c>
      <c r="B303" s="3">
        <v>44102</v>
      </c>
      <c r="C303" s="2" t="s">
        <v>587</v>
      </c>
      <c r="D303" t="s">
        <v>1969</v>
      </c>
      <c r="E303" s="2">
        <v>4</v>
      </c>
      <c r="F303" s="2" t="str">
        <f>INDEX(customers!$A$1:$D$1001,MATCH($C303,customers!$A$1:$A$1001,0),MATCH(orders!F$1,customers!$A$1:$D$1,0))</f>
        <v>Егор Лебедев</v>
      </c>
      <c r="G303" s="2" t="str">
        <f>INDEX(customers!$A$1:$D$1001,MATCH($C303,customers!$A$1:$A$1001,0),MATCH(orders!G$1,customers!$A$1:$D$1,0))</f>
        <v>Россия</v>
      </c>
      <c r="H303" s="2" t="str">
        <f>INDEX(products!$A$1:$G$49,MATCH($D303,products!$A$1:$A$49,0),MATCH(orders!H$1,products!$A$1:$G$1,0))</f>
        <v>Lib</v>
      </c>
      <c r="I303" s="2" t="str">
        <f>INDEX(products!$A$1:$G$49,MATCH($D303,products!$A$1:$A$49,0),MATCH(orders!I$1,products!$A$1:$G$1,0))</f>
        <v>D</v>
      </c>
      <c r="J303" s="2">
        <f>INDEX(products!$A$1:$G$49,MATCH($D303,products!$A$1:$A$49,0),MATCH(orders!J$1,products!$A$1:$G$1,0))</f>
        <v>0.2</v>
      </c>
      <c r="K303" s="2">
        <f>INDEX(products!$A$1:$G$49,MATCH($D303,products!$A$1:$A$49,0),MATCH(orders!K$1,products!$A$1:$G$1,0))</f>
        <v>388.5</v>
      </c>
      <c r="L303">
        <f>K303*E303</f>
        <v>1554</v>
      </c>
      <c r="M303" s="2" t="str" cm="1">
        <f t="array" ref="M3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03" s="2" t="str" cm="1">
        <f t="array" ref="N303">_xlfn.IFS(FullCoffeeTable[[#This Row],[Метод прожарки]]="M","Medium",FullCoffeeTable[[#This Row],[Метод прожарки]]="L","Light",FullCoffeeTable[[#This Row],[Метод прожарки]]="D","Dark")</f>
        <v>Dark</v>
      </c>
      <c r="O303" s="2" t="str">
        <f>INDEX(customers!$A$1:$D$1001,MATCH($C303,customers!$A$1:$A$1001,0),MATCH(orders!O$1,customers!$A$1:$D$1,0))</f>
        <v>Да</v>
      </c>
    </row>
    <row r="304" spans="1:15" x14ac:dyDescent="0.25">
      <c r="A304" s="2" t="s">
        <v>588</v>
      </c>
      <c r="B304" s="3">
        <v>43762</v>
      </c>
      <c r="C304" s="2" t="s">
        <v>589</v>
      </c>
      <c r="D304" t="s">
        <v>1976</v>
      </c>
      <c r="E304" s="2">
        <v>1</v>
      </c>
      <c r="F304" s="2" t="str">
        <f>INDEX(customers!$A$1:$D$1001,MATCH($C304,customers!$A$1:$A$1001,0),MATCH(orders!F$1,customers!$A$1:$D$1,0))</f>
        <v>Фёдор Ковалев</v>
      </c>
      <c r="G304" s="2" t="str">
        <f>INDEX(customers!$A$1:$D$1001,MATCH($C304,customers!$A$1:$A$1001,0),MATCH(orders!G$1,customers!$A$1:$D$1,0))</f>
        <v>Россия</v>
      </c>
      <c r="H304" s="2" t="str">
        <f>INDEX(products!$A$1:$G$49,MATCH($D304,products!$A$1:$A$49,0),MATCH(orders!H$1,products!$A$1:$G$1,0))</f>
        <v>Ara</v>
      </c>
      <c r="I304" s="2" t="str">
        <f>INDEX(products!$A$1:$G$49,MATCH($D304,products!$A$1:$A$49,0),MATCH(orders!I$1,products!$A$1:$G$1,0))</f>
        <v>M</v>
      </c>
      <c r="J304" s="2">
        <f>INDEX(products!$A$1:$G$49,MATCH($D304,products!$A$1:$A$49,0),MATCH(orders!J$1,products!$A$1:$G$1,0))</f>
        <v>0.5</v>
      </c>
      <c r="K304" s="2">
        <f>INDEX(products!$A$1:$G$49,MATCH($D304,products!$A$1:$A$49,0),MATCH(orders!K$1,products!$A$1:$G$1,0))</f>
        <v>675</v>
      </c>
      <c r="L304">
        <f>K304*E304</f>
        <v>675</v>
      </c>
      <c r="M304" s="2" t="str" cm="1">
        <f t="array" ref="M3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4" s="2" t="str" cm="1">
        <f t="array" ref="N304">_xlfn.IFS(FullCoffeeTable[[#This Row],[Метод прожарки]]="M","Medium",FullCoffeeTable[[#This Row],[Метод прожарки]]="L","Light",FullCoffeeTable[[#This Row],[Метод прожарки]]="D","Dark")</f>
        <v>Medium</v>
      </c>
      <c r="O304" s="2" t="str">
        <f>INDEX(customers!$A$1:$D$1001,MATCH($C304,customers!$A$1:$A$1001,0),MATCH(orders!O$1,customers!$A$1:$D$1,0))</f>
        <v>Нет</v>
      </c>
    </row>
    <row r="305" spans="1:15" x14ac:dyDescent="0.25">
      <c r="A305" s="2" t="s">
        <v>590</v>
      </c>
      <c r="B305" s="3">
        <v>44412</v>
      </c>
      <c r="C305" s="2" t="s">
        <v>591</v>
      </c>
      <c r="D305" t="s">
        <v>2004</v>
      </c>
      <c r="E305" s="2">
        <v>4</v>
      </c>
      <c r="F305" s="2" t="str">
        <f>INDEX(customers!$A$1:$D$1001,MATCH($C305,customers!$A$1:$A$1001,0),MATCH(orders!F$1,customers!$A$1:$D$1,0))</f>
        <v>Софья Маркова</v>
      </c>
      <c r="G305" s="2" t="str">
        <f>INDEX(customers!$A$1:$D$1001,MATCH($C305,customers!$A$1:$A$1001,0),MATCH(orders!G$1,customers!$A$1:$D$1,0))</f>
        <v>Россия</v>
      </c>
      <c r="H305" s="2" t="str">
        <f>INDEX(products!$A$1:$G$49,MATCH($D305,products!$A$1:$A$49,0),MATCH(orders!H$1,products!$A$1:$G$1,0))</f>
        <v>Exc</v>
      </c>
      <c r="I305" s="2" t="str">
        <f>INDEX(products!$A$1:$G$49,MATCH($D305,products!$A$1:$A$49,0),MATCH(orders!I$1,products!$A$1:$G$1,0))</f>
        <v>D</v>
      </c>
      <c r="J305" s="2">
        <f>INDEX(products!$A$1:$G$49,MATCH($D305,products!$A$1:$A$49,0),MATCH(orders!J$1,products!$A$1:$G$1,0))</f>
        <v>2.5</v>
      </c>
      <c r="K305" s="2">
        <f>INDEX(products!$A$1:$G$49,MATCH($D305,products!$A$1:$A$49,0),MATCH(orders!K$1,products!$A$1:$G$1,0))</f>
        <v>2794.5</v>
      </c>
      <c r="L305">
        <f>K305*E305</f>
        <v>11178</v>
      </c>
      <c r="M305" s="2" t="str" cm="1">
        <f t="array" ref="M3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05" s="2" t="str" cm="1">
        <f t="array" ref="N305">_xlfn.IFS(FullCoffeeTable[[#This Row],[Метод прожарки]]="M","Medium",FullCoffeeTable[[#This Row],[Метод прожарки]]="L","Light",FullCoffeeTable[[#This Row],[Метод прожарки]]="D","Dark")</f>
        <v>Dark</v>
      </c>
      <c r="O305" s="2" t="str">
        <f>INDEX(customers!$A$1:$D$1001,MATCH($C305,customers!$A$1:$A$1001,0),MATCH(orders!O$1,customers!$A$1:$D$1,0))</f>
        <v>Да</v>
      </c>
    </row>
    <row r="306" spans="1:15" x14ac:dyDescent="0.25">
      <c r="A306" s="2" t="s">
        <v>592</v>
      </c>
      <c r="B306" s="3">
        <v>43828</v>
      </c>
      <c r="C306" s="2" t="s">
        <v>607</v>
      </c>
      <c r="D306" t="s">
        <v>1986</v>
      </c>
      <c r="E306" s="2">
        <v>1</v>
      </c>
      <c r="F306" s="2" t="str">
        <f>INDEX(customers!$A$1:$D$1001,MATCH($C306,customers!$A$1:$A$1001,0),MATCH(orders!F$1,customers!$A$1:$D$1,0))</f>
        <v>Амина Абрамова</v>
      </c>
      <c r="G306" s="2" t="str">
        <f>INDEX(customers!$A$1:$D$1001,MATCH($C306,customers!$A$1:$A$1001,0),MATCH(orders!G$1,customers!$A$1:$D$1,0))</f>
        <v>Россия</v>
      </c>
      <c r="H306" s="2" t="str">
        <f>INDEX(products!$A$1:$G$49,MATCH($D306,products!$A$1:$A$49,0),MATCH(orders!H$1,products!$A$1:$G$1,0))</f>
        <v>Ara</v>
      </c>
      <c r="I306" s="2" t="str">
        <f>INDEX(products!$A$1:$G$49,MATCH($D306,products!$A$1:$A$49,0),MATCH(orders!I$1,products!$A$1:$G$1,0))</f>
        <v>L</v>
      </c>
      <c r="J306" s="2">
        <f>INDEX(products!$A$1:$G$49,MATCH($D306,products!$A$1:$A$49,0),MATCH(orders!J$1,products!$A$1:$G$1,0))</f>
        <v>0.2</v>
      </c>
      <c r="K306" s="2">
        <f>INDEX(products!$A$1:$G$49,MATCH($D306,products!$A$1:$A$49,0),MATCH(orders!K$1,products!$A$1:$G$1,0))</f>
        <v>388.5</v>
      </c>
      <c r="L306">
        <f>K306*E306</f>
        <v>388.5</v>
      </c>
      <c r="M306" s="2" t="str" cm="1">
        <f t="array" ref="M3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6" s="2" t="str" cm="1">
        <f t="array" ref="N306">_xlfn.IFS(FullCoffeeTable[[#This Row],[Метод прожарки]]="M","Medium",FullCoffeeTable[[#This Row],[Метод прожарки]]="L","Light",FullCoffeeTable[[#This Row],[Метод прожарки]]="D","Dark")</f>
        <v>Light</v>
      </c>
      <c r="O306" s="2" t="str">
        <f>INDEX(customers!$A$1:$D$1001,MATCH($C306,customers!$A$1:$A$1001,0),MATCH(orders!O$1,customers!$A$1:$D$1,0))</f>
        <v>Да</v>
      </c>
    </row>
    <row r="307" spans="1:15" x14ac:dyDescent="0.25">
      <c r="A307" s="2" t="s">
        <v>594</v>
      </c>
      <c r="B307" s="3">
        <v>43796</v>
      </c>
      <c r="C307" s="2" t="s">
        <v>595</v>
      </c>
      <c r="D307" t="s">
        <v>1978</v>
      </c>
      <c r="E307" s="2">
        <v>5</v>
      </c>
      <c r="F307" s="2" t="str">
        <f>INDEX(customers!$A$1:$D$1001,MATCH($C307,customers!$A$1:$A$1001,0),MATCH(orders!F$1,customers!$A$1:$D$1,0))</f>
        <v>Вера Рыбакова</v>
      </c>
      <c r="G307" s="2" t="str">
        <f>INDEX(customers!$A$1:$D$1001,MATCH($C307,customers!$A$1:$A$1001,0),MATCH(orders!G$1,customers!$A$1:$D$1,0))</f>
        <v>Беларусь</v>
      </c>
      <c r="H307" s="2" t="str">
        <f>INDEX(products!$A$1:$G$49,MATCH($D307,products!$A$1:$A$49,0),MATCH(orders!H$1,products!$A$1:$G$1,0))</f>
        <v>Lib</v>
      </c>
      <c r="I307" s="2" t="str">
        <f>INDEX(products!$A$1:$G$49,MATCH($D307,products!$A$1:$A$49,0),MATCH(orders!I$1,products!$A$1:$G$1,0))</f>
        <v>M</v>
      </c>
      <c r="J307" s="2">
        <f>INDEX(products!$A$1:$G$49,MATCH($D307,products!$A$1:$A$49,0),MATCH(orders!J$1,products!$A$1:$G$1,0))</f>
        <v>0.2</v>
      </c>
      <c r="K307" s="2">
        <f>INDEX(products!$A$1:$G$49,MATCH($D307,products!$A$1:$A$49,0),MATCH(orders!K$1,products!$A$1:$G$1,0))</f>
        <v>436.5</v>
      </c>
      <c r="L307">
        <f>K307*E307</f>
        <v>2182.5</v>
      </c>
      <c r="M307" s="2" t="str" cm="1">
        <f t="array" ref="M3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07" s="2" t="str" cm="1">
        <f t="array" ref="N307">_xlfn.IFS(FullCoffeeTable[[#This Row],[Метод прожарки]]="M","Medium",FullCoffeeTable[[#This Row],[Метод прожарки]]="L","Light",FullCoffeeTable[[#This Row],[Метод прожарки]]="D","Dark")</f>
        <v>Medium</v>
      </c>
      <c r="O307" s="2" t="str">
        <f>INDEX(customers!$A$1:$D$1001,MATCH($C307,customers!$A$1:$A$1001,0),MATCH(orders!O$1,customers!$A$1:$D$1,0))</f>
        <v>Нет</v>
      </c>
    </row>
    <row r="308" spans="1:15" x14ac:dyDescent="0.25">
      <c r="A308" s="2" t="s">
        <v>596</v>
      </c>
      <c r="B308" s="3">
        <v>43890</v>
      </c>
      <c r="C308" s="2" t="s">
        <v>597</v>
      </c>
      <c r="D308" t="s">
        <v>1993</v>
      </c>
      <c r="E308" s="2">
        <v>5</v>
      </c>
      <c r="F308" s="2" t="str">
        <f>INDEX(customers!$A$1:$D$1001,MATCH($C308,customers!$A$1:$A$1001,0),MATCH(orders!F$1,customers!$A$1:$D$1,0))</f>
        <v>Анастасия Соколова</v>
      </c>
      <c r="G308" s="2" t="str">
        <f>INDEX(customers!$A$1:$D$1001,MATCH($C308,customers!$A$1:$A$1001,0),MATCH(orders!G$1,customers!$A$1:$D$1,0))</f>
        <v>Россия</v>
      </c>
      <c r="H308" s="2" t="str">
        <f>INDEX(products!$A$1:$G$49,MATCH($D308,products!$A$1:$A$49,0),MATCH(orders!H$1,products!$A$1:$G$1,0))</f>
        <v>Rob</v>
      </c>
      <c r="I308" s="2" t="str">
        <f>INDEX(products!$A$1:$G$49,MATCH($D308,products!$A$1:$A$49,0),MATCH(orders!I$1,products!$A$1:$G$1,0))</f>
        <v>M</v>
      </c>
      <c r="J308" s="2">
        <f>INDEX(products!$A$1:$G$49,MATCH($D308,products!$A$1:$A$49,0),MATCH(orders!J$1,products!$A$1:$G$1,0))</f>
        <v>0.2</v>
      </c>
      <c r="K308" s="2">
        <f>INDEX(products!$A$1:$G$49,MATCH($D308,products!$A$1:$A$49,0),MATCH(orders!K$1,products!$A$1:$G$1,0))</f>
        <v>298.5</v>
      </c>
      <c r="L308">
        <f>K308*E308</f>
        <v>1492.5</v>
      </c>
      <c r="M308" s="2" t="str" cm="1">
        <f t="array" ref="M3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08" s="2" t="str" cm="1">
        <f t="array" ref="N308">_xlfn.IFS(FullCoffeeTable[[#This Row],[Метод прожарки]]="M","Medium",FullCoffeeTable[[#This Row],[Метод прожарки]]="L","Light",FullCoffeeTable[[#This Row],[Метод прожарки]]="D","Dark")</f>
        <v>Medium</v>
      </c>
      <c r="O308" s="2" t="str">
        <f>INDEX(customers!$A$1:$D$1001,MATCH($C308,customers!$A$1:$A$1001,0),MATCH(orders!O$1,customers!$A$1:$D$1,0))</f>
        <v>Нет</v>
      </c>
    </row>
    <row r="309" spans="1:15" x14ac:dyDescent="0.25">
      <c r="A309" s="2" t="s">
        <v>598</v>
      </c>
      <c r="B309" s="3">
        <v>44227</v>
      </c>
      <c r="C309" s="2" t="s">
        <v>599</v>
      </c>
      <c r="D309" t="s">
        <v>1974</v>
      </c>
      <c r="E309" s="2">
        <v>3</v>
      </c>
      <c r="F309" s="2" t="str">
        <f>INDEX(customers!$A$1:$D$1001,MATCH($C309,customers!$A$1:$A$1001,0),MATCH(orders!F$1,customers!$A$1:$D$1,0))</f>
        <v>Ксения Смирнова</v>
      </c>
      <c r="G309" s="2" t="str">
        <f>INDEX(customers!$A$1:$D$1001,MATCH($C309,customers!$A$1:$A$1001,0),MATCH(orders!G$1,customers!$A$1:$D$1,0))</f>
        <v>Россия</v>
      </c>
      <c r="H309" s="2" t="str">
        <f>INDEX(products!$A$1:$G$49,MATCH($D309,products!$A$1:$A$49,0),MATCH(orders!H$1,products!$A$1:$G$1,0))</f>
        <v>Ara</v>
      </c>
      <c r="I309" s="2" t="str">
        <f>INDEX(products!$A$1:$G$49,MATCH($D309,products!$A$1:$A$49,0),MATCH(orders!I$1,products!$A$1:$G$1,0))</f>
        <v>M</v>
      </c>
      <c r="J309" s="2">
        <f>INDEX(products!$A$1:$G$49,MATCH($D309,products!$A$1:$A$49,0),MATCH(orders!J$1,products!$A$1:$G$1,0))</f>
        <v>1</v>
      </c>
      <c r="K309" s="2">
        <f>INDEX(products!$A$1:$G$49,MATCH($D309,products!$A$1:$A$49,0),MATCH(orders!K$1,products!$A$1:$G$1,0))</f>
        <v>1125</v>
      </c>
      <c r="L309">
        <f>K309*E309</f>
        <v>3375</v>
      </c>
      <c r="M309" s="2" t="str" cm="1">
        <f t="array" ref="M3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09" s="2" t="str" cm="1">
        <f t="array" ref="N309">_xlfn.IFS(FullCoffeeTable[[#This Row],[Метод прожарки]]="M","Medium",FullCoffeeTable[[#This Row],[Метод прожарки]]="L","Light",FullCoffeeTable[[#This Row],[Метод прожарки]]="D","Dark")</f>
        <v>Medium</v>
      </c>
      <c r="O309" s="2" t="str">
        <f>INDEX(customers!$A$1:$D$1001,MATCH($C309,customers!$A$1:$A$1001,0),MATCH(orders!O$1,customers!$A$1:$D$1,0))</f>
        <v>Да</v>
      </c>
    </row>
    <row r="310" spans="1:15" x14ac:dyDescent="0.25">
      <c r="A310" s="2" t="s">
        <v>600</v>
      </c>
      <c r="B310" s="3">
        <v>44729</v>
      </c>
      <c r="C310" s="2" t="s">
        <v>601</v>
      </c>
      <c r="D310" t="s">
        <v>1974</v>
      </c>
      <c r="E310" s="2">
        <v>3</v>
      </c>
      <c r="F310" s="2" t="str">
        <f>INDEX(customers!$A$1:$D$1001,MATCH($C310,customers!$A$1:$A$1001,0),MATCH(orders!F$1,customers!$A$1:$D$1,0))</f>
        <v>Илья Горлов</v>
      </c>
      <c r="G310" s="2" t="str">
        <f>INDEX(customers!$A$1:$D$1001,MATCH($C310,customers!$A$1:$A$1001,0),MATCH(orders!G$1,customers!$A$1:$D$1,0))</f>
        <v>Беларусь</v>
      </c>
      <c r="H310" s="2" t="str">
        <f>INDEX(products!$A$1:$G$49,MATCH($D310,products!$A$1:$A$49,0),MATCH(orders!H$1,products!$A$1:$G$1,0))</f>
        <v>Ara</v>
      </c>
      <c r="I310" s="2" t="str">
        <f>INDEX(products!$A$1:$G$49,MATCH($D310,products!$A$1:$A$49,0),MATCH(orders!I$1,products!$A$1:$G$1,0))</f>
        <v>M</v>
      </c>
      <c r="J310" s="2">
        <f>INDEX(products!$A$1:$G$49,MATCH($D310,products!$A$1:$A$49,0),MATCH(orders!J$1,products!$A$1:$G$1,0))</f>
        <v>1</v>
      </c>
      <c r="K310" s="2">
        <f>INDEX(products!$A$1:$G$49,MATCH($D310,products!$A$1:$A$49,0),MATCH(orders!K$1,products!$A$1:$G$1,0))</f>
        <v>1125</v>
      </c>
      <c r="L310">
        <f>K310*E310</f>
        <v>3375</v>
      </c>
      <c r="M310" s="2" t="str" cm="1">
        <f t="array" ref="M3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10" s="2" t="str" cm="1">
        <f t="array" ref="N310">_xlfn.IFS(FullCoffeeTable[[#This Row],[Метод прожарки]]="M","Medium",FullCoffeeTable[[#This Row],[Метод прожарки]]="L","Light",FullCoffeeTable[[#This Row],[Метод прожарки]]="D","Dark")</f>
        <v>Medium</v>
      </c>
      <c r="O310" s="2" t="str">
        <f>INDEX(customers!$A$1:$D$1001,MATCH($C310,customers!$A$1:$A$1001,0),MATCH(orders!O$1,customers!$A$1:$D$1,0))</f>
        <v>Нет</v>
      </c>
    </row>
    <row r="311" spans="1:15" x14ac:dyDescent="0.25">
      <c r="A311" s="2" t="s">
        <v>602</v>
      </c>
      <c r="B311" s="3">
        <v>43864</v>
      </c>
      <c r="C311" s="2" t="s">
        <v>603</v>
      </c>
      <c r="D311" t="s">
        <v>1978</v>
      </c>
      <c r="E311" s="2">
        <v>6</v>
      </c>
      <c r="F311" s="2" t="str">
        <f>INDEX(customers!$A$1:$D$1001,MATCH($C311,customers!$A$1:$A$1001,0),MATCH(orders!F$1,customers!$A$1:$D$1,0))</f>
        <v>Анна Шилова</v>
      </c>
      <c r="G311" s="2" t="str">
        <f>INDEX(customers!$A$1:$D$1001,MATCH($C311,customers!$A$1:$A$1001,0),MATCH(orders!G$1,customers!$A$1:$D$1,0))</f>
        <v>Россия</v>
      </c>
      <c r="H311" s="2" t="str">
        <f>INDEX(products!$A$1:$G$49,MATCH($D311,products!$A$1:$A$49,0),MATCH(orders!H$1,products!$A$1:$G$1,0))</f>
        <v>Lib</v>
      </c>
      <c r="I311" s="2" t="str">
        <f>INDEX(products!$A$1:$G$49,MATCH($D311,products!$A$1:$A$49,0),MATCH(orders!I$1,products!$A$1:$G$1,0))</f>
        <v>M</v>
      </c>
      <c r="J311" s="2">
        <f>INDEX(products!$A$1:$G$49,MATCH($D311,products!$A$1:$A$49,0),MATCH(orders!J$1,products!$A$1:$G$1,0))</f>
        <v>0.2</v>
      </c>
      <c r="K311" s="2">
        <f>INDEX(products!$A$1:$G$49,MATCH($D311,products!$A$1:$A$49,0),MATCH(orders!K$1,products!$A$1:$G$1,0))</f>
        <v>436.5</v>
      </c>
      <c r="L311">
        <f>K311*E311</f>
        <v>2619</v>
      </c>
      <c r="M311" s="2" t="str" cm="1">
        <f t="array" ref="M3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11" s="2" t="str" cm="1">
        <f t="array" ref="N311">_xlfn.IFS(FullCoffeeTable[[#This Row],[Метод прожарки]]="M","Medium",FullCoffeeTable[[#This Row],[Метод прожарки]]="L","Light",FullCoffeeTable[[#This Row],[Метод прожарки]]="D","Dark")</f>
        <v>Medium</v>
      </c>
      <c r="O311" s="2" t="str">
        <f>INDEX(customers!$A$1:$D$1001,MATCH($C311,customers!$A$1:$A$1001,0),MATCH(orders!O$1,customers!$A$1:$D$1,0))</f>
        <v>Да</v>
      </c>
    </row>
    <row r="312" spans="1:15" x14ac:dyDescent="0.25">
      <c r="A312" s="2" t="s">
        <v>604</v>
      </c>
      <c r="B312" s="3">
        <v>44586</v>
      </c>
      <c r="C312" s="2" t="s">
        <v>605</v>
      </c>
      <c r="D312" t="s">
        <v>1990</v>
      </c>
      <c r="E312" s="2">
        <v>1</v>
      </c>
      <c r="F312" s="2" t="str">
        <f>INDEX(customers!$A$1:$D$1001,MATCH($C312,customers!$A$1:$A$1001,0),MATCH(orders!F$1,customers!$A$1:$D$1,0))</f>
        <v>Надежда Пугачева</v>
      </c>
      <c r="G312" s="2" t="str">
        <f>INDEX(customers!$A$1:$D$1001,MATCH($C312,customers!$A$1:$A$1001,0),MATCH(orders!G$1,customers!$A$1:$D$1,0))</f>
        <v>Казахстан</v>
      </c>
      <c r="H312" s="2" t="str">
        <f>INDEX(products!$A$1:$G$49,MATCH($D312,products!$A$1:$A$49,0),MATCH(orders!H$1,products!$A$1:$G$1,0))</f>
        <v>Exc</v>
      </c>
      <c r="I312" s="2" t="str">
        <f>INDEX(products!$A$1:$G$49,MATCH($D312,products!$A$1:$A$49,0),MATCH(orders!I$1,products!$A$1:$G$1,0))</f>
        <v>L</v>
      </c>
      <c r="J312" s="2">
        <f>INDEX(products!$A$1:$G$49,MATCH($D312,products!$A$1:$A$49,0),MATCH(orders!J$1,products!$A$1:$G$1,0))</f>
        <v>1</v>
      </c>
      <c r="K312" s="2">
        <f>INDEX(products!$A$1:$G$49,MATCH($D312,products!$A$1:$A$49,0),MATCH(orders!K$1,products!$A$1:$G$1,0))</f>
        <v>1485</v>
      </c>
      <c r="L312">
        <f>K312*E312</f>
        <v>1485</v>
      </c>
      <c r="M312" s="2" t="str" cm="1">
        <f t="array" ref="M3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2" s="2" t="str" cm="1">
        <f t="array" ref="N312">_xlfn.IFS(FullCoffeeTable[[#This Row],[Метод прожарки]]="M","Medium",FullCoffeeTable[[#This Row],[Метод прожарки]]="L","Light",FullCoffeeTable[[#This Row],[Метод прожарки]]="D","Dark")</f>
        <v>Light</v>
      </c>
      <c r="O312" s="2" t="str">
        <f>INDEX(customers!$A$1:$D$1001,MATCH($C312,customers!$A$1:$A$1001,0),MATCH(orders!O$1,customers!$A$1:$D$1,0))</f>
        <v>Нет</v>
      </c>
    </row>
    <row r="313" spans="1:15" x14ac:dyDescent="0.25">
      <c r="A313" s="2" t="s">
        <v>606</v>
      </c>
      <c r="B313" s="3">
        <v>43951</v>
      </c>
      <c r="C313" s="2" t="s">
        <v>607</v>
      </c>
      <c r="D313" t="s">
        <v>1985</v>
      </c>
      <c r="E313" s="2">
        <v>6</v>
      </c>
      <c r="F313" s="2" t="str">
        <f>INDEX(customers!$A$1:$D$1001,MATCH($C313,customers!$A$1:$A$1001,0),MATCH(orders!F$1,customers!$A$1:$D$1,0))</f>
        <v>Амина Абрамова</v>
      </c>
      <c r="G313" s="2" t="str">
        <f>INDEX(customers!$A$1:$D$1001,MATCH($C313,customers!$A$1:$A$1001,0),MATCH(orders!G$1,customers!$A$1:$D$1,0))</f>
        <v>Россия</v>
      </c>
      <c r="H313" s="2" t="str">
        <f>INDEX(products!$A$1:$G$49,MATCH($D313,products!$A$1:$A$49,0),MATCH(orders!H$1,products!$A$1:$G$1,0))</f>
        <v>Exc</v>
      </c>
      <c r="I313" s="2" t="str">
        <f>INDEX(products!$A$1:$G$49,MATCH($D313,products!$A$1:$A$49,0),MATCH(orders!I$1,products!$A$1:$G$1,0))</f>
        <v>M</v>
      </c>
      <c r="J313" s="2">
        <f>INDEX(products!$A$1:$G$49,MATCH($D313,products!$A$1:$A$49,0),MATCH(orders!J$1,products!$A$1:$G$1,0))</f>
        <v>2.5</v>
      </c>
      <c r="K313" s="2">
        <f>INDEX(products!$A$1:$G$49,MATCH($D313,products!$A$1:$A$49,0),MATCH(orders!K$1,products!$A$1:$G$1,0))</f>
        <v>3162.4999999999995</v>
      </c>
      <c r="L313">
        <f>K313*E313</f>
        <v>18974.999999999996</v>
      </c>
      <c r="M313" s="2" t="str" cm="1">
        <f t="array" ref="M3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3" s="2" t="str" cm="1">
        <f t="array" ref="N313">_xlfn.IFS(FullCoffeeTable[[#This Row],[Метод прожарки]]="M","Medium",FullCoffeeTable[[#This Row],[Метод прожарки]]="L","Light",FullCoffeeTable[[#This Row],[Метод прожарки]]="D","Dark")</f>
        <v>Medium</v>
      </c>
      <c r="O313" s="2" t="str">
        <f>INDEX(customers!$A$1:$D$1001,MATCH($C313,customers!$A$1:$A$1001,0),MATCH(orders!O$1,customers!$A$1:$D$1,0))</f>
        <v>Да</v>
      </c>
    </row>
    <row r="314" spans="1:15" x14ac:dyDescent="0.25">
      <c r="A314" s="2" t="s">
        <v>608</v>
      </c>
      <c r="B314" s="3">
        <v>44317</v>
      </c>
      <c r="C314" s="2" t="s">
        <v>609</v>
      </c>
      <c r="D314" t="s">
        <v>1965</v>
      </c>
      <c r="E314" s="2">
        <v>1</v>
      </c>
      <c r="F314" s="2" t="str">
        <f>INDEX(customers!$A$1:$D$1001,MATCH($C314,customers!$A$1:$A$1001,0),MATCH(orders!F$1,customers!$A$1:$D$1,0))</f>
        <v>Дарина Уварова</v>
      </c>
      <c r="G314" s="2" t="str">
        <f>INDEX(customers!$A$1:$D$1001,MATCH($C314,customers!$A$1:$A$1001,0),MATCH(orders!G$1,customers!$A$1:$D$1,0))</f>
        <v>Россия</v>
      </c>
      <c r="H314" s="2" t="str">
        <f>INDEX(products!$A$1:$G$49,MATCH($D314,products!$A$1:$A$49,0),MATCH(orders!H$1,products!$A$1:$G$1,0))</f>
        <v>Rob</v>
      </c>
      <c r="I314" s="2" t="str">
        <f>INDEX(products!$A$1:$G$49,MATCH($D314,products!$A$1:$A$49,0),MATCH(orders!I$1,products!$A$1:$G$1,0))</f>
        <v>M</v>
      </c>
      <c r="J314" s="2">
        <f>INDEX(products!$A$1:$G$49,MATCH($D314,products!$A$1:$A$49,0),MATCH(orders!J$1,products!$A$1:$G$1,0))</f>
        <v>0.5</v>
      </c>
      <c r="K314" s="2">
        <f>INDEX(products!$A$1:$G$49,MATCH($D314,products!$A$1:$A$49,0),MATCH(orders!K$1,products!$A$1:$G$1,0))</f>
        <v>597</v>
      </c>
      <c r="L314">
        <f>K314*E314</f>
        <v>597</v>
      </c>
      <c r="M314" s="2" t="str" cm="1">
        <f t="array" ref="M3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4" s="2" t="str" cm="1">
        <f t="array" ref="N314">_xlfn.IFS(FullCoffeeTable[[#This Row],[Метод прожарки]]="M","Medium",FullCoffeeTable[[#This Row],[Метод прожарки]]="L","Light",FullCoffeeTable[[#This Row],[Метод прожарки]]="D","Dark")</f>
        <v>Medium</v>
      </c>
      <c r="O314" s="2" t="str">
        <f>INDEX(customers!$A$1:$D$1001,MATCH($C314,customers!$A$1:$A$1001,0),MATCH(orders!O$1,customers!$A$1:$D$1,0))</f>
        <v>Да</v>
      </c>
    </row>
    <row r="315" spans="1:15" x14ac:dyDescent="0.25">
      <c r="A315" s="2" t="s">
        <v>610</v>
      </c>
      <c r="B315" s="3">
        <v>44497</v>
      </c>
      <c r="C315" s="2" t="s">
        <v>611</v>
      </c>
      <c r="D315" t="s">
        <v>1957</v>
      </c>
      <c r="E315" s="2">
        <v>3</v>
      </c>
      <c r="F315" s="2" t="str">
        <f>INDEX(customers!$A$1:$D$1001,MATCH($C315,customers!$A$1:$A$1001,0),MATCH(orders!F$1,customers!$A$1:$D$1,0))</f>
        <v>Дмитрий Марков</v>
      </c>
      <c r="G315" s="2" t="str">
        <f>INDEX(customers!$A$1:$D$1001,MATCH($C315,customers!$A$1:$A$1001,0),MATCH(orders!G$1,customers!$A$1:$D$1,0))</f>
        <v>Беларусь</v>
      </c>
      <c r="H315" s="2" t="str">
        <f>INDEX(products!$A$1:$G$49,MATCH($D315,products!$A$1:$A$49,0),MATCH(orders!H$1,products!$A$1:$G$1,0))</f>
        <v>Rob</v>
      </c>
      <c r="I315" s="2" t="str">
        <f>INDEX(products!$A$1:$G$49,MATCH($D315,products!$A$1:$A$49,0),MATCH(orders!I$1,products!$A$1:$G$1,0))</f>
        <v>M</v>
      </c>
      <c r="J315" s="2">
        <f>INDEX(products!$A$1:$G$49,MATCH($D315,products!$A$1:$A$49,0),MATCH(orders!J$1,products!$A$1:$G$1,0))</f>
        <v>1</v>
      </c>
      <c r="K315" s="2">
        <f>INDEX(products!$A$1:$G$49,MATCH($D315,products!$A$1:$A$49,0),MATCH(orders!K$1,products!$A$1:$G$1,0))</f>
        <v>994.99999999999989</v>
      </c>
      <c r="L315">
        <f>K315*E315</f>
        <v>2984.9999999999995</v>
      </c>
      <c r="M315" s="2" t="str" cm="1">
        <f t="array" ref="M3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5" s="2" t="str" cm="1">
        <f t="array" ref="N315">_xlfn.IFS(FullCoffeeTable[[#This Row],[Метод прожарки]]="M","Medium",FullCoffeeTable[[#This Row],[Метод прожарки]]="L","Light",FullCoffeeTable[[#This Row],[Метод прожарки]]="D","Dark")</f>
        <v>Medium</v>
      </c>
      <c r="O315" s="2" t="str">
        <f>INDEX(customers!$A$1:$D$1001,MATCH($C315,customers!$A$1:$A$1001,0),MATCH(orders!O$1,customers!$A$1:$D$1,0))</f>
        <v>Да</v>
      </c>
    </row>
    <row r="316" spans="1:15" x14ac:dyDescent="0.25">
      <c r="A316" s="2" t="s">
        <v>612</v>
      </c>
      <c r="B316" s="3">
        <v>44437</v>
      </c>
      <c r="C316" s="2" t="s">
        <v>613</v>
      </c>
      <c r="D316" t="s">
        <v>1996</v>
      </c>
      <c r="E316" s="2">
        <v>5</v>
      </c>
      <c r="F316" s="2" t="str">
        <f>INDEX(customers!$A$1:$D$1001,MATCH($C316,customers!$A$1:$A$1001,0),MATCH(orders!F$1,customers!$A$1:$D$1,0))</f>
        <v>Маргарита Фомичева</v>
      </c>
      <c r="G316" s="2" t="str">
        <f>INDEX(customers!$A$1:$D$1001,MATCH($C316,customers!$A$1:$A$1001,0),MATCH(orders!G$1,customers!$A$1:$D$1,0))</f>
        <v>Россия</v>
      </c>
      <c r="H316" s="2" t="str">
        <f>INDEX(products!$A$1:$G$49,MATCH($D316,products!$A$1:$A$49,0),MATCH(orders!H$1,products!$A$1:$G$1,0))</f>
        <v>Rob</v>
      </c>
      <c r="I316" s="2" t="str">
        <f>INDEX(products!$A$1:$G$49,MATCH($D316,products!$A$1:$A$49,0),MATCH(orders!I$1,products!$A$1:$G$1,0))</f>
        <v>D</v>
      </c>
      <c r="J316" s="2">
        <f>INDEX(products!$A$1:$G$49,MATCH($D316,products!$A$1:$A$49,0),MATCH(orders!J$1,products!$A$1:$G$1,0))</f>
        <v>1</v>
      </c>
      <c r="K316" s="2">
        <f>INDEX(products!$A$1:$G$49,MATCH($D316,products!$A$1:$A$49,0),MATCH(orders!K$1,products!$A$1:$G$1,0))</f>
        <v>894.99999999999989</v>
      </c>
      <c r="L316">
        <f>K316*E316</f>
        <v>4474.9999999999991</v>
      </c>
      <c r="M316" s="2" t="str" cm="1">
        <f t="array" ref="M3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16" s="2" t="str" cm="1">
        <f t="array" ref="N316">_xlfn.IFS(FullCoffeeTable[[#This Row],[Метод прожарки]]="M","Medium",FullCoffeeTable[[#This Row],[Метод прожарки]]="L","Light",FullCoffeeTable[[#This Row],[Метод прожарки]]="D","Dark")</f>
        <v>Dark</v>
      </c>
      <c r="O316" s="2" t="str">
        <f>INDEX(customers!$A$1:$D$1001,MATCH($C316,customers!$A$1:$A$1001,0),MATCH(orders!O$1,customers!$A$1:$D$1,0))</f>
        <v>Нет</v>
      </c>
    </row>
    <row r="317" spans="1:15" x14ac:dyDescent="0.25">
      <c r="A317" s="2" t="s">
        <v>614</v>
      </c>
      <c r="B317" s="3">
        <v>43826</v>
      </c>
      <c r="C317" s="2" t="s">
        <v>615</v>
      </c>
      <c r="D317" t="s">
        <v>1967</v>
      </c>
      <c r="E317" s="2">
        <v>1</v>
      </c>
      <c r="F317" s="2" t="str">
        <f>INDEX(customers!$A$1:$D$1001,MATCH($C317,customers!$A$1:$A$1001,0),MATCH(orders!F$1,customers!$A$1:$D$1,0))</f>
        <v>Фёдор Абрамов</v>
      </c>
      <c r="G317" s="2" t="str">
        <f>INDEX(customers!$A$1:$D$1001,MATCH($C317,customers!$A$1:$A$1001,0),MATCH(orders!G$1,customers!$A$1:$D$1,0))</f>
        <v>Россия</v>
      </c>
      <c r="H317" s="2" t="str">
        <f>INDEX(products!$A$1:$G$49,MATCH($D317,products!$A$1:$A$49,0),MATCH(orders!H$1,products!$A$1:$G$1,0))</f>
        <v>Exc</v>
      </c>
      <c r="I317" s="2" t="str">
        <f>INDEX(products!$A$1:$G$49,MATCH($D317,products!$A$1:$A$49,0),MATCH(orders!I$1,products!$A$1:$G$1,0))</f>
        <v>L</v>
      </c>
      <c r="J317" s="2">
        <f>INDEX(products!$A$1:$G$49,MATCH($D317,products!$A$1:$A$49,0),MATCH(orders!J$1,products!$A$1:$G$1,0))</f>
        <v>2.5</v>
      </c>
      <c r="K317" s="2">
        <f>INDEX(products!$A$1:$G$49,MATCH($D317,products!$A$1:$A$49,0),MATCH(orders!K$1,products!$A$1:$G$1,0))</f>
        <v>3415.4999999999995</v>
      </c>
      <c r="L317">
        <f>K317*E317</f>
        <v>3415.4999999999995</v>
      </c>
      <c r="M317" s="2" t="str" cm="1">
        <f t="array" ref="M3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7" s="2" t="str" cm="1">
        <f t="array" ref="N317">_xlfn.IFS(FullCoffeeTable[[#This Row],[Метод прожарки]]="M","Medium",FullCoffeeTable[[#This Row],[Метод прожарки]]="L","Light",FullCoffeeTable[[#This Row],[Метод прожарки]]="D","Dark")</f>
        <v>Light</v>
      </c>
      <c r="O317" s="2" t="str">
        <f>INDEX(customers!$A$1:$D$1001,MATCH($C317,customers!$A$1:$A$1001,0),MATCH(orders!O$1,customers!$A$1:$D$1,0))</f>
        <v>Да</v>
      </c>
    </row>
    <row r="318" spans="1:15" x14ac:dyDescent="0.25">
      <c r="A318" s="2" t="s">
        <v>616</v>
      </c>
      <c r="B318" s="3">
        <v>43641</v>
      </c>
      <c r="C318" s="2" t="s">
        <v>617</v>
      </c>
      <c r="D318" t="s">
        <v>1967</v>
      </c>
      <c r="E318" s="2">
        <v>6</v>
      </c>
      <c r="F318" s="2" t="str">
        <f>INDEX(customers!$A$1:$D$1001,MATCH($C318,customers!$A$1:$A$1001,0),MATCH(orders!F$1,customers!$A$1:$D$1,0))</f>
        <v>Мария Харитонова</v>
      </c>
      <c r="G318" s="2" t="str">
        <f>INDEX(customers!$A$1:$D$1001,MATCH($C318,customers!$A$1:$A$1001,0),MATCH(orders!G$1,customers!$A$1:$D$1,0))</f>
        <v>Казахстан</v>
      </c>
      <c r="H318" s="2" t="str">
        <f>INDEX(products!$A$1:$G$49,MATCH($D318,products!$A$1:$A$49,0),MATCH(orders!H$1,products!$A$1:$G$1,0))</f>
        <v>Exc</v>
      </c>
      <c r="I318" s="2" t="str">
        <f>INDEX(products!$A$1:$G$49,MATCH($D318,products!$A$1:$A$49,0),MATCH(orders!I$1,products!$A$1:$G$1,0))</f>
        <v>L</v>
      </c>
      <c r="J318" s="2">
        <f>INDEX(products!$A$1:$G$49,MATCH($D318,products!$A$1:$A$49,0),MATCH(orders!J$1,products!$A$1:$G$1,0))</f>
        <v>2.5</v>
      </c>
      <c r="K318" s="2">
        <f>INDEX(products!$A$1:$G$49,MATCH($D318,products!$A$1:$A$49,0),MATCH(orders!K$1,products!$A$1:$G$1,0))</f>
        <v>3415.4999999999995</v>
      </c>
      <c r="L318">
        <f>K318*E318</f>
        <v>20492.999999999996</v>
      </c>
      <c r="M318" s="2" t="str" cm="1">
        <f t="array" ref="M3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8" s="2" t="str" cm="1">
        <f t="array" ref="N318">_xlfn.IFS(FullCoffeeTable[[#This Row],[Метод прожарки]]="M","Medium",FullCoffeeTable[[#This Row],[Метод прожарки]]="L","Light",FullCoffeeTable[[#This Row],[Метод прожарки]]="D","Dark")</f>
        <v>Light</v>
      </c>
      <c r="O318" s="2" t="str">
        <f>INDEX(customers!$A$1:$D$1001,MATCH($C318,customers!$A$1:$A$1001,0),MATCH(orders!O$1,customers!$A$1:$D$1,0))</f>
        <v>Нет</v>
      </c>
    </row>
    <row r="319" spans="1:15" x14ac:dyDescent="0.25">
      <c r="A319" s="2" t="s">
        <v>618</v>
      </c>
      <c r="B319" s="3">
        <v>43526</v>
      </c>
      <c r="C319" s="2" t="s">
        <v>619</v>
      </c>
      <c r="D319" t="s">
        <v>1963</v>
      </c>
      <c r="E319" s="2">
        <v>3</v>
      </c>
      <c r="F319" s="2" t="str">
        <f>INDEX(customers!$A$1:$D$1001,MATCH($C319,customers!$A$1:$A$1001,0),MATCH(orders!F$1,customers!$A$1:$D$1,0))</f>
        <v>Максим Моисеев</v>
      </c>
      <c r="G319" s="2" t="str">
        <f>INDEX(customers!$A$1:$D$1001,MATCH($C319,customers!$A$1:$A$1001,0),MATCH(orders!G$1,customers!$A$1:$D$1,0))</f>
        <v>Россия</v>
      </c>
      <c r="H319" s="2" t="str">
        <f>INDEX(products!$A$1:$G$49,MATCH($D319,products!$A$1:$A$49,0),MATCH(orders!H$1,products!$A$1:$G$1,0))</f>
        <v>Exc</v>
      </c>
      <c r="I319" s="2" t="str">
        <f>INDEX(products!$A$1:$G$49,MATCH($D319,products!$A$1:$A$49,0),MATCH(orders!I$1,products!$A$1:$G$1,0))</f>
        <v>D</v>
      </c>
      <c r="J319" s="2">
        <f>INDEX(products!$A$1:$G$49,MATCH($D319,products!$A$1:$A$49,0),MATCH(orders!J$1,products!$A$1:$G$1,0))</f>
        <v>0.5</v>
      </c>
      <c r="K319" s="2">
        <f>INDEX(products!$A$1:$G$49,MATCH($D319,products!$A$1:$A$49,0),MATCH(orders!K$1,products!$A$1:$G$1,0))</f>
        <v>729</v>
      </c>
      <c r="L319">
        <f>K319*E319</f>
        <v>2187</v>
      </c>
      <c r="M319" s="2" t="str" cm="1">
        <f t="array" ref="M3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19" s="2" t="str" cm="1">
        <f t="array" ref="N319">_xlfn.IFS(FullCoffeeTable[[#This Row],[Метод прожарки]]="M","Medium",FullCoffeeTable[[#This Row],[Метод прожарки]]="L","Light",FullCoffeeTable[[#This Row],[Метод прожарки]]="D","Dark")</f>
        <v>Dark</v>
      </c>
      <c r="O319" s="2" t="str">
        <f>INDEX(customers!$A$1:$D$1001,MATCH($C319,customers!$A$1:$A$1001,0),MATCH(orders!O$1,customers!$A$1:$D$1,0))</f>
        <v>Нет</v>
      </c>
    </row>
    <row r="320" spans="1:15" x14ac:dyDescent="0.25">
      <c r="A320" s="2" t="s">
        <v>620</v>
      </c>
      <c r="B320" s="3">
        <v>44563</v>
      </c>
      <c r="C320" s="2" t="s">
        <v>621</v>
      </c>
      <c r="D320" t="s">
        <v>1994</v>
      </c>
      <c r="E320" s="2">
        <v>2</v>
      </c>
      <c r="F320" s="2" t="str">
        <f>INDEX(customers!$A$1:$D$1001,MATCH($C320,customers!$A$1:$A$1001,0),MATCH(orders!F$1,customers!$A$1:$D$1,0))</f>
        <v>Алиса Пастухова</v>
      </c>
      <c r="G320" s="2" t="str">
        <f>INDEX(customers!$A$1:$D$1001,MATCH($C320,customers!$A$1:$A$1001,0),MATCH(orders!G$1,customers!$A$1:$D$1,0))</f>
        <v>Россия</v>
      </c>
      <c r="H320" s="2" t="str">
        <f>INDEX(products!$A$1:$G$49,MATCH($D320,products!$A$1:$A$49,0),MATCH(orders!H$1,products!$A$1:$G$1,0))</f>
        <v>Ara</v>
      </c>
      <c r="I320" s="2" t="str">
        <f>INDEX(products!$A$1:$G$49,MATCH($D320,products!$A$1:$A$49,0),MATCH(orders!I$1,products!$A$1:$G$1,0))</f>
        <v>M</v>
      </c>
      <c r="J320" s="2">
        <f>INDEX(products!$A$1:$G$49,MATCH($D320,products!$A$1:$A$49,0),MATCH(orders!J$1,products!$A$1:$G$1,0))</f>
        <v>2.5</v>
      </c>
      <c r="K320" s="2">
        <f>INDEX(products!$A$1:$G$49,MATCH($D320,products!$A$1:$A$49,0),MATCH(orders!K$1,products!$A$1:$G$1,0))</f>
        <v>2587.4999999999995</v>
      </c>
      <c r="L320">
        <f>K320*E320</f>
        <v>5174.9999999999991</v>
      </c>
      <c r="M320" s="2" t="str" cm="1">
        <f t="array" ref="M3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0" s="2" t="str" cm="1">
        <f t="array" ref="N320">_xlfn.IFS(FullCoffeeTable[[#This Row],[Метод прожарки]]="M","Medium",FullCoffeeTable[[#This Row],[Метод прожарки]]="L","Light",FullCoffeeTable[[#This Row],[Метод прожарки]]="D","Dark")</f>
        <v>Medium</v>
      </c>
      <c r="O320" s="2" t="str">
        <f>INDEX(customers!$A$1:$D$1001,MATCH($C320,customers!$A$1:$A$1001,0),MATCH(orders!O$1,customers!$A$1:$D$1,0))</f>
        <v>Да</v>
      </c>
    </row>
    <row r="321" spans="1:15" x14ac:dyDescent="0.25">
      <c r="A321" s="2" t="s">
        <v>622</v>
      </c>
      <c r="B321" s="3">
        <v>43676</v>
      </c>
      <c r="C321" s="2" t="s">
        <v>623</v>
      </c>
      <c r="D321" t="s">
        <v>1975</v>
      </c>
      <c r="E321" s="2">
        <v>2</v>
      </c>
      <c r="F321" s="2" t="str">
        <f>INDEX(customers!$A$1:$D$1001,MATCH($C321,customers!$A$1:$A$1001,0),MATCH(orders!F$1,customers!$A$1:$D$1,0))</f>
        <v>Николь Комарова</v>
      </c>
      <c r="G321" s="2" t="str">
        <f>INDEX(customers!$A$1:$D$1001,MATCH($C321,customers!$A$1:$A$1001,0),MATCH(orders!G$1,customers!$A$1:$D$1,0))</f>
        <v>Россия</v>
      </c>
      <c r="H321" s="2" t="str">
        <f>INDEX(products!$A$1:$G$49,MATCH($D321,products!$A$1:$A$49,0),MATCH(orders!H$1,products!$A$1:$G$1,0))</f>
        <v>Exc</v>
      </c>
      <c r="I321" s="2" t="str">
        <f>INDEX(products!$A$1:$G$49,MATCH($D321,products!$A$1:$A$49,0),MATCH(orders!I$1,products!$A$1:$G$1,0))</f>
        <v>M</v>
      </c>
      <c r="J321" s="2">
        <f>INDEX(products!$A$1:$G$49,MATCH($D321,products!$A$1:$A$49,0),MATCH(orders!J$1,products!$A$1:$G$1,0))</f>
        <v>0.2</v>
      </c>
      <c r="K321" s="2">
        <f>INDEX(products!$A$1:$G$49,MATCH($D321,products!$A$1:$A$49,0),MATCH(orders!K$1,products!$A$1:$G$1,0))</f>
        <v>412.5</v>
      </c>
      <c r="L321">
        <f>K321*E321</f>
        <v>825</v>
      </c>
      <c r="M321" s="2" t="str" cm="1">
        <f t="array" ref="M3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1" s="2" t="str" cm="1">
        <f t="array" ref="N321">_xlfn.IFS(FullCoffeeTable[[#This Row],[Метод прожарки]]="M","Medium",FullCoffeeTable[[#This Row],[Метод прожарки]]="L","Light",FullCoffeeTable[[#This Row],[Метод прожарки]]="D","Dark")</f>
        <v>Medium</v>
      </c>
      <c r="O321" s="2" t="str">
        <f>INDEX(customers!$A$1:$D$1001,MATCH($C321,customers!$A$1:$A$1001,0),MATCH(orders!O$1,customers!$A$1:$D$1,0))</f>
        <v>Да</v>
      </c>
    </row>
    <row r="322" spans="1:15" x14ac:dyDescent="0.25">
      <c r="A322" s="2" t="s">
        <v>622</v>
      </c>
      <c r="B322" s="3">
        <v>43676</v>
      </c>
      <c r="C322" s="2" t="s">
        <v>623</v>
      </c>
      <c r="D322" t="s">
        <v>1986</v>
      </c>
      <c r="E322" s="2">
        <v>5</v>
      </c>
      <c r="F322" s="2" t="str">
        <f>INDEX(customers!$A$1:$D$1001,MATCH($C322,customers!$A$1:$A$1001,0),MATCH(orders!F$1,customers!$A$1:$D$1,0))</f>
        <v>Николь Комарова</v>
      </c>
      <c r="G322" s="2" t="str">
        <f>INDEX(customers!$A$1:$D$1001,MATCH($C322,customers!$A$1:$A$1001,0),MATCH(orders!G$1,customers!$A$1:$D$1,0))</f>
        <v>Россия</v>
      </c>
      <c r="H322" s="2" t="str">
        <f>INDEX(products!$A$1:$G$49,MATCH($D322,products!$A$1:$A$49,0),MATCH(orders!H$1,products!$A$1:$G$1,0))</f>
        <v>Ara</v>
      </c>
      <c r="I322" s="2" t="str">
        <f>INDEX(products!$A$1:$G$49,MATCH($D322,products!$A$1:$A$49,0),MATCH(orders!I$1,products!$A$1:$G$1,0))</f>
        <v>L</v>
      </c>
      <c r="J322" s="2">
        <f>INDEX(products!$A$1:$G$49,MATCH($D322,products!$A$1:$A$49,0),MATCH(orders!J$1,products!$A$1:$G$1,0))</f>
        <v>0.2</v>
      </c>
      <c r="K322" s="2">
        <f>INDEX(products!$A$1:$G$49,MATCH($D322,products!$A$1:$A$49,0),MATCH(orders!K$1,products!$A$1:$G$1,0))</f>
        <v>388.5</v>
      </c>
      <c r="L322">
        <f>K322*E322</f>
        <v>1942.5</v>
      </c>
      <c r="M322" s="2" t="str" cm="1">
        <f t="array" ref="M3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2" s="2" t="str" cm="1">
        <f t="array" ref="N322">_xlfn.IFS(FullCoffeeTable[[#This Row],[Метод прожарки]]="M","Medium",FullCoffeeTable[[#This Row],[Метод прожарки]]="L","Light",FullCoffeeTable[[#This Row],[Метод прожарки]]="D","Dark")</f>
        <v>Light</v>
      </c>
      <c r="O322" s="2" t="str">
        <f>INDEX(customers!$A$1:$D$1001,MATCH($C322,customers!$A$1:$A$1001,0),MATCH(orders!O$1,customers!$A$1:$D$1,0))</f>
        <v>Да</v>
      </c>
    </row>
    <row r="323" spans="1:15" x14ac:dyDescent="0.25">
      <c r="A323" s="2" t="s">
        <v>625</v>
      </c>
      <c r="B323" s="3">
        <v>44170</v>
      </c>
      <c r="C323" s="2" t="s">
        <v>626</v>
      </c>
      <c r="D323" t="s">
        <v>1971</v>
      </c>
      <c r="E323" s="2">
        <v>6</v>
      </c>
      <c r="F323" s="2" t="str">
        <f>INDEX(customers!$A$1:$D$1001,MATCH($C323,customers!$A$1:$A$1001,0),MATCH(orders!F$1,customers!$A$1:$D$1,0))</f>
        <v>Александр Барсуков</v>
      </c>
      <c r="G323" s="2" t="str">
        <f>INDEX(customers!$A$1:$D$1001,MATCH($C323,customers!$A$1:$A$1001,0),MATCH(orders!G$1,customers!$A$1:$D$1,0))</f>
        <v>Казахстан</v>
      </c>
      <c r="H323" s="2" t="str">
        <f>INDEX(products!$A$1:$G$49,MATCH($D323,products!$A$1:$A$49,0),MATCH(orders!H$1,products!$A$1:$G$1,0))</f>
        <v>Ara</v>
      </c>
      <c r="I323" s="2" t="str">
        <f>INDEX(products!$A$1:$G$49,MATCH($D323,products!$A$1:$A$49,0),MATCH(orders!I$1,products!$A$1:$G$1,0))</f>
        <v>M</v>
      </c>
      <c r="J323" s="2">
        <f>INDEX(products!$A$1:$G$49,MATCH($D323,products!$A$1:$A$49,0),MATCH(orders!J$1,products!$A$1:$G$1,0))</f>
        <v>0.2</v>
      </c>
      <c r="K323" s="2">
        <f>INDEX(products!$A$1:$G$49,MATCH($D323,products!$A$1:$A$49,0),MATCH(orders!K$1,products!$A$1:$G$1,0))</f>
        <v>337.5</v>
      </c>
      <c r="L323">
        <f>K323*E323</f>
        <v>2025</v>
      </c>
      <c r="M323" s="2" t="str" cm="1">
        <f t="array" ref="M3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3" s="2" t="str" cm="1">
        <f t="array" ref="N323">_xlfn.IFS(FullCoffeeTable[[#This Row],[Метод прожарки]]="M","Medium",FullCoffeeTable[[#This Row],[Метод прожарки]]="L","Light",FullCoffeeTable[[#This Row],[Метод прожарки]]="D","Dark")</f>
        <v>Medium</v>
      </c>
      <c r="O323" s="2" t="str">
        <f>INDEX(customers!$A$1:$D$1001,MATCH($C323,customers!$A$1:$A$1001,0),MATCH(orders!O$1,customers!$A$1:$D$1,0))</f>
        <v>Да</v>
      </c>
    </row>
    <row r="324" spans="1:15" x14ac:dyDescent="0.25">
      <c r="A324" s="2" t="s">
        <v>627</v>
      </c>
      <c r="B324" s="3">
        <v>44182</v>
      </c>
      <c r="C324" s="2" t="s">
        <v>628</v>
      </c>
      <c r="D324" t="s">
        <v>1988</v>
      </c>
      <c r="E324" s="2">
        <v>3</v>
      </c>
      <c r="F324" s="2" t="str">
        <f>INDEX(customers!$A$1:$D$1001,MATCH($C324,customers!$A$1:$A$1001,0),MATCH(orders!F$1,customers!$A$1:$D$1,0))</f>
        <v>Иван Завьялов</v>
      </c>
      <c r="G324" s="2" t="str">
        <f>INDEX(customers!$A$1:$D$1001,MATCH($C324,customers!$A$1:$A$1001,0),MATCH(orders!G$1,customers!$A$1:$D$1,0))</f>
        <v>Казахстан</v>
      </c>
      <c r="H324" s="2" t="str">
        <f>INDEX(products!$A$1:$G$49,MATCH($D324,products!$A$1:$A$49,0),MATCH(orders!H$1,products!$A$1:$G$1,0))</f>
        <v>Lib</v>
      </c>
      <c r="I324" s="2" t="str">
        <f>INDEX(products!$A$1:$G$49,MATCH($D324,products!$A$1:$A$49,0),MATCH(orders!I$1,products!$A$1:$G$1,0))</f>
        <v>D</v>
      </c>
      <c r="J324" s="2">
        <f>INDEX(products!$A$1:$G$49,MATCH($D324,products!$A$1:$A$49,0),MATCH(orders!J$1,products!$A$1:$G$1,0))</f>
        <v>0.5</v>
      </c>
      <c r="K324" s="2">
        <f>INDEX(products!$A$1:$G$49,MATCH($D324,products!$A$1:$A$49,0),MATCH(orders!K$1,products!$A$1:$G$1,0))</f>
        <v>777</v>
      </c>
      <c r="L324">
        <f>K324*E324</f>
        <v>2331</v>
      </c>
      <c r="M324" s="2" t="str" cm="1">
        <f t="array" ref="M3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24" s="2" t="str" cm="1">
        <f t="array" ref="N324">_xlfn.IFS(FullCoffeeTable[[#This Row],[Метод прожарки]]="M","Medium",FullCoffeeTable[[#This Row],[Метод прожарки]]="L","Light",FullCoffeeTable[[#This Row],[Метод прожарки]]="D","Dark")</f>
        <v>Dark</v>
      </c>
      <c r="O324" s="2" t="str">
        <f>INDEX(customers!$A$1:$D$1001,MATCH($C324,customers!$A$1:$A$1001,0),MATCH(orders!O$1,customers!$A$1:$D$1,0))</f>
        <v>Нет</v>
      </c>
    </row>
    <row r="325" spans="1:15" x14ac:dyDescent="0.25">
      <c r="A325" s="2" t="s">
        <v>629</v>
      </c>
      <c r="B325" s="3">
        <v>44373</v>
      </c>
      <c r="C325" s="2" t="s">
        <v>630</v>
      </c>
      <c r="D325" t="s">
        <v>1972</v>
      </c>
      <c r="E325" s="2">
        <v>5</v>
      </c>
      <c r="F325" s="2" t="str">
        <f>INDEX(customers!$A$1:$D$1001,MATCH($C325,customers!$A$1:$A$1001,0),MATCH(orders!F$1,customers!$A$1:$D$1,0))</f>
        <v>Алиса Пугачева</v>
      </c>
      <c r="G325" s="2" t="str">
        <f>INDEX(customers!$A$1:$D$1001,MATCH($C325,customers!$A$1:$A$1001,0),MATCH(orders!G$1,customers!$A$1:$D$1,0))</f>
        <v>Россия</v>
      </c>
      <c r="H325" s="2" t="str">
        <f>INDEX(products!$A$1:$G$49,MATCH($D325,products!$A$1:$A$49,0),MATCH(orders!H$1,products!$A$1:$G$1,0))</f>
        <v>Exc</v>
      </c>
      <c r="I325" s="2" t="str">
        <f>INDEX(products!$A$1:$G$49,MATCH($D325,products!$A$1:$A$49,0),MATCH(orders!I$1,products!$A$1:$G$1,0))</f>
        <v>D</v>
      </c>
      <c r="J325" s="2">
        <f>INDEX(products!$A$1:$G$49,MATCH($D325,products!$A$1:$A$49,0),MATCH(orders!J$1,products!$A$1:$G$1,0))</f>
        <v>0.2</v>
      </c>
      <c r="K325" s="2">
        <f>INDEX(products!$A$1:$G$49,MATCH($D325,products!$A$1:$A$49,0),MATCH(orders!K$1,products!$A$1:$G$1,0))</f>
        <v>364.5</v>
      </c>
      <c r="L325">
        <f>K325*E325</f>
        <v>1822.5</v>
      </c>
      <c r="M325" s="2" t="str" cm="1">
        <f t="array" ref="M3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5" s="2" t="str" cm="1">
        <f t="array" ref="N325">_xlfn.IFS(FullCoffeeTable[[#This Row],[Метод прожарки]]="M","Medium",FullCoffeeTable[[#This Row],[Метод прожарки]]="L","Light",FullCoffeeTable[[#This Row],[Метод прожарки]]="D","Dark")</f>
        <v>Dark</v>
      </c>
      <c r="O325" s="2" t="str">
        <f>INDEX(customers!$A$1:$D$1001,MATCH($C325,customers!$A$1:$A$1001,0),MATCH(orders!O$1,customers!$A$1:$D$1,0))</f>
        <v>Да</v>
      </c>
    </row>
    <row r="326" spans="1:15" x14ac:dyDescent="0.25">
      <c r="A326" s="2" t="s">
        <v>631</v>
      </c>
      <c r="B326" s="3">
        <v>43666</v>
      </c>
      <c r="C326" s="2" t="s">
        <v>632</v>
      </c>
      <c r="D326" t="s">
        <v>1960</v>
      </c>
      <c r="E326" s="2">
        <v>1</v>
      </c>
      <c r="F326" s="2" t="str">
        <f>INDEX(customers!$A$1:$D$1001,MATCH($C326,customers!$A$1:$A$1001,0),MATCH(orders!F$1,customers!$A$1:$D$1,0))</f>
        <v>Георгий Латышев</v>
      </c>
      <c r="G326" s="2" t="str">
        <f>INDEX(customers!$A$1:$D$1001,MATCH($C326,customers!$A$1:$A$1001,0),MATCH(orders!G$1,customers!$A$1:$D$1,0))</f>
        <v>Россия</v>
      </c>
      <c r="H326" s="2" t="str">
        <f>INDEX(products!$A$1:$G$49,MATCH($D326,products!$A$1:$A$49,0),MATCH(orders!H$1,products!$A$1:$G$1,0))</f>
        <v>Exc</v>
      </c>
      <c r="I326" s="2" t="str">
        <f>INDEX(products!$A$1:$G$49,MATCH($D326,products!$A$1:$A$49,0),MATCH(orders!I$1,products!$A$1:$G$1,0))</f>
        <v>M</v>
      </c>
      <c r="J326" s="2">
        <f>INDEX(products!$A$1:$G$49,MATCH($D326,products!$A$1:$A$49,0),MATCH(orders!J$1,products!$A$1:$G$1,0))</f>
        <v>1</v>
      </c>
      <c r="K326" s="2">
        <f>INDEX(products!$A$1:$G$49,MATCH($D326,products!$A$1:$A$49,0),MATCH(orders!K$1,products!$A$1:$G$1,0))</f>
        <v>1375</v>
      </c>
      <c r="L326">
        <f>K326*E326</f>
        <v>1375</v>
      </c>
      <c r="M326" s="2" t="str" cm="1">
        <f t="array" ref="M3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26" s="2" t="str" cm="1">
        <f t="array" ref="N326">_xlfn.IFS(FullCoffeeTable[[#This Row],[Метод прожарки]]="M","Medium",FullCoffeeTable[[#This Row],[Метод прожарки]]="L","Light",FullCoffeeTable[[#This Row],[Метод прожарки]]="D","Dark")</f>
        <v>Medium</v>
      </c>
      <c r="O326" s="2" t="str">
        <f>INDEX(customers!$A$1:$D$1001,MATCH($C326,customers!$A$1:$A$1001,0),MATCH(orders!O$1,customers!$A$1:$D$1,0))</f>
        <v>Нет</v>
      </c>
    </row>
    <row r="327" spans="1:15" x14ac:dyDescent="0.25">
      <c r="A327" s="2" t="s">
        <v>633</v>
      </c>
      <c r="B327" s="3">
        <v>44756</v>
      </c>
      <c r="C327" s="2" t="s">
        <v>634</v>
      </c>
      <c r="D327" t="s">
        <v>2001</v>
      </c>
      <c r="E327" s="2">
        <v>1</v>
      </c>
      <c r="F327" s="2" t="str">
        <f>INDEX(customers!$A$1:$D$1001,MATCH($C327,customers!$A$1:$A$1001,0),MATCH(orders!F$1,customers!$A$1:$D$1,0))</f>
        <v>Кристина Кудрявцева</v>
      </c>
      <c r="G327" s="2" t="str">
        <f>INDEX(customers!$A$1:$D$1001,MATCH($C327,customers!$A$1:$A$1001,0),MATCH(orders!G$1,customers!$A$1:$D$1,0))</f>
        <v>Россия</v>
      </c>
      <c r="H327" s="2" t="str">
        <f>INDEX(products!$A$1:$G$49,MATCH($D327,products!$A$1:$A$49,0),MATCH(orders!H$1,products!$A$1:$G$1,0))</f>
        <v>Ara</v>
      </c>
      <c r="I327" s="2" t="str">
        <f>INDEX(products!$A$1:$G$49,MATCH($D327,products!$A$1:$A$49,0),MATCH(orders!I$1,products!$A$1:$G$1,0))</f>
        <v>L</v>
      </c>
      <c r="J327" s="2">
        <f>INDEX(products!$A$1:$G$49,MATCH($D327,products!$A$1:$A$49,0),MATCH(orders!J$1,products!$A$1:$G$1,0))</f>
        <v>2.5</v>
      </c>
      <c r="K327" s="2">
        <f>INDEX(products!$A$1:$G$49,MATCH($D327,products!$A$1:$A$49,0),MATCH(orders!K$1,products!$A$1:$G$1,0))</f>
        <v>2978.4999999999995</v>
      </c>
      <c r="L327">
        <f>K327*E327</f>
        <v>2978.4999999999995</v>
      </c>
      <c r="M327" s="2" t="str" cm="1">
        <f t="array" ref="M3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27" s="2" t="str" cm="1">
        <f t="array" ref="N327">_xlfn.IFS(FullCoffeeTable[[#This Row],[Метод прожарки]]="M","Medium",FullCoffeeTable[[#This Row],[Метод прожарки]]="L","Light",FullCoffeeTable[[#This Row],[Метод прожарки]]="D","Dark")</f>
        <v>Light</v>
      </c>
      <c r="O327" s="2" t="str">
        <f>INDEX(customers!$A$1:$D$1001,MATCH($C327,customers!$A$1:$A$1001,0),MATCH(orders!O$1,customers!$A$1:$D$1,0))</f>
        <v>Да</v>
      </c>
    </row>
    <row r="328" spans="1:15" x14ac:dyDescent="0.25">
      <c r="A328" s="2" t="s">
        <v>635</v>
      </c>
      <c r="B328" s="3">
        <v>44057</v>
      </c>
      <c r="C328" s="2" t="s">
        <v>636</v>
      </c>
      <c r="D328" t="s">
        <v>1996</v>
      </c>
      <c r="E328" s="2">
        <v>5</v>
      </c>
      <c r="F328" s="2" t="str">
        <f>INDEX(customers!$A$1:$D$1001,MATCH($C328,customers!$A$1:$A$1001,0),MATCH(orders!F$1,customers!$A$1:$D$1,0))</f>
        <v>Ева Федорова</v>
      </c>
      <c r="G328" s="2" t="str">
        <f>INDEX(customers!$A$1:$D$1001,MATCH($C328,customers!$A$1:$A$1001,0),MATCH(orders!G$1,customers!$A$1:$D$1,0))</f>
        <v>Россия</v>
      </c>
      <c r="H328" s="2" t="str">
        <f>INDEX(products!$A$1:$G$49,MATCH($D328,products!$A$1:$A$49,0),MATCH(orders!H$1,products!$A$1:$G$1,0))</f>
        <v>Rob</v>
      </c>
      <c r="I328" s="2" t="str">
        <f>INDEX(products!$A$1:$G$49,MATCH($D328,products!$A$1:$A$49,0),MATCH(orders!I$1,products!$A$1:$G$1,0))</f>
        <v>D</v>
      </c>
      <c r="J328" s="2">
        <f>INDEX(products!$A$1:$G$49,MATCH($D328,products!$A$1:$A$49,0),MATCH(orders!J$1,products!$A$1:$G$1,0))</f>
        <v>1</v>
      </c>
      <c r="K328" s="2">
        <f>INDEX(products!$A$1:$G$49,MATCH($D328,products!$A$1:$A$49,0),MATCH(orders!K$1,products!$A$1:$G$1,0))</f>
        <v>894.99999999999989</v>
      </c>
      <c r="L328">
        <f>K328*E328</f>
        <v>4474.9999999999991</v>
      </c>
      <c r="M328" s="2" t="str" cm="1">
        <f t="array" ref="M3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28" s="2" t="str" cm="1">
        <f t="array" ref="N328">_xlfn.IFS(FullCoffeeTable[[#This Row],[Метод прожарки]]="M","Medium",FullCoffeeTable[[#This Row],[Метод прожарки]]="L","Light",FullCoffeeTable[[#This Row],[Метод прожарки]]="D","Dark")</f>
        <v>Dark</v>
      </c>
      <c r="O328" s="2" t="str">
        <f>INDEX(customers!$A$1:$D$1001,MATCH($C328,customers!$A$1:$A$1001,0),MATCH(orders!O$1,customers!$A$1:$D$1,0))</f>
        <v>Нет</v>
      </c>
    </row>
    <row r="329" spans="1:15" x14ac:dyDescent="0.25">
      <c r="A329" s="2" t="s">
        <v>637</v>
      </c>
      <c r="B329" s="3">
        <v>43579</v>
      </c>
      <c r="C329" s="2" t="s">
        <v>638</v>
      </c>
      <c r="D329" t="s">
        <v>1996</v>
      </c>
      <c r="E329" s="2">
        <v>5</v>
      </c>
      <c r="F329" s="2" t="str">
        <f>INDEX(customers!$A$1:$D$1001,MATCH($C329,customers!$A$1:$A$1001,0),MATCH(orders!F$1,customers!$A$1:$D$1,0))</f>
        <v>Богдан Карпов</v>
      </c>
      <c r="G329" s="2" t="str">
        <f>INDEX(customers!$A$1:$D$1001,MATCH($C329,customers!$A$1:$A$1001,0),MATCH(orders!G$1,customers!$A$1:$D$1,0))</f>
        <v>Россия</v>
      </c>
      <c r="H329" s="2" t="str">
        <f>INDEX(products!$A$1:$G$49,MATCH($D329,products!$A$1:$A$49,0),MATCH(orders!H$1,products!$A$1:$G$1,0))</f>
        <v>Rob</v>
      </c>
      <c r="I329" s="2" t="str">
        <f>INDEX(products!$A$1:$G$49,MATCH($D329,products!$A$1:$A$49,0),MATCH(orders!I$1,products!$A$1:$G$1,0))</f>
        <v>D</v>
      </c>
      <c r="J329" s="2">
        <f>INDEX(products!$A$1:$G$49,MATCH($D329,products!$A$1:$A$49,0),MATCH(orders!J$1,products!$A$1:$G$1,0))</f>
        <v>1</v>
      </c>
      <c r="K329" s="2">
        <f>INDEX(products!$A$1:$G$49,MATCH($D329,products!$A$1:$A$49,0),MATCH(orders!K$1,products!$A$1:$G$1,0))</f>
        <v>894.99999999999989</v>
      </c>
      <c r="L329">
        <f>K329*E329</f>
        <v>4474.9999999999991</v>
      </c>
      <c r="M329" s="2" t="str" cm="1">
        <f t="array" ref="M3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29" s="2" t="str" cm="1">
        <f t="array" ref="N329">_xlfn.IFS(FullCoffeeTable[[#This Row],[Метод прожарки]]="M","Medium",FullCoffeeTable[[#This Row],[Метод прожарки]]="L","Light",FullCoffeeTable[[#This Row],[Метод прожарки]]="D","Dark")</f>
        <v>Dark</v>
      </c>
      <c r="O329" s="2" t="str">
        <f>INDEX(customers!$A$1:$D$1001,MATCH($C329,customers!$A$1:$A$1001,0),MATCH(orders!O$1,customers!$A$1:$D$1,0))</f>
        <v>Да</v>
      </c>
    </row>
    <row r="330" spans="1:15" x14ac:dyDescent="0.25">
      <c r="A330" s="2" t="s">
        <v>639</v>
      </c>
      <c r="B330" s="3">
        <v>43620</v>
      </c>
      <c r="C330" s="2" t="s">
        <v>640</v>
      </c>
      <c r="D330" t="s">
        <v>1980</v>
      </c>
      <c r="E330" s="2">
        <v>4</v>
      </c>
      <c r="F330" s="2" t="str">
        <f>INDEX(customers!$A$1:$D$1001,MATCH($C330,customers!$A$1:$A$1001,0),MATCH(orders!F$1,customers!$A$1:$D$1,0))</f>
        <v>Алексей Степанов</v>
      </c>
      <c r="G330" s="2" t="str">
        <f>INDEX(customers!$A$1:$D$1001,MATCH($C330,customers!$A$1:$A$1001,0),MATCH(orders!G$1,customers!$A$1:$D$1,0))</f>
        <v>Россия</v>
      </c>
      <c r="H330" s="2" t="str">
        <f>INDEX(products!$A$1:$G$49,MATCH($D330,products!$A$1:$A$49,0),MATCH(orders!H$1,products!$A$1:$G$1,0))</f>
        <v>Lib</v>
      </c>
      <c r="I330" s="2" t="str">
        <f>INDEX(products!$A$1:$G$49,MATCH($D330,products!$A$1:$A$49,0),MATCH(orders!I$1,products!$A$1:$G$1,0))</f>
        <v>L</v>
      </c>
      <c r="J330" s="2">
        <f>INDEX(products!$A$1:$G$49,MATCH($D330,products!$A$1:$A$49,0),MATCH(orders!J$1,products!$A$1:$G$1,0))</f>
        <v>0.5</v>
      </c>
      <c r="K330" s="2">
        <f>INDEX(products!$A$1:$G$49,MATCH($D330,products!$A$1:$A$49,0),MATCH(orders!K$1,products!$A$1:$G$1,0))</f>
        <v>951</v>
      </c>
      <c r="L330">
        <f>K330*E330</f>
        <v>3804</v>
      </c>
      <c r="M330" s="2" t="str" cm="1">
        <f t="array" ref="M3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30" s="2" t="str" cm="1">
        <f t="array" ref="N330">_xlfn.IFS(FullCoffeeTable[[#This Row],[Метод прожарки]]="M","Medium",FullCoffeeTable[[#This Row],[Метод прожарки]]="L","Light",FullCoffeeTable[[#This Row],[Метод прожарки]]="D","Dark")</f>
        <v>Light</v>
      </c>
      <c r="O330" s="2" t="str">
        <f>INDEX(customers!$A$1:$D$1001,MATCH($C330,customers!$A$1:$A$1001,0),MATCH(orders!O$1,customers!$A$1:$D$1,0))</f>
        <v>Да</v>
      </c>
    </row>
    <row r="331" spans="1:15" x14ac:dyDescent="0.25">
      <c r="A331" s="2" t="s">
        <v>641</v>
      </c>
      <c r="B331" s="3">
        <v>44781</v>
      </c>
      <c r="C331" s="2" t="s">
        <v>642</v>
      </c>
      <c r="D331" t="s">
        <v>1991</v>
      </c>
      <c r="E331" s="2">
        <v>4</v>
      </c>
      <c r="F331" s="2" t="str">
        <f>INDEX(customers!$A$1:$D$1001,MATCH($C331,customers!$A$1:$A$1001,0),MATCH(orders!F$1,customers!$A$1:$D$1,0))</f>
        <v>Александр Шульгин</v>
      </c>
      <c r="G331" s="2" t="str">
        <f>INDEX(customers!$A$1:$D$1001,MATCH($C331,customers!$A$1:$A$1001,0),MATCH(orders!G$1,customers!$A$1:$D$1,0))</f>
        <v>Россия</v>
      </c>
      <c r="H331" s="2" t="str">
        <f>INDEX(products!$A$1:$G$49,MATCH($D331,products!$A$1:$A$49,0),MATCH(orders!H$1,products!$A$1:$G$1,0))</f>
        <v>Rob</v>
      </c>
      <c r="I331" s="2" t="str">
        <f>INDEX(products!$A$1:$G$49,MATCH($D331,products!$A$1:$A$49,0),MATCH(orders!I$1,products!$A$1:$G$1,0))</f>
        <v>D</v>
      </c>
      <c r="J331" s="2">
        <f>INDEX(products!$A$1:$G$49,MATCH($D331,products!$A$1:$A$49,0),MATCH(orders!J$1,products!$A$1:$G$1,0))</f>
        <v>0.5</v>
      </c>
      <c r="K331" s="2">
        <f>INDEX(products!$A$1:$G$49,MATCH($D331,products!$A$1:$A$49,0),MATCH(orders!K$1,products!$A$1:$G$1,0))</f>
        <v>536.99999999999989</v>
      </c>
      <c r="L331">
        <f>K331*E331</f>
        <v>2147.9999999999995</v>
      </c>
      <c r="M331" s="2" t="str" cm="1">
        <f t="array" ref="M3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1" s="2" t="str" cm="1">
        <f t="array" ref="N331">_xlfn.IFS(FullCoffeeTable[[#This Row],[Метод прожарки]]="M","Medium",FullCoffeeTable[[#This Row],[Метод прожарки]]="L","Light",FullCoffeeTable[[#This Row],[Метод прожарки]]="D","Dark")</f>
        <v>Dark</v>
      </c>
      <c r="O331" s="2" t="str">
        <f>INDEX(customers!$A$1:$D$1001,MATCH($C331,customers!$A$1:$A$1001,0),MATCH(orders!O$1,customers!$A$1:$D$1,0))</f>
        <v>Да</v>
      </c>
    </row>
    <row r="332" spans="1:15" x14ac:dyDescent="0.25">
      <c r="A332" s="2" t="s">
        <v>643</v>
      </c>
      <c r="B332" s="3">
        <v>43782</v>
      </c>
      <c r="C332" s="2" t="s">
        <v>619</v>
      </c>
      <c r="D332" t="s">
        <v>1991</v>
      </c>
      <c r="E332" s="2">
        <v>3</v>
      </c>
      <c r="F332" s="2" t="str">
        <f>INDEX(customers!$A$1:$D$1001,MATCH($C332,customers!$A$1:$A$1001,0),MATCH(orders!F$1,customers!$A$1:$D$1,0))</f>
        <v>Максим Моисеев</v>
      </c>
      <c r="G332" s="2" t="str">
        <f>INDEX(customers!$A$1:$D$1001,MATCH($C332,customers!$A$1:$A$1001,0),MATCH(orders!G$1,customers!$A$1:$D$1,0))</f>
        <v>Россия</v>
      </c>
      <c r="H332" s="2" t="str">
        <f>INDEX(products!$A$1:$G$49,MATCH($D332,products!$A$1:$A$49,0),MATCH(orders!H$1,products!$A$1:$G$1,0))</f>
        <v>Rob</v>
      </c>
      <c r="I332" s="2" t="str">
        <f>INDEX(products!$A$1:$G$49,MATCH($D332,products!$A$1:$A$49,0),MATCH(orders!I$1,products!$A$1:$G$1,0))</f>
        <v>D</v>
      </c>
      <c r="J332" s="2">
        <f>INDEX(products!$A$1:$G$49,MATCH($D332,products!$A$1:$A$49,0),MATCH(orders!J$1,products!$A$1:$G$1,0))</f>
        <v>0.5</v>
      </c>
      <c r="K332" s="2">
        <f>INDEX(products!$A$1:$G$49,MATCH($D332,products!$A$1:$A$49,0),MATCH(orders!K$1,products!$A$1:$G$1,0))</f>
        <v>536.99999999999989</v>
      </c>
      <c r="L332">
        <f>K332*E332</f>
        <v>1610.9999999999995</v>
      </c>
      <c r="M332" s="2" t="str" cm="1">
        <f t="array" ref="M3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2" s="2" t="str" cm="1">
        <f t="array" ref="N332">_xlfn.IFS(FullCoffeeTable[[#This Row],[Метод прожарки]]="M","Medium",FullCoffeeTable[[#This Row],[Метод прожарки]]="L","Light",FullCoffeeTable[[#This Row],[Метод прожарки]]="D","Dark")</f>
        <v>Dark</v>
      </c>
      <c r="O332" s="2" t="str">
        <f>INDEX(customers!$A$1:$D$1001,MATCH($C332,customers!$A$1:$A$1001,0),MATCH(orders!O$1,customers!$A$1:$D$1,0))</f>
        <v>Нет</v>
      </c>
    </row>
    <row r="333" spans="1:15" x14ac:dyDescent="0.25">
      <c r="A333" s="2" t="s">
        <v>645</v>
      </c>
      <c r="B333" s="3">
        <v>43989</v>
      </c>
      <c r="C333" s="2" t="s">
        <v>646</v>
      </c>
      <c r="D333" t="s">
        <v>1970</v>
      </c>
      <c r="E333" s="2">
        <v>1</v>
      </c>
      <c r="F333" s="2" t="str">
        <f>INDEX(customers!$A$1:$D$1001,MATCH($C333,customers!$A$1:$A$1001,0),MATCH(orders!F$1,customers!$A$1:$D$1,0))</f>
        <v>Ольга Романова</v>
      </c>
      <c r="G333" s="2" t="str">
        <f>INDEX(customers!$A$1:$D$1001,MATCH($C333,customers!$A$1:$A$1001,0),MATCH(orders!G$1,customers!$A$1:$D$1,0))</f>
        <v>Россия</v>
      </c>
      <c r="H333" s="2" t="str">
        <f>INDEX(products!$A$1:$G$49,MATCH($D333,products!$A$1:$A$49,0),MATCH(orders!H$1,products!$A$1:$G$1,0))</f>
        <v>Rob</v>
      </c>
      <c r="I333" s="2" t="str">
        <f>INDEX(products!$A$1:$G$49,MATCH($D333,products!$A$1:$A$49,0),MATCH(orders!I$1,products!$A$1:$G$1,0))</f>
        <v>M</v>
      </c>
      <c r="J333" s="2">
        <f>INDEX(products!$A$1:$G$49,MATCH($D333,products!$A$1:$A$49,0),MATCH(orders!J$1,products!$A$1:$G$1,0))</f>
        <v>2.5</v>
      </c>
      <c r="K333" s="2">
        <f>INDEX(products!$A$1:$G$49,MATCH($D333,products!$A$1:$A$49,0),MATCH(orders!K$1,products!$A$1:$G$1,0))</f>
        <v>2288.5</v>
      </c>
      <c r="L333">
        <f>K333*E333</f>
        <v>2288.5</v>
      </c>
      <c r="M333" s="2" t="str" cm="1">
        <f t="array" ref="M3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3" s="2" t="str" cm="1">
        <f t="array" ref="N333">_xlfn.IFS(FullCoffeeTable[[#This Row],[Метод прожарки]]="M","Medium",FullCoffeeTable[[#This Row],[Метод прожарки]]="L","Light",FullCoffeeTable[[#This Row],[Метод прожарки]]="D","Dark")</f>
        <v>Medium</v>
      </c>
      <c r="O333" s="2" t="str">
        <f>INDEX(customers!$A$1:$D$1001,MATCH($C333,customers!$A$1:$A$1001,0),MATCH(orders!O$1,customers!$A$1:$D$1,0))</f>
        <v>Да</v>
      </c>
    </row>
    <row r="334" spans="1:15" x14ac:dyDescent="0.25">
      <c r="A334" s="2" t="s">
        <v>647</v>
      </c>
      <c r="B334" s="3">
        <v>43689</v>
      </c>
      <c r="C334" s="2" t="s">
        <v>648</v>
      </c>
      <c r="D334" t="s">
        <v>1977</v>
      </c>
      <c r="E334" s="2">
        <v>3</v>
      </c>
      <c r="F334" s="2" t="str">
        <f>INDEX(customers!$A$1:$D$1001,MATCH($C334,customers!$A$1:$A$1001,0),MATCH(orders!F$1,customers!$A$1:$D$1,0))</f>
        <v>Анна Фокина</v>
      </c>
      <c r="G334" s="2" t="str">
        <f>INDEX(customers!$A$1:$D$1001,MATCH($C334,customers!$A$1:$A$1001,0),MATCH(orders!G$1,customers!$A$1:$D$1,0))</f>
        <v>Россия</v>
      </c>
      <c r="H334" s="2" t="str">
        <f>INDEX(products!$A$1:$G$49,MATCH($D334,products!$A$1:$A$49,0),MATCH(orders!H$1,products!$A$1:$G$1,0))</f>
        <v>Ara</v>
      </c>
      <c r="I334" s="2" t="str">
        <f>INDEX(products!$A$1:$G$49,MATCH($D334,products!$A$1:$A$49,0),MATCH(orders!I$1,products!$A$1:$G$1,0))</f>
        <v>D</v>
      </c>
      <c r="J334" s="2">
        <f>INDEX(products!$A$1:$G$49,MATCH($D334,products!$A$1:$A$49,0),MATCH(orders!J$1,products!$A$1:$G$1,0))</f>
        <v>0.5</v>
      </c>
      <c r="K334" s="2">
        <f>INDEX(products!$A$1:$G$49,MATCH($D334,products!$A$1:$A$49,0),MATCH(orders!K$1,products!$A$1:$G$1,0))</f>
        <v>597</v>
      </c>
      <c r="L334">
        <f>K334*E334</f>
        <v>1791</v>
      </c>
      <c r="M334" s="2" t="str" cm="1">
        <f t="array" ref="M3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4" s="2" t="str" cm="1">
        <f t="array" ref="N334">_xlfn.IFS(FullCoffeeTable[[#This Row],[Метод прожарки]]="M","Medium",FullCoffeeTable[[#This Row],[Метод прожарки]]="L","Light",FullCoffeeTable[[#This Row],[Метод прожарки]]="D","Dark")</f>
        <v>Dark</v>
      </c>
      <c r="O334" s="2" t="str">
        <f>INDEX(customers!$A$1:$D$1001,MATCH($C334,customers!$A$1:$A$1001,0),MATCH(orders!O$1,customers!$A$1:$D$1,0))</f>
        <v>Да</v>
      </c>
    </row>
    <row r="335" spans="1:15" x14ac:dyDescent="0.25">
      <c r="A335" s="2" t="s">
        <v>649</v>
      </c>
      <c r="B335" s="3">
        <v>43712</v>
      </c>
      <c r="C335" s="2" t="s">
        <v>650</v>
      </c>
      <c r="D335" t="s">
        <v>1965</v>
      </c>
      <c r="E335" s="2">
        <v>4</v>
      </c>
      <c r="F335" s="2" t="str">
        <f>INDEX(customers!$A$1:$D$1001,MATCH($C335,customers!$A$1:$A$1001,0),MATCH(orders!F$1,customers!$A$1:$D$1,0))</f>
        <v>Алексей Миронов</v>
      </c>
      <c r="G335" s="2" t="str">
        <f>INDEX(customers!$A$1:$D$1001,MATCH($C335,customers!$A$1:$A$1001,0),MATCH(orders!G$1,customers!$A$1:$D$1,0))</f>
        <v>Россия</v>
      </c>
      <c r="H335" s="2" t="str">
        <f>INDEX(products!$A$1:$G$49,MATCH($D335,products!$A$1:$A$49,0),MATCH(orders!H$1,products!$A$1:$G$1,0))</f>
        <v>Rob</v>
      </c>
      <c r="I335" s="2" t="str">
        <f>INDEX(products!$A$1:$G$49,MATCH($D335,products!$A$1:$A$49,0),MATCH(orders!I$1,products!$A$1:$G$1,0))</f>
        <v>M</v>
      </c>
      <c r="J335" s="2">
        <f>INDEX(products!$A$1:$G$49,MATCH($D335,products!$A$1:$A$49,0),MATCH(orders!J$1,products!$A$1:$G$1,0))</f>
        <v>0.5</v>
      </c>
      <c r="K335" s="2">
        <f>INDEX(products!$A$1:$G$49,MATCH($D335,products!$A$1:$A$49,0),MATCH(orders!K$1,products!$A$1:$G$1,0))</f>
        <v>597</v>
      </c>
      <c r="L335">
        <f>K335*E335</f>
        <v>2388</v>
      </c>
      <c r="M335" s="2" t="str" cm="1">
        <f t="array" ref="M3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5" s="2" t="str" cm="1">
        <f t="array" ref="N335">_xlfn.IFS(FullCoffeeTable[[#This Row],[Метод прожарки]]="M","Medium",FullCoffeeTable[[#This Row],[Метод прожарки]]="L","Light",FullCoffeeTable[[#This Row],[Метод прожарки]]="D","Dark")</f>
        <v>Medium</v>
      </c>
      <c r="O335" s="2" t="str">
        <f>INDEX(customers!$A$1:$D$1001,MATCH($C335,customers!$A$1:$A$1001,0),MATCH(orders!O$1,customers!$A$1:$D$1,0))</f>
        <v>Да</v>
      </c>
    </row>
    <row r="336" spans="1:15" x14ac:dyDescent="0.25">
      <c r="A336" s="2" t="s">
        <v>651</v>
      </c>
      <c r="B336" s="3">
        <v>43742</v>
      </c>
      <c r="C336" s="2" t="s">
        <v>652</v>
      </c>
      <c r="D336" t="s">
        <v>1998</v>
      </c>
      <c r="E336" s="2">
        <v>5</v>
      </c>
      <c r="F336" s="2" t="str">
        <f>INDEX(customers!$A$1:$D$1001,MATCH($C336,customers!$A$1:$A$1001,0),MATCH(orders!F$1,customers!$A$1:$D$1,0))</f>
        <v>Тимур Поляков</v>
      </c>
      <c r="G336" s="2" t="str">
        <f>INDEX(customers!$A$1:$D$1001,MATCH($C336,customers!$A$1:$A$1001,0),MATCH(orders!G$1,customers!$A$1:$D$1,0))</f>
        <v>Россия</v>
      </c>
      <c r="H336" s="2" t="str">
        <f>INDEX(products!$A$1:$G$49,MATCH($D336,products!$A$1:$A$49,0),MATCH(orders!H$1,products!$A$1:$G$1,0))</f>
        <v>Rob</v>
      </c>
      <c r="I336" s="2" t="str">
        <f>INDEX(products!$A$1:$G$49,MATCH($D336,products!$A$1:$A$49,0),MATCH(orders!I$1,products!$A$1:$G$1,0))</f>
        <v>L</v>
      </c>
      <c r="J336" s="2">
        <f>INDEX(products!$A$1:$G$49,MATCH($D336,products!$A$1:$A$49,0),MATCH(orders!J$1,products!$A$1:$G$1,0))</f>
        <v>1</v>
      </c>
      <c r="K336" s="2">
        <f>INDEX(products!$A$1:$G$49,MATCH($D336,products!$A$1:$A$49,0),MATCH(orders!K$1,products!$A$1:$G$1,0))</f>
        <v>1195</v>
      </c>
      <c r="L336">
        <f>K336*E336</f>
        <v>5975</v>
      </c>
      <c r="M336" s="2" t="str" cm="1">
        <f t="array" ref="M3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36" s="2" t="str" cm="1">
        <f t="array" ref="N336">_xlfn.IFS(FullCoffeeTable[[#This Row],[Метод прожарки]]="M","Medium",FullCoffeeTable[[#This Row],[Метод прожарки]]="L","Light",FullCoffeeTable[[#This Row],[Метод прожарки]]="D","Dark")</f>
        <v>Light</v>
      </c>
      <c r="O336" s="2" t="str">
        <f>INDEX(customers!$A$1:$D$1001,MATCH($C336,customers!$A$1:$A$1001,0),MATCH(orders!O$1,customers!$A$1:$D$1,0))</f>
        <v>Нет</v>
      </c>
    </row>
    <row r="337" spans="1:15" x14ac:dyDescent="0.25">
      <c r="A337" s="2" t="s">
        <v>653</v>
      </c>
      <c r="B337" s="3">
        <v>43885</v>
      </c>
      <c r="C337" s="2" t="s">
        <v>654</v>
      </c>
      <c r="D337" t="s">
        <v>1964</v>
      </c>
      <c r="E337" s="2">
        <v>6</v>
      </c>
      <c r="F337" s="2" t="str">
        <f>INDEX(customers!$A$1:$D$1001,MATCH($C337,customers!$A$1:$A$1001,0),MATCH(orders!F$1,customers!$A$1:$D$1,0))</f>
        <v>Давид Хохлов</v>
      </c>
      <c r="G337" s="2" t="str">
        <f>INDEX(customers!$A$1:$D$1001,MATCH($C337,customers!$A$1:$A$1001,0),MATCH(orders!G$1,customers!$A$1:$D$1,0))</f>
        <v>Россия</v>
      </c>
      <c r="H337" s="2" t="str">
        <f>INDEX(products!$A$1:$G$49,MATCH($D337,products!$A$1:$A$49,0),MATCH(orders!H$1,products!$A$1:$G$1,0))</f>
        <v>Lib</v>
      </c>
      <c r="I337" s="2" t="str">
        <f>INDEX(products!$A$1:$G$49,MATCH($D337,products!$A$1:$A$49,0),MATCH(orders!I$1,products!$A$1:$G$1,0))</f>
        <v>L</v>
      </c>
      <c r="J337" s="2">
        <f>INDEX(products!$A$1:$G$49,MATCH($D337,products!$A$1:$A$49,0),MATCH(orders!J$1,products!$A$1:$G$1,0))</f>
        <v>0.2</v>
      </c>
      <c r="K337" s="2">
        <f>INDEX(products!$A$1:$G$49,MATCH($D337,products!$A$1:$A$49,0),MATCH(orders!K$1,products!$A$1:$G$1,0))</f>
        <v>475.5</v>
      </c>
      <c r="L337">
        <f>K337*E337</f>
        <v>2853</v>
      </c>
      <c r="M337" s="2" t="str" cm="1">
        <f t="array" ref="M3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37" s="2" t="str" cm="1">
        <f t="array" ref="N337">_xlfn.IFS(FullCoffeeTable[[#This Row],[Метод прожарки]]="M","Medium",FullCoffeeTable[[#This Row],[Метод прожарки]]="L","Light",FullCoffeeTable[[#This Row],[Метод прожарки]]="D","Dark")</f>
        <v>Light</v>
      </c>
      <c r="O337" s="2" t="str">
        <f>INDEX(customers!$A$1:$D$1001,MATCH($C337,customers!$A$1:$A$1001,0),MATCH(orders!O$1,customers!$A$1:$D$1,0))</f>
        <v>Да</v>
      </c>
    </row>
    <row r="338" spans="1:15" x14ac:dyDescent="0.25">
      <c r="A338" s="2" t="s">
        <v>655</v>
      </c>
      <c r="B338" s="3">
        <v>44434</v>
      </c>
      <c r="C338" s="2" t="s">
        <v>656</v>
      </c>
      <c r="D338" t="s">
        <v>1974</v>
      </c>
      <c r="E338" s="2">
        <v>4</v>
      </c>
      <c r="F338" s="2" t="str">
        <f>INDEX(customers!$A$1:$D$1001,MATCH($C338,customers!$A$1:$A$1001,0),MATCH(orders!F$1,customers!$A$1:$D$1,0))</f>
        <v>Мирослава Дубова</v>
      </c>
      <c r="G338" s="2" t="str">
        <f>INDEX(customers!$A$1:$D$1001,MATCH($C338,customers!$A$1:$A$1001,0),MATCH(orders!G$1,customers!$A$1:$D$1,0))</f>
        <v>Беларусь</v>
      </c>
      <c r="H338" s="2" t="str">
        <f>INDEX(products!$A$1:$G$49,MATCH($D338,products!$A$1:$A$49,0),MATCH(orders!H$1,products!$A$1:$G$1,0))</f>
        <v>Ara</v>
      </c>
      <c r="I338" s="2" t="str">
        <f>INDEX(products!$A$1:$G$49,MATCH($D338,products!$A$1:$A$49,0),MATCH(orders!I$1,products!$A$1:$G$1,0))</f>
        <v>M</v>
      </c>
      <c r="J338" s="2">
        <f>INDEX(products!$A$1:$G$49,MATCH($D338,products!$A$1:$A$49,0),MATCH(orders!J$1,products!$A$1:$G$1,0))</f>
        <v>1</v>
      </c>
      <c r="K338" s="2">
        <f>INDEX(products!$A$1:$G$49,MATCH($D338,products!$A$1:$A$49,0),MATCH(orders!K$1,products!$A$1:$G$1,0))</f>
        <v>1125</v>
      </c>
      <c r="L338">
        <f>K338*E338</f>
        <v>4500</v>
      </c>
      <c r="M338" s="2" t="str" cm="1">
        <f t="array" ref="M3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38" s="2" t="str" cm="1">
        <f t="array" ref="N338">_xlfn.IFS(FullCoffeeTable[[#This Row],[Метод прожарки]]="M","Medium",FullCoffeeTable[[#This Row],[Метод прожарки]]="L","Light",FullCoffeeTable[[#This Row],[Метод прожарки]]="D","Dark")</f>
        <v>Medium</v>
      </c>
      <c r="O338" s="2" t="str">
        <f>INDEX(customers!$A$1:$D$1001,MATCH($C338,customers!$A$1:$A$1001,0),MATCH(orders!O$1,customers!$A$1:$D$1,0))</f>
        <v>Нет</v>
      </c>
    </row>
    <row r="339" spans="1:15" x14ac:dyDescent="0.25">
      <c r="A339" s="2" t="s">
        <v>657</v>
      </c>
      <c r="B339" s="3">
        <v>44472</v>
      </c>
      <c r="C339" s="2" t="s">
        <v>636</v>
      </c>
      <c r="D339" t="s">
        <v>2004</v>
      </c>
      <c r="E339" s="2">
        <v>2</v>
      </c>
      <c r="F339" s="2" t="str">
        <f>INDEX(customers!$A$1:$D$1001,MATCH($C339,customers!$A$1:$A$1001,0),MATCH(orders!F$1,customers!$A$1:$D$1,0))</f>
        <v>Ева Федорова</v>
      </c>
      <c r="G339" s="2" t="str">
        <f>INDEX(customers!$A$1:$D$1001,MATCH($C339,customers!$A$1:$A$1001,0),MATCH(orders!G$1,customers!$A$1:$D$1,0))</f>
        <v>Россия</v>
      </c>
      <c r="H339" s="2" t="str">
        <f>INDEX(products!$A$1:$G$49,MATCH($D339,products!$A$1:$A$49,0),MATCH(orders!H$1,products!$A$1:$G$1,0))</f>
        <v>Exc</v>
      </c>
      <c r="I339" s="2" t="str">
        <f>INDEX(products!$A$1:$G$49,MATCH($D339,products!$A$1:$A$49,0),MATCH(orders!I$1,products!$A$1:$G$1,0))</f>
        <v>D</v>
      </c>
      <c r="J339" s="2">
        <f>INDEX(products!$A$1:$G$49,MATCH($D339,products!$A$1:$A$49,0),MATCH(orders!J$1,products!$A$1:$G$1,0))</f>
        <v>2.5</v>
      </c>
      <c r="K339" s="2">
        <f>INDEX(products!$A$1:$G$49,MATCH($D339,products!$A$1:$A$49,0),MATCH(orders!K$1,products!$A$1:$G$1,0))</f>
        <v>2794.5</v>
      </c>
      <c r="L339">
        <f>K339*E339</f>
        <v>5589</v>
      </c>
      <c r="M339" s="2" t="str" cm="1">
        <f t="array" ref="M3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39" s="2" t="str" cm="1">
        <f t="array" ref="N339">_xlfn.IFS(FullCoffeeTable[[#This Row],[Метод прожарки]]="M","Medium",FullCoffeeTable[[#This Row],[Метод прожарки]]="L","Light",FullCoffeeTable[[#This Row],[Метод прожарки]]="D","Dark")</f>
        <v>Dark</v>
      </c>
      <c r="O339" s="2" t="str">
        <f>INDEX(customers!$A$1:$D$1001,MATCH($C339,customers!$A$1:$A$1001,0),MATCH(orders!O$1,customers!$A$1:$D$1,0))</f>
        <v>Нет</v>
      </c>
    </row>
    <row r="340" spans="1:15" x14ac:dyDescent="0.25">
      <c r="A340" s="2" t="s">
        <v>659</v>
      </c>
      <c r="B340" s="3">
        <v>43995</v>
      </c>
      <c r="C340" s="2" t="s">
        <v>660</v>
      </c>
      <c r="D340" t="s">
        <v>1990</v>
      </c>
      <c r="E340" s="2">
        <v>4</v>
      </c>
      <c r="F340" s="2" t="str">
        <f>INDEX(customers!$A$1:$D$1001,MATCH($C340,customers!$A$1:$A$1001,0),MATCH(orders!F$1,customers!$A$1:$D$1,0))</f>
        <v>Дарья Черкасова</v>
      </c>
      <c r="G340" s="2" t="str">
        <f>INDEX(customers!$A$1:$D$1001,MATCH($C340,customers!$A$1:$A$1001,0),MATCH(orders!G$1,customers!$A$1:$D$1,0))</f>
        <v>Россия</v>
      </c>
      <c r="H340" s="2" t="str">
        <f>INDEX(products!$A$1:$G$49,MATCH($D340,products!$A$1:$A$49,0),MATCH(orders!H$1,products!$A$1:$G$1,0))</f>
        <v>Exc</v>
      </c>
      <c r="I340" s="2" t="str">
        <f>INDEX(products!$A$1:$G$49,MATCH($D340,products!$A$1:$A$49,0),MATCH(orders!I$1,products!$A$1:$G$1,0))</f>
        <v>L</v>
      </c>
      <c r="J340" s="2">
        <f>INDEX(products!$A$1:$G$49,MATCH($D340,products!$A$1:$A$49,0),MATCH(orders!J$1,products!$A$1:$G$1,0))</f>
        <v>1</v>
      </c>
      <c r="K340" s="2">
        <f>INDEX(products!$A$1:$G$49,MATCH($D340,products!$A$1:$A$49,0),MATCH(orders!K$1,products!$A$1:$G$1,0))</f>
        <v>1485</v>
      </c>
      <c r="L340">
        <f>K340*E340</f>
        <v>5940</v>
      </c>
      <c r="M340" s="2" t="str" cm="1">
        <f t="array" ref="M3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0" s="2" t="str" cm="1">
        <f t="array" ref="N340">_xlfn.IFS(FullCoffeeTable[[#This Row],[Метод прожарки]]="M","Medium",FullCoffeeTable[[#This Row],[Метод прожарки]]="L","Light",FullCoffeeTable[[#This Row],[Метод прожарки]]="D","Dark")</f>
        <v>Light</v>
      </c>
      <c r="O340" s="2" t="str">
        <f>INDEX(customers!$A$1:$D$1001,MATCH($C340,customers!$A$1:$A$1001,0),MATCH(orders!O$1,customers!$A$1:$D$1,0))</f>
        <v>Нет</v>
      </c>
    </row>
    <row r="341" spans="1:15" x14ac:dyDescent="0.25">
      <c r="A341" s="2" t="s">
        <v>661</v>
      </c>
      <c r="B341" s="3">
        <v>44256</v>
      </c>
      <c r="C341" s="2" t="s">
        <v>662</v>
      </c>
      <c r="D341" t="s">
        <v>1972</v>
      </c>
      <c r="E341" s="2">
        <v>2</v>
      </c>
      <c r="F341" s="2" t="str">
        <f>INDEX(customers!$A$1:$D$1001,MATCH($C341,customers!$A$1:$A$1001,0),MATCH(orders!F$1,customers!$A$1:$D$1,0))</f>
        <v>Максим Марков</v>
      </c>
      <c r="G341" s="2" t="str">
        <f>INDEX(customers!$A$1:$D$1001,MATCH($C341,customers!$A$1:$A$1001,0),MATCH(orders!G$1,customers!$A$1:$D$1,0))</f>
        <v>Россия</v>
      </c>
      <c r="H341" s="2" t="str">
        <f>INDEX(products!$A$1:$G$49,MATCH($D341,products!$A$1:$A$49,0),MATCH(orders!H$1,products!$A$1:$G$1,0))</f>
        <v>Exc</v>
      </c>
      <c r="I341" s="2" t="str">
        <f>INDEX(products!$A$1:$G$49,MATCH($D341,products!$A$1:$A$49,0),MATCH(orders!I$1,products!$A$1:$G$1,0))</f>
        <v>D</v>
      </c>
      <c r="J341" s="2">
        <f>INDEX(products!$A$1:$G$49,MATCH($D341,products!$A$1:$A$49,0),MATCH(orders!J$1,products!$A$1:$G$1,0))</f>
        <v>0.2</v>
      </c>
      <c r="K341" s="2">
        <f>INDEX(products!$A$1:$G$49,MATCH($D341,products!$A$1:$A$49,0),MATCH(orders!K$1,products!$A$1:$G$1,0))</f>
        <v>364.5</v>
      </c>
      <c r="L341">
        <f>K341*E341</f>
        <v>729</v>
      </c>
      <c r="M341" s="2" t="str" cm="1">
        <f t="array" ref="M3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1" s="2" t="str" cm="1">
        <f t="array" ref="N341">_xlfn.IFS(FullCoffeeTable[[#This Row],[Метод прожарки]]="M","Medium",FullCoffeeTable[[#This Row],[Метод прожарки]]="L","Light",FullCoffeeTable[[#This Row],[Метод прожарки]]="D","Dark")</f>
        <v>Dark</v>
      </c>
      <c r="O341" s="2" t="str">
        <f>INDEX(customers!$A$1:$D$1001,MATCH($C341,customers!$A$1:$A$1001,0),MATCH(orders!O$1,customers!$A$1:$D$1,0))</f>
        <v>Да</v>
      </c>
    </row>
    <row r="342" spans="1:15" x14ac:dyDescent="0.25">
      <c r="A342" s="2" t="s">
        <v>663</v>
      </c>
      <c r="B342" s="3">
        <v>43528</v>
      </c>
      <c r="C342" s="2" t="s">
        <v>664</v>
      </c>
      <c r="D342" t="s">
        <v>1963</v>
      </c>
      <c r="E342" s="2">
        <v>1</v>
      </c>
      <c r="F342" s="2" t="str">
        <f>INDEX(customers!$A$1:$D$1001,MATCH($C342,customers!$A$1:$A$1001,0),MATCH(orders!F$1,customers!$A$1:$D$1,0))</f>
        <v>Алия Петрова</v>
      </c>
      <c r="G342" s="2" t="str">
        <f>INDEX(customers!$A$1:$D$1001,MATCH($C342,customers!$A$1:$A$1001,0),MATCH(orders!G$1,customers!$A$1:$D$1,0))</f>
        <v>Россия</v>
      </c>
      <c r="H342" s="2" t="str">
        <f>INDEX(products!$A$1:$G$49,MATCH($D342,products!$A$1:$A$49,0),MATCH(orders!H$1,products!$A$1:$G$1,0))</f>
        <v>Exc</v>
      </c>
      <c r="I342" s="2" t="str">
        <f>INDEX(products!$A$1:$G$49,MATCH($D342,products!$A$1:$A$49,0),MATCH(orders!I$1,products!$A$1:$G$1,0))</f>
        <v>D</v>
      </c>
      <c r="J342" s="2">
        <f>INDEX(products!$A$1:$G$49,MATCH($D342,products!$A$1:$A$49,0),MATCH(orders!J$1,products!$A$1:$G$1,0))</f>
        <v>0.5</v>
      </c>
      <c r="K342" s="2">
        <f>INDEX(products!$A$1:$G$49,MATCH($D342,products!$A$1:$A$49,0),MATCH(orders!K$1,products!$A$1:$G$1,0))</f>
        <v>729</v>
      </c>
      <c r="L342">
        <f>K342*E342</f>
        <v>729</v>
      </c>
      <c r="M342" s="2" t="str" cm="1">
        <f t="array" ref="M3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2" s="2" t="str" cm="1">
        <f t="array" ref="N342">_xlfn.IFS(FullCoffeeTable[[#This Row],[Метод прожарки]]="M","Medium",FullCoffeeTable[[#This Row],[Метод прожарки]]="L","Light",FullCoffeeTable[[#This Row],[Метод прожарки]]="D","Dark")</f>
        <v>Dark</v>
      </c>
      <c r="O342" s="2" t="str">
        <f>INDEX(customers!$A$1:$D$1001,MATCH($C342,customers!$A$1:$A$1001,0),MATCH(orders!O$1,customers!$A$1:$D$1,0))</f>
        <v>Да</v>
      </c>
    </row>
    <row r="343" spans="1:15" x14ac:dyDescent="0.25">
      <c r="A343" s="2" t="s">
        <v>665</v>
      </c>
      <c r="B343" s="3">
        <v>43751</v>
      </c>
      <c r="C343" s="2" t="s">
        <v>666</v>
      </c>
      <c r="D343" t="s">
        <v>1995</v>
      </c>
      <c r="E343" s="2">
        <v>2</v>
      </c>
      <c r="F343" s="2" t="str">
        <f>INDEX(customers!$A$1:$D$1001,MATCH($C343,customers!$A$1:$A$1001,0),MATCH(orders!F$1,customers!$A$1:$D$1,0))</f>
        <v>Ярослав Самойлов</v>
      </c>
      <c r="G343" s="2" t="str">
        <f>INDEX(customers!$A$1:$D$1001,MATCH($C343,customers!$A$1:$A$1001,0),MATCH(orders!G$1,customers!$A$1:$D$1,0))</f>
        <v>Россия</v>
      </c>
      <c r="H343" s="2" t="str">
        <f>INDEX(products!$A$1:$G$49,MATCH($D343,products!$A$1:$A$49,0),MATCH(orders!H$1,products!$A$1:$G$1,0))</f>
        <v>Exc</v>
      </c>
      <c r="I343" s="2" t="str">
        <f>INDEX(products!$A$1:$G$49,MATCH($D343,products!$A$1:$A$49,0),MATCH(orders!I$1,products!$A$1:$G$1,0))</f>
        <v>L</v>
      </c>
      <c r="J343" s="2">
        <f>INDEX(products!$A$1:$G$49,MATCH($D343,products!$A$1:$A$49,0),MATCH(orders!J$1,products!$A$1:$G$1,0))</f>
        <v>0.5</v>
      </c>
      <c r="K343" s="2">
        <f>INDEX(products!$A$1:$G$49,MATCH($D343,products!$A$1:$A$49,0),MATCH(orders!K$1,products!$A$1:$G$1,0))</f>
        <v>891</v>
      </c>
      <c r="L343">
        <f>K343*E343</f>
        <v>1782</v>
      </c>
      <c r="M343" s="2" t="str" cm="1">
        <f t="array" ref="M3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43" s="2" t="str" cm="1">
        <f t="array" ref="N343">_xlfn.IFS(FullCoffeeTable[[#This Row],[Метод прожарки]]="M","Medium",FullCoffeeTable[[#This Row],[Метод прожарки]]="L","Light",FullCoffeeTable[[#This Row],[Метод прожарки]]="D","Dark")</f>
        <v>Light</v>
      </c>
      <c r="O343" s="2" t="str">
        <f>INDEX(customers!$A$1:$D$1001,MATCH($C343,customers!$A$1:$A$1001,0),MATCH(orders!O$1,customers!$A$1:$D$1,0))</f>
        <v>Нет</v>
      </c>
    </row>
    <row r="344" spans="1:15" x14ac:dyDescent="0.25">
      <c r="A344" s="2" t="s">
        <v>665</v>
      </c>
      <c r="B344" s="3">
        <v>43751</v>
      </c>
      <c r="C344" s="2" t="s">
        <v>666</v>
      </c>
      <c r="D344" t="s">
        <v>1988</v>
      </c>
      <c r="E344" s="2">
        <v>5</v>
      </c>
      <c r="F344" s="2" t="str">
        <f>INDEX(customers!$A$1:$D$1001,MATCH($C344,customers!$A$1:$A$1001,0),MATCH(orders!F$1,customers!$A$1:$D$1,0))</f>
        <v>Ярослав Самойлов</v>
      </c>
      <c r="G344" s="2" t="str">
        <f>INDEX(customers!$A$1:$D$1001,MATCH($C344,customers!$A$1:$A$1001,0),MATCH(orders!G$1,customers!$A$1:$D$1,0))</f>
        <v>Россия</v>
      </c>
      <c r="H344" s="2" t="str">
        <f>INDEX(products!$A$1:$G$49,MATCH($D344,products!$A$1:$A$49,0),MATCH(orders!H$1,products!$A$1:$G$1,0))</f>
        <v>Lib</v>
      </c>
      <c r="I344" s="2" t="str">
        <f>INDEX(products!$A$1:$G$49,MATCH($D344,products!$A$1:$A$49,0),MATCH(orders!I$1,products!$A$1:$G$1,0))</f>
        <v>D</v>
      </c>
      <c r="J344" s="2">
        <f>INDEX(products!$A$1:$G$49,MATCH($D344,products!$A$1:$A$49,0),MATCH(orders!J$1,products!$A$1:$G$1,0))</f>
        <v>0.5</v>
      </c>
      <c r="K344" s="2">
        <f>INDEX(products!$A$1:$G$49,MATCH($D344,products!$A$1:$A$49,0),MATCH(orders!K$1,products!$A$1:$G$1,0))</f>
        <v>777</v>
      </c>
      <c r="L344">
        <f>K344*E344</f>
        <v>3885</v>
      </c>
      <c r="M344" s="2" t="str" cm="1">
        <f t="array" ref="M3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4" s="2" t="str" cm="1">
        <f t="array" ref="N344">_xlfn.IFS(FullCoffeeTable[[#This Row],[Метод прожарки]]="M","Medium",FullCoffeeTable[[#This Row],[Метод прожарки]]="L","Light",FullCoffeeTable[[#This Row],[Метод прожарки]]="D","Dark")</f>
        <v>Dark</v>
      </c>
      <c r="O344" s="2" t="str">
        <f>INDEX(customers!$A$1:$D$1001,MATCH($C344,customers!$A$1:$A$1001,0),MATCH(orders!O$1,customers!$A$1:$D$1,0))</f>
        <v>Нет</v>
      </c>
    </row>
    <row r="345" spans="1:15" x14ac:dyDescent="0.25">
      <c r="A345" s="2" t="s">
        <v>668</v>
      </c>
      <c r="B345" s="3">
        <v>43692</v>
      </c>
      <c r="C345" s="2" t="s">
        <v>669</v>
      </c>
      <c r="D345" t="s">
        <v>1991</v>
      </c>
      <c r="E345" s="2">
        <v>6</v>
      </c>
      <c r="F345" s="2" t="str">
        <f>INDEX(customers!$A$1:$D$1001,MATCH($C345,customers!$A$1:$A$1001,0),MATCH(orders!F$1,customers!$A$1:$D$1,0))</f>
        <v>София Фокина</v>
      </c>
      <c r="G345" s="2" t="str">
        <f>INDEX(customers!$A$1:$D$1001,MATCH($C345,customers!$A$1:$A$1001,0),MATCH(orders!G$1,customers!$A$1:$D$1,0))</f>
        <v>Россия</v>
      </c>
      <c r="H345" s="2" t="str">
        <f>INDEX(products!$A$1:$G$49,MATCH($D345,products!$A$1:$A$49,0),MATCH(orders!H$1,products!$A$1:$G$1,0))</f>
        <v>Rob</v>
      </c>
      <c r="I345" s="2" t="str">
        <f>INDEX(products!$A$1:$G$49,MATCH($D345,products!$A$1:$A$49,0),MATCH(orders!I$1,products!$A$1:$G$1,0))</f>
        <v>D</v>
      </c>
      <c r="J345" s="2">
        <f>INDEX(products!$A$1:$G$49,MATCH($D345,products!$A$1:$A$49,0),MATCH(orders!J$1,products!$A$1:$G$1,0))</f>
        <v>0.5</v>
      </c>
      <c r="K345" s="2">
        <f>INDEX(products!$A$1:$G$49,MATCH($D345,products!$A$1:$A$49,0),MATCH(orders!K$1,products!$A$1:$G$1,0))</f>
        <v>536.99999999999989</v>
      </c>
      <c r="L345">
        <f>K345*E345</f>
        <v>3221.9999999999991</v>
      </c>
      <c r="M345" s="2" t="str" cm="1">
        <f t="array" ref="M3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5" s="2" t="str" cm="1">
        <f t="array" ref="N345">_xlfn.IFS(FullCoffeeTable[[#This Row],[Метод прожарки]]="M","Medium",FullCoffeeTable[[#This Row],[Метод прожарки]]="L","Light",FullCoffeeTable[[#This Row],[Метод прожарки]]="D","Dark")</f>
        <v>Dark</v>
      </c>
      <c r="O345" s="2" t="str">
        <f>INDEX(customers!$A$1:$D$1001,MATCH($C345,customers!$A$1:$A$1001,0),MATCH(orders!O$1,customers!$A$1:$D$1,0))</f>
        <v>Нет</v>
      </c>
    </row>
    <row r="346" spans="1:15" x14ac:dyDescent="0.25">
      <c r="A346" s="2" t="s">
        <v>670</v>
      </c>
      <c r="B346" s="3">
        <v>44529</v>
      </c>
      <c r="C346" s="2" t="s">
        <v>671</v>
      </c>
      <c r="D346" t="s">
        <v>1957</v>
      </c>
      <c r="E346" s="2">
        <v>2</v>
      </c>
      <c r="F346" s="2" t="str">
        <f>INDEX(customers!$A$1:$D$1001,MATCH($C346,customers!$A$1:$A$1001,0),MATCH(orders!F$1,customers!$A$1:$D$1,0))</f>
        <v>Анна Мельникова</v>
      </c>
      <c r="G346" s="2" t="str">
        <f>INDEX(customers!$A$1:$D$1001,MATCH($C346,customers!$A$1:$A$1001,0),MATCH(orders!G$1,customers!$A$1:$D$1,0))</f>
        <v>Казахстан</v>
      </c>
      <c r="H346" s="2" t="str">
        <f>INDEX(products!$A$1:$G$49,MATCH($D346,products!$A$1:$A$49,0),MATCH(orders!H$1,products!$A$1:$G$1,0))</f>
        <v>Rob</v>
      </c>
      <c r="I346" s="2" t="str">
        <f>INDEX(products!$A$1:$G$49,MATCH($D346,products!$A$1:$A$49,0),MATCH(orders!I$1,products!$A$1:$G$1,0))</f>
        <v>M</v>
      </c>
      <c r="J346" s="2">
        <f>INDEX(products!$A$1:$G$49,MATCH($D346,products!$A$1:$A$49,0),MATCH(orders!J$1,products!$A$1:$G$1,0))</f>
        <v>1</v>
      </c>
      <c r="K346" s="2">
        <f>INDEX(products!$A$1:$G$49,MATCH($D346,products!$A$1:$A$49,0),MATCH(orders!K$1,products!$A$1:$G$1,0))</f>
        <v>994.99999999999989</v>
      </c>
      <c r="L346">
        <f>K346*E346</f>
        <v>1989.9999999999998</v>
      </c>
      <c r="M346" s="2" t="str" cm="1">
        <f t="array" ref="M3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6" s="2" t="str" cm="1">
        <f t="array" ref="N346">_xlfn.IFS(FullCoffeeTable[[#This Row],[Метод прожарки]]="M","Medium",FullCoffeeTable[[#This Row],[Метод прожарки]]="L","Light",FullCoffeeTable[[#This Row],[Метод прожарки]]="D","Dark")</f>
        <v>Medium</v>
      </c>
      <c r="O346" s="2" t="str">
        <f>INDEX(customers!$A$1:$D$1001,MATCH($C346,customers!$A$1:$A$1001,0),MATCH(orders!O$1,customers!$A$1:$D$1,0))</f>
        <v>Да</v>
      </c>
    </row>
    <row r="347" spans="1:15" x14ac:dyDescent="0.25">
      <c r="A347" s="2" t="s">
        <v>672</v>
      </c>
      <c r="B347" s="3">
        <v>43849</v>
      </c>
      <c r="C347" s="2" t="s">
        <v>673</v>
      </c>
      <c r="D347" t="s">
        <v>1998</v>
      </c>
      <c r="E347" s="2">
        <v>5</v>
      </c>
      <c r="F347" s="2" t="str">
        <f>INDEX(customers!$A$1:$D$1001,MATCH($C347,customers!$A$1:$A$1001,0),MATCH(orders!F$1,customers!$A$1:$D$1,0))</f>
        <v>Виктория Масленникова</v>
      </c>
      <c r="G347" s="2" t="str">
        <f>INDEX(customers!$A$1:$D$1001,MATCH($C347,customers!$A$1:$A$1001,0),MATCH(orders!G$1,customers!$A$1:$D$1,0))</f>
        <v>Россия</v>
      </c>
      <c r="H347" s="2" t="str">
        <f>INDEX(products!$A$1:$G$49,MATCH($D347,products!$A$1:$A$49,0),MATCH(orders!H$1,products!$A$1:$G$1,0))</f>
        <v>Rob</v>
      </c>
      <c r="I347" s="2" t="str">
        <f>INDEX(products!$A$1:$G$49,MATCH($D347,products!$A$1:$A$49,0),MATCH(orders!I$1,products!$A$1:$G$1,0))</f>
        <v>L</v>
      </c>
      <c r="J347" s="2">
        <f>INDEX(products!$A$1:$G$49,MATCH($D347,products!$A$1:$A$49,0),MATCH(orders!J$1,products!$A$1:$G$1,0))</f>
        <v>1</v>
      </c>
      <c r="K347" s="2">
        <f>INDEX(products!$A$1:$G$49,MATCH($D347,products!$A$1:$A$49,0),MATCH(orders!K$1,products!$A$1:$G$1,0))</f>
        <v>1195</v>
      </c>
      <c r="L347">
        <f>K347*E347</f>
        <v>5975</v>
      </c>
      <c r="M347" s="2" t="str" cm="1">
        <f t="array" ref="M3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47" s="2" t="str" cm="1">
        <f t="array" ref="N347">_xlfn.IFS(FullCoffeeTable[[#This Row],[Метод прожарки]]="M","Medium",FullCoffeeTable[[#This Row],[Метод прожарки]]="L","Light",FullCoffeeTable[[#This Row],[Метод прожарки]]="D","Dark")</f>
        <v>Light</v>
      </c>
      <c r="O347" s="2" t="str">
        <f>INDEX(customers!$A$1:$D$1001,MATCH($C347,customers!$A$1:$A$1001,0),MATCH(orders!O$1,customers!$A$1:$D$1,0))</f>
        <v>Нет</v>
      </c>
    </row>
    <row r="348" spans="1:15" x14ac:dyDescent="0.25">
      <c r="A348" s="2" t="s">
        <v>674</v>
      </c>
      <c r="B348" s="3">
        <v>44344</v>
      </c>
      <c r="C348" s="2" t="s">
        <v>675</v>
      </c>
      <c r="D348" t="s">
        <v>1999</v>
      </c>
      <c r="E348" s="2">
        <v>3</v>
      </c>
      <c r="F348" s="2" t="str">
        <f>INDEX(customers!$A$1:$D$1001,MATCH($C348,customers!$A$1:$A$1001,0),MATCH(orders!F$1,customers!$A$1:$D$1,0))</f>
        <v>Иван Белов</v>
      </c>
      <c r="G348" s="2" t="str">
        <f>INDEX(customers!$A$1:$D$1001,MATCH($C348,customers!$A$1:$A$1001,0),MATCH(orders!G$1,customers!$A$1:$D$1,0))</f>
        <v>Россия</v>
      </c>
      <c r="H348" s="2" t="str">
        <f>INDEX(products!$A$1:$G$49,MATCH($D348,products!$A$1:$A$49,0),MATCH(orders!H$1,products!$A$1:$G$1,0))</f>
        <v>Ara</v>
      </c>
      <c r="I348" s="2" t="str">
        <f>INDEX(products!$A$1:$G$49,MATCH($D348,products!$A$1:$A$49,0),MATCH(orders!I$1,products!$A$1:$G$1,0))</f>
        <v>L</v>
      </c>
      <c r="J348" s="2">
        <f>INDEX(products!$A$1:$G$49,MATCH($D348,products!$A$1:$A$49,0),MATCH(orders!J$1,products!$A$1:$G$1,0))</f>
        <v>0.5</v>
      </c>
      <c r="K348" s="2">
        <f>INDEX(products!$A$1:$G$49,MATCH($D348,products!$A$1:$A$49,0),MATCH(orders!K$1,products!$A$1:$G$1,0))</f>
        <v>777</v>
      </c>
      <c r="L348">
        <f>K348*E348</f>
        <v>2331</v>
      </c>
      <c r="M348" s="2" t="str" cm="1">
        <f t="array" ref="M3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48" s="2" t="str" cm="1">
        <f t="array" ref="N348">_xlfn.IFS(FullCoffeeTable[[#This Row],[Метод прожарки]]="M","Medium",FullCoffeeTable[[#This Row],[Метод прожарки]]="L","Light",FullCoffeeTable[[#This Row],[Метод прожарки]]="D","Dark")</f>
        <v>Light</v>
      </c>
      <c r="O348" s="2" t="str">
        <f>INDEX(customers!$A$1:$D$1001,MATCH($C348,customers!$A$1:$A$1001,0),MATCH(orders!O$1,customers!$A$1:$D$1,0))</f>
        <v>Да</v>
      </c>
    </row>
    <row r="349" spans="1:15" x14ac:dyDescent="0.25">
      <c r="A349" s="2" t="s">
        <v>676</v>
      </c>
      <c r="B349" s="3">
        <v>44576</v>
      </c>
      <c r="C349" s="2" t="s">
        <v>677</v>
      </c>
      <c r="D349" t="s">
        <v>1981</v>
      </c>
      <c r="E349" s="2">
        <v>3</v>
      </c>
      <c r="F349" s="2" t="str">
        <f>INDEX(customers!$A$1:$D$1001,MATCH($C349,customers!$A$1:$A$1001,0),MATCH(orders!F$1,customers!$A$1:$D$1,0))</f>
        <v>Дмитрий Новиков</v>
      </c>
      <c r="G349" s="2" t="str">
        <f>INDEX(customers!$A$1:$D$1001,MATCH($C349,customers!$A$1:$A$1001,0),MATCH(orders!G$1,customers!$A$1:$D$1,0))</f>
        <v>Россия</v>
      </c>
      <c r="H349" s="2" t="str">
        <f>INDEX(products!$A$1:$G$49,MATCH($D349,products!$A$1:$A$49,0),MATCH(orders!H$1,products!$A$1:$G$1,0))</f>
        <v>Lib</v>
      </c>
      <c r="I349" s="2" t="str">
        <f>INDEX(products!$A$1:$G$49,MATCH($D349,products!$A$1:$A$49,0),MATCH(orders!I$1,products!$A$1:$G$1,0))</f>
        <v>M</v>
      </c>
      <c r="J349" s="2">
        <f>INDEX(products!$A$1:$G$49,MATCH($D349,products!$A$1:$A$49,0),MATCH(orders!J$1,products!$A$1:$G$1,0))</f>
        <v>1</v>
      </c>
      <c r="K349" s="2">
        <f>INDEX(products!$A$1:$G$49,MATCH($D349,products!$A$1:$A$49,0),MATCH(orders!K$1,products!$A$1:$G$1,0))</f>
        <v>1455</v>
      </c>
      <c r="L349">
        <f>K349*E349</f>
        <v>4365</v>
      </c>
      <c r="M349" s="2" t="str" cm="1">
        <f t="array" ref="M3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49" s="2" t="str" cm="1">
        <f t="array" ref="N349">_xlfn.IFS(FullCoffeeTable[[#This Row],[Метод прожарки]]="M","Medium",FullCoffeeTable[[#This Row],[Метод прожарки]]="L","Light",FullCoffeeTable[[#This Row],[Метод прожарки]]="D","Dark")</f>
        <v>Medium</v>
      </c>
      <c r="O349" s="2" t="str">
        <f>INDEX(customers!$A$1:$D$1001,MATCH($C349,customers!$A$1:$A$1001,0),MATCH(orders!O$1,customers!$A$1:$D$1,0))</f>
        <v>Нет</v>
      </c>
    </row>
    <row r="350" spans="1:15" x14ac:dyDescent="0.25">
      <c r="A350" s="2" t="s">
        <v>678</v>
      </c>
      <c r="B350" s="3">
        <v>43803</v>
      </c>
      <c r="C350" s="2" t="s">
        <v>679</v>
      </c>
      <c r="D350" t="s">
        <v>1967</v>
      </c>
      <c r="E350" s="2">
        <v>6</v>
      </c>
      <c r="F350" s="2" t="str">
        <f>INDEX(customers!$A$1:$D$1001,MATCH($C350,customers!$A$1:$A$1001,0),MATCH(orders!F$1,customers!$A$1:$D$1,0))</f>
        <v>Даниил Туманов</v>
      </c>
      <c r="G350" s="2" t="str">
        <f>INDEX(customers!$A$1:$D$1001,MATCH($C350,customers!$A$1:$A$1001,0),MATCH(orders!G$1,customers!$A$1:$D$1,0))</f>
        <v>Россия</v>
      </c>
      <c r="H350" s="2" t="str">
        <f>INDEX(products!$A$1:$G$49,MATCH($D350,products!$A$1:$A$49,0),MATCH(orders!H$1,products!$A$1:$G$1,0))</f>
        <v>Exc</v>
      </c>
      <c r="I350" s="2" t="str">
        <f>INDEX(products!$A$1:$G$49,MATCH($D350,products!$A$1:$A$49,0),MATCH(orders!I$1,products!$A$1:$G$1,0))</f>
        <v>L</v>
      </c>
      <c r="J350" s="2">
        <f>INDEX(products!$A$1:$G$49,MATCH($D350,products!$A$1:$A$49,0),MATCH(orders!J$1,products!$A$1:$G$1,0))</f>
        <v>2.5</v>
      </c>
      <c r="K350" s="2">
        <f>INDEX(products!$A$1:$G$49,MATCH($D350,products!$A$1:$A$49,0),MATCH(orders!K$1,products!$A$1:$G$1,0))</f>
        <v>3415.4999999999995</v>
      </c>
      <c r="L350">
        <f>K350*E350</f>
        <v>20492.999999999996</v>
      </c>
      <c r="M350" s="2" t="str" cm="1">
        <f t="array" ref="M3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50" s="2" t="str" cm="1">
        <f t="array" ref="N350">_xlfn.IFS(FullCoffeeTable[[#This Row],[Метод прожарки]]="M","Medium",FullCoffeeTable[[#This Row],[Метод прожарки]]="L","Light",FullCoffeeTable[[#This Row],[Метод прожарки]]="D","Dark")</f>
        <v>Light</v>
      </c>
      <c r="O350" s="2" t="str">
        <f>INDEX(customers!$A$1:$D$1001,MATCH($C350,customers!$A$1:$A$1001,0),MATCH(orders!O$1,customers!$A$1:$D$1,0))</f>
        <v>Нет</v>
      </c>
    </row>
    <row r="351" spans="1:15" x14ac:dyDescent="0.25">
      <c r="A351" s="2" t="s">
        <v>680</v>
      </c>
      <c r="B351" s="3">
        <v>44743</v>
      </c>
      <c r="C351" s="2" t="s">
        <v>681</v>
      </c>
      <c r="D351" t="s">
        <v>1997</v>
      </c>
      <c r="E351" s="2">
        <v>4</v>
      </c>
      <c r="F351" s="2" t="str">
        <f>INDEX(customers!$A$1:$D$1001,MATCH($C351,customers!$A$1:$A$1001,0),MATCH(orders!F$1,customers!$A$1:$D$1,0))</f>
        <v>Таисия Высоцкая</v>
      </c>
      <c r="G351" s="2" t="str">
        <f>INDEX(customers!$A$1:$D$1001,MATCH($C351,customers!$A$1:$A$1001,0),MATCH(orders!G$1,customers!$A$1:$D$1,0))</f>
        <v>Россия</v>
      </c>
      <c r="H351" s="2" t="str">
        <f>INDEX(products!$A$1:$G$49,MATCH($D351,products!$A$1:$A$49,0),MATCH(orders!H$1,products!$A$1:$G$1,0))</f>
        <v>Rob</v>
      </c>
      <c r="I351" s="2" t="str">
        <f>INDEX(products!$A$1:$G$49,MATCH($D351,products!$A$1:$A$49,0),MATCH(orders!I$1,products!$A$1:$G$1,0))</f>
        <v>L</v>
      </c>
      <c r="J351" s="2">
        <f>INDEX(products!$A$1:$G$49,MATCH($D351,products!$A$1:$A$49,0),MATCH(orders!J$1,products!$A$1:$G$1,0))</f>
        <v>0.2</v>
      </c>
      <c r="K351" s="2">
        <f>INDEX(products!$A$1:$G$49,MATCH($D351,products!$A$1:$A$49,0),MATCH(orders!K$1,products!$A$1:$G$1,0))</f>
        <v>358.49999999999994</v>
      </c>
      <c r="L351">
        <f>K351*E351</f>
        <v>1433.9999999999998</v>
      </c>
      <c r="M351" s="2" t="str" cm="1">
        <f t="array" ref="M3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51" s="2" t="str" cm="1">
        <f t="array" ref="N351">_xlfn.IFS(FullCoffeeTable[[#This Row],[Метод прожарки]]="M","Medium",FullCoffeeTable[[#This Row],[Метод прожарки]]="L","Light",FullCoffeeTable[[#This Row],[Метод прожарки]]="D","Dark")</f>
        <v>Light</v>
      </c>
      <c r="O351" s="2" t="str">
        <f>INDEX(customers!$A$1:$D$1001,MATCH($C351,customers!$A$1:$A$1001,0),MATCH(orders!O$1,customers!$A$1:$D$1,0))</f>
        <v>Нет</v>
      </c>
    </row>
    <row r="352" spans="1:15" x14ac:dyDescent="0.25">
      <c r="A352" s="2" t="s">
        <v>682</v>
      </c>
      <c r="B352" s="3">
        <v>43592</v>
      </c>
      <c r="C352" s="2" t="s">
        <v>683</v>
      </c>
      <c r="D352" t="s">
        <v>1977</v>
      </c>
      <c r="E352" s="2">
        <v>4</v>
      </c>
      <c r="F352" s="2" t="str">
        <f>INDEX(customers!$A$1:$D$1001,MATCH($C352,customers!$A$1:$A$1001,0),MATCH(orders!F$1,customers!$A$1:$D$1,0))</f>
        <v>Ксения Балашова</v>
      </c>
      <c r="G352" s="2" t="str">
        <f>INDEX(customers!$A$1:$D$1001,MATCH($C352,customers!$A$1:$A$1001,0),MATCH(orders!G$1,customers!$A$1:$D$1,0))</f>
        <v>Россия</v>
      </c>
      <c r="H352" s="2" t="str">
        <f>INDEX(products!$A$1:$G$49,MATCH($D352,products!$A$1:$A$49,0),MATCH(orders!H$1,products!$A$1:$G$1,0))</f>
        <v>Ara</v>
      </c>
      <c r="I352" s="2" t="str">
        <f>INDEX(products!$A$1:$G$49,MATCH($D352,products!$A$1:$A$49,0),MATCH(orders!I$1,products!$A$1:$G$1,0))</f>
        <v>D</v>
      </c>
      <c r="J352" s="2">
        <f>INDEX(products!$A$1:$G$49,MATCH($D352,products!$A$1:$A$49,0),MATCH(orders!J$1,products!$A$1:$G$1,0))</f>
        <v>0.5</v>
      </c>
      <c r="K352" s="2">
        <f>INDEX(products!$A$1:$G$49,MATCH($D352,products!$A$1:$A$49,0),MATCH(orders!K$1,products!$A$1:$G$1,0))</f>
        <v>597</v>
      </c>
      <c r="L352">
        <f>K352*E352</f>
        <v>2388</v>
      </c>
      <c r="M352" s="2" t="str" cm="1">
        <f t="array" ref="M3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2" s="2" t="str" cm="1">
        <f t="array" ref="N352">_xlfn.IFS(FullCoffeeTable[[#This Row],[Метод прожарки]]="M","Medium",FullCoffeeTable[[#This Row],[Метод прожарки]]="L","Light",FullCoffeeTable[[#This Row],[Метод прожарки]]="D","Dark")</f>
        <v>Dark</v>
      </c>
      <c r="O352" s="2" t="str">
        <f>INDEX(customers!$A$1:$D$1001,MATCH($C352,customers!$A$1:$A$1001,0),MATCH(orders!O$1,customers!$A$1:$D$1,0))</f>
        <v>Нет</v>
      </c>
    </row>
    <row r="353" spans="1:15" x14ac:dyDescent="0.25">
      <c r="A353" s="2" t="s">
        <v>684</v>
      </c>
      <c r="B353" s="3">
        <v>44066</v>
      </c>
      <c r="C353" s="2" t="s">
        <v>685</v>
      </c>
      <c r="D353" t="s">
        <v>1974</v>
      </c>
      <c r="E353" s="2">
        <v>2</v>
      </c>
      <c r="F353" s="2" t="str">
        <f>INDEX(customers!$A$1:$D$1001,MATCH($C353,customers!$A$1:$A$1001,0),MATCH(orders!F$1,customers!$A$1:$D$1,0))</f>
        <v>Ульяна Максимова</v>
      </c>
      <c r="G353" s="2" t="str">
        <f>INDEX(customers!$A$1:$D$1001,MATCH($C353,customers!$A$1:$A$1001,0),MATCH(orders!G$1,customers!$A$1:$D$1,0))</f>
        <v>Россия</v>
      </c>
      <c r="H353" s="2" t="str">
        <f>INDEX(products!$A$1:$G$49,MATCH($D353,products!$A$1:$A$49,0),MATCH(orders!H$1,products!$A$1:$G$1,0))</f>
        <v>Ara</v>
      </c>
      <c r="I353" s="2" t="str">
        <f>INDEX(products!$A$1:$G$49,MATCH($D353,products!$A$1:$A$49,0),MATCH(orders!I$1,products!$A$1:$G$1,0))</f>
        <v>M</v>
      </c>
      <c r="J353" s="2">
        <f>INDEX(products!$A$1:$G$49,MATCH($D353,products!$A$1:$A$49,0),MATCH(orders!J$1,products!$A$1:$G$1,0))</f>
        <v>1</v>
      </c>
      <c r="K353" s="2">
        <f>INDEX(products!$A$1:$G$49,MATCH($D353,products!$A$1:$A$49,0),MATCH(orders!K$1,products!$A$1:$G$1,0))</f>
        <v>1125</v>
      </c>
      <c r="L353">
        <f>K353*E353</f>
        <v>2250</v>
      </c>
      <c r="M353" s="2" t="str" cm="1">
        <f t="array" ref="M3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3" s="2" t="str" cm="1">
        <f t="array" ref="N353">_xlfn.IFS(FullCoffeeTable[[#This Row],[Метод прожарки]]="M","Medium",FullCoffeeTable[[#This Row],[Метод прожарки]]="L","Light",FullCoffeeTable[[#This Row],[Метод прожарки]]="D","Dark")</f>
        <v>Medium</v>
      </c>
      <c r="O353" s="2" t="str">
        <f>INDEX(customers!$A$1:$D$1001,MATCH($C353,customers!$A$1:$A$1001,0),MATCH(orders!O$1,customers!$A$1:$D$1,0))</f>
        <v>Нет</v>
      </c>
    </row>
    <row r="354" spans="1:15" x14ac:dyDescent="0.25">
      <c r="A354" s="2" t="s">
        <v>686</v>
      </c>
      <c r="B354" s="3">
        <v>43984</v>
      </c>
      <c r="C354" s="2" t="s">
        <v>636</v>
      </c>
      <c r="D354" t="s">
        <v>1963</v>
      </c>
      <c r="E354" s="2">
        <v>5</v>
      </c>
      <c r="F354" s="2" t="str">
        <f>INDEX(customers!$A$1:$D$1001,MATCH($C354,customers!$A$1:$A$1001,0),MATCH(orders!F$1,customers!$A$1:$D$1,0))</f>
        <v>Ева Федорова</v>
      </c>
      <c r="G354" s="2" t="str">
        <f>INDEX(customers!$A$1:$D$1001,MATCH($C354,customers!$A$1:$A$1001,0),MATCH(orders!G$1,customers!$A$1:$D$1,0))</f>
        <v>Россия</v>
      </c>
      <c r="H354" s="2" t="str">
        <f>INDEX(products!$A$1:$G$49,MATCH($D354,products!$A$1:$A$49,0),MATCH(orders!H$1,products!$A$1:$G$1,0))</f>
        <v>Exc</v>
      </c>
      <c r="I354" s="2" t="str">
        <f>INDEX(products!$A$1:$G$49,MATCH($D354,products!$A$1:$A$49,0),MATCH(orders!I$1,products!$A$1:$G$1,0))</f>
        <v>D</v>
      </c>
      <c r="J354" s="2">
        <f>INDEX(products!$A$1:$G$49,MATCH($D354,products!$A$1:$A$49,0),MATCH(orders!J$1,products!$A$1:$G$1,0))</f>
        <v>0.5</v>
      </c>
      <c r="K354" s="2">
        <f>INDEX(products!$A$1:$G$49,MATCH($D354,products!$A$1:$A$49,0),MATCH(orders!K$1,products!$A$1:$G$1,0))</f>
        <v>729</v>
      </c>
      <c r="L354">
        <f>K354*E354</f>
        <v>3645</v>
      </c>
      <c r="M354" s="2" t="str" cm="1">
        <f t="array" ref="M3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54" s="2" t="str" cm="1">
        <f t="array" ref="N354">_xlfn.IFS(FullCoffeeTable[[#This Row],[Метод прожарки]]="M","Medium",FullCoffeeTable[[#This Row],[Метод прожарки]]="L","Light",FullCoffeeTable[[#This Row],[Метод прожарки]]="D","Dark")</f>
        <v>Dark</v>
      </c>
      <c r="O354" s="2" t="str">
        <f>INDEX(customers!$A$1:$D$1001,MATCH($C354,customers!$A$1:$A$1001,0),MATCH(orders!O$1,customers!$A$1:$D$1,0))</f>
        <v>Нет</v>
      </c>
    </row>
    <row r="355" spans="1:15" x14ac:dyDescent="0.25">
      <c r="A355" s="2" t="s">
        <v>688</v>
      </c>
      <c r="B355" s="3">
        <v>43860</v>
      </c>
      <c r="C355" s="2" t="s">
        <v>689</v>
      </c>
      <c r="D355" t="s">
        <v>1976</v>
      </c>
      <c r="E355" s="2">
        <v>4</v>
      </c>
      <c r="F355" s="2" t="str">
        <f>INDEX(customers!$A$1:$D$1001,MATCH($C355,customers!$A$1:$A$1001,0),MATCH(orders!F$1,customers!$A$1:$D$1,0))</f>
        <v>Андрей Крюков</v>
      </c>
      <c r="G355" s="2" t="str">
        <f>INDEX(customers!$A$1:$D$1001,MATCH($C355,customers!$A$1:$A$1001,0),MATCH(orders!G$1,customers!$A$1:$D$1,0))</f>
        <v>Россия</v>
      </c>
      <c r="H355" s="2" t="str">
        <f>INDEX(products!$A$1:$G$49,MATCH($D355,products!$A$1:$A$49,0),MATCH(orders!H$1,products!$A$1:$G$1,0))</f>
        <v>Ara</v>
      </c>
      <c r="I355" s="2" t="str">
        <f>INDEX(products!$A$1:$G$49,MATCH($D355,products!$A$1:$A$49,0),MATCH(orders!I$1,products!$A$1:$G$1,0))</f>
        <v>M</v>
      </c>
      <c r="J355" s="2">
        <f>INDEX(products!$A$1:$G$49,MATCH($D355,products!$A$1:$A$49,0),MATCH(orders!J$1,products!$A$1:$G$1,0))</f>
        <v>0.5</v>
      </c>
      <c r="K355" s="2">
        <f>INDEX(products!$A$1:$G$49,MATCH($D355,products!$A$1:$A$49,0),MATCH(orders!K$1,products!$A$1:$G$1,0))</f>
        <v>675</v>
      </c>
      <c r="L355">
        <f>K355*E355</f>
        <v>2700</v>
      </c>
      <c r="M355" s="2" t="str" cm="1">
        <f t="array" ref="M3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5" s="2" t="str" cm="1">
        <f t="array" ref="N355">_xlfn.IFS(FullCoffeeTable[[#This Row],[Метод прожарки]]="M","Medium",FullCoffeeTable[[#This Row],[Метод прожарки]]="L","Light",FullCoffeeTable[[#This Row],[Метод прожарки]]="D","Dark")</f>
        <v>Medium</v>
      </c>
      <c r="O355" s="2" t="str">
        <f>INDEX(customers!$A$1:$D$1001,MATCH($C355,customers!$A$1:$A$1001,0),MATCH(orders!O$1,customers!$A$1:$D$1,0))</f>
        <v>Да</v>
      </c>
    </row>
    <row r="356" spans="1:15" x14ac:dyDescent="0.25">
      <c r="A356" s="2" t="s">
        <v>690</v>
      </c>
      <c r="B356" s="3">
        <v>43876</v>
      </c>
      <c r="C356" s="2" t="s">
        <v>691</v>
      </c>
      <c r="D356" t="s">
        <v>1994</v>
      </c>
      <c r="E356" s="2">
        <v>6</v>
      </c>
      <c r="F356" s="2" t="str">
        <f>INDEX(customers!$A$1:$D$1001,MATCH($C356,customers!$A$1:$A$1001,0),MATCH(orders!F$1,customers!$A$1:$D$1,0))</f>
        <v>Екатерина Бабушкина</v>
      </c>
      <c r="G356" s="2" t="str">
        <f>INDEX(customers!$A$1:$D$1001,MATCH($C356,customers!$A$1:$A$1001,0),MATCH(orders!G$1,customers!$A$1:$D$1,0))</f>
        <v>Россия</v>
      </c>
      <c r="H356" s="2" t="str">
        <f>INDEX(products!$A$1:$G$49,MATCH($D356,products!$A$1:$A$49,0),MATCH(orders!H$1,products!$A$1:$G$1,0))</f>
        <v>Ara</v>
      </c>
      <c r="I356" s="2" t="str">
        <f>INDEX(products!$A$1:$G$49,MATCH($D356,products!$A$1:$A$49,0),MATCH(orders!I$1,products!$A$1:$G$1,0))</f>
        <v>M</v>
      </c>
      <c r="J356" s="2">
        <f>INDEX(products!$A$1:$G$49,MATCH($D356,products!$A$1:$A$49,0),MATCH(orders!J$1,products!$A$1:$G$1,0))</f>
        <v>2.5</v>
      </c>
      <c r="K356" s="2">
        <f>INDEX(products!$A$1:$G$49,MATCH($D356,products!$A$1:$A$49,0),MATCH(orders!K$1,products!$A$1:$G$1,0))</f>
        <v>2587.4999999999995</v>
      </c>
      <c r="L356">
        <f>K356*E356</f>
        <v>15524.999999999996</v>
      </c>
      <c r="M356" s="2" t="str" cm="1">
        <f t="array" ref="M3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6" s="2" t="str" cm="1">
        <f t="array" ref="N356">_xlfn.IFS(FullCoffeeTable[[#This Row],[Метод прожарки]]="M","Medium",FullCoffeeTable[[#This Row],[Метод прожарки]]="L","Light",FullCoffeeTable[[#This Row],[Метод прожарки]]="D","Dark")</f>
        <v>Medium</v>
      </c>
      <c r="O356" s="2" t="str">
        <f>INDEX(customers!$A$1:$D$1001,MATCH($C356,customers!$A$1:$A$1001,0),MATCH(orders!O$1,customers!$A$1:$D$1,0))</f>
        <v>Нет</v>
      </c>
    </row>
    <row r="357" spans="1:15" x14ac:dyDescent="0.25">
      <c r="A357" s="2" t="s">
        <v>692</v>
      </c>
      <c r="B357" s="3">
        <v>44358</v>
      </c>
      <c r="C357" s="2" t="s">
        <v>693</v>
      </c>
      <c r="D357" t="s">
        <v>1987</v>
      </c>
      <c r="E357" s="2">
        <v>5</v>
      </c>
      <c r="F357" s="2" t="str">
        <f>INDEX(customers!$A$1:$D$1001,MATCH($C357,customers!$A$1:$A$1001,0),MATCH(orders!F$1,customers!$A$1:$D$1,0))</f>
        <v>Арина Макарова</v>
      </c>
      <c r="G357" s="2" t="str">
        <f>INDEX(customers!$A$1:$D$1001,MATCH($C357,customers!$A$1:$A$1001,0),MATCH(orders!G$1,customers!$A$1:$D$1,0))</f>
        <v>Россия</v>
      </c>
      <c r="H357" s="2" t="str">
        <f>INDEX(products!$A$1:$G$49,MATCH($D357,products!$A$1:$A$49,0),MATCH(orders!H$1,products!$A$1:$G$1,0))</f>
        <v>Ara</v>
      </c>
      <c r="I357" s="2" t="str">
        <f>INDEX(products!$A$1:$G$49,MATCH($D357,products!$A$1:$A$49,0),MATCH(orders!I$1,products!$A$1:$G$1,0))</f>
        <v>D</v>
      </c>
      <c r="J357" s="2">
        <f>INDEX(products!$A$1:$G$49,MATCH($D357,products!$A$1:$A$49,0),MATCH(orders!J$1,products!$A$1:$G$1,0))</f>
        <v>2.5</v>
      </c>
      <c r="K357" s="2">
        <f>INDEX(products!$A$1:$G$49,MATCH($D357,products!$A$1:$A$49,0),MATCH(orders!K$1,products!$A$1:$G$1,0))</f>
        <v>2288.5</v>
      </c>
      <c r="L357">
        <f>K357*E357</f>
        <v>11442.5</v>
      </c>
      <c r="M357" s="2" t="str" cm="1">
        <f t="array" ref="M3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7" s="2" t="str" cm="1">
        <f t="array" ref="N357">_xlfn.IFS(FullCoffeeTable[[#This Row],[Метод прожарки]]="M","Medium",FullCoffeeTable[[#This Row],[Метод прожарки]]="L","Light",FullCoffeeTable[[#This Row],[Метод прожарки]]="D","Dark")</f>
        <v>Dark</v>
      </c>
      <c r="O357" s="2" t="str">
        <f>INDEX(customers!$A$1:$D$1001,MATCH($C357,customers!$A$1:$A$1001,0),MATCH(orders!O$1,customers!$A$1:$D$1,0))</f>
        <v>Да</v>
      </c>
    </row>
    <row r="358" spans="1:15" x14ac:dyDescent="0.25">
      <c r="A358" s="2" t="s">
        <v>694</v>
      </c>
      <c r="B358" s="3">
        <v>44631</v>
      </c>
      <c r="C358" s="2" t="s">
        <v>695</v>
      </c>
      <c r="D358" t="s">
        <v>1962</v>
      </c>
      <c r="E358" s="2">
        <v>4</v>
      </c>
      <c r="F358" s="2" t="str">
        <f>INDEX(customers!$A$1:$D$1001,MATCH($C358,customers!$A$1:$A$1001,0),MATCH(orders!F$1,customers!$A$1:$D$1,0))</f>
        <v>Марк Кузнецов</v>
      </c>
      <c r="G358" s="2" t="str">
        <f>INDEX(customers!$A$1:$D$1001,MATCH($C358,customers!$A$1:$A$1001,0),MATCH(orders!G$1,customers!$A$1:$D$1,0))</f>
        <v>Россия</v>
      </c>
      <c r="H358" s="2" t="str">
        <f>INDEX(products!$A$1:$G$49,MATCH($D358,products!$A$1:$A$49,0),MATCH(orders!H$1,products!$A$1:$G$1,0))</f>
        <v>Lib</v>
      </c>
      <c r="I358" s="2" t="str">
        <f>INDEX(products!$A$1:$G$49,MATCH($D358,products!$A$1:$A$49,0),MATCH(orders!I$1,products!$A$1:$G$1,0))</f>
        <v>D</v>
      </c>
      <c r="J358" s="2">
        <f>INDEX(products!$A$1:$G$49,MATCH($D358,products!$A$1:$A$49,0),MATCH(orders!J$1,products!$A$1:$G$1,0))</f>
        <v>1</v>
      </c>
      <c r="K358" s="2">
        <f>INDEX(products!$A$1:$G$49,MATCH($D358,products!$A$1:$A$49,0),MATCH(orders!K$1,products!$A$1:$G$1,0))</f>
        <v>1295</v>
      </c>
      <c r="L358">
        <f>K358*E358</f>
        <v>5180</v>
      </c>
      <c r="M358" s="2" t="str" cm="1">
        <f t="array" ref="M3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58" s="2" t="str" cm="1">
        <f t="array" ref="N358">_xlfn.IFS(FullCoffeeTable[[#This Row],[Метод прожарки]]="M","Medium",FullCoffeeTable[[#This Row],[Метод прожарки]]="L","Light",FullCoffeeTable[[#This Row],[Метод прожарки]]="D","Dark")</f>
        <v>Dark</v>
      </c>
      <c r="O358" s="2" t="str">
        <f>INDEX(customers!$A$1:$D$1001,MATCH($C358,customers!$A$1:$A$1001,0),MATCH(orders!O$1,customers!$A$1:$D$1,0))</f>
        <v>Да</v>
      </c>
    </row>
    <row r="359" spans="1:15" x14ac:dyDescent="0.25">
      <c r="A359" s="2" t="s">
        <v>696</v>
      </c>
      <c r="B359" s="3">
        <v>44448</v>
      </c>
      <c r="C359" s="2" t="s">
        <v>697</v>
      </c>
      <c r="D359" t="s">
        <v>1994</v>
      </c>
      <c r="E359" s="2">
        <v>6</v>
      </c>
      <c r="F359" s="2" t="str">
        <f>INDEX(customers!$A$1:$D$1001,MATCH($C359,customers!$A$1:$A$1001,0),MATCH(orders!F$1,customers!$A$1:$D$1,0))</f>
        <v>Фёдор Синицын</v>
      </c>
      <c r="G359" s="2" t="str">
        <f>INDEX(customers!$A$1:$D$1001,MATCH($C359,customers!$A$1:$A$1001,0),MATCH(orders!G$1,customers!$A$1:$D$1,0))</f>
        <v>Россия</v>
      </c>
      <c r="H359" s="2" t="str">
        <f>INDEX(products!$A$1:$G$49,MATCH($D359,products!$A$1:$A$49,0),MATCH(orders!H$1,products!$A$1:$G$1,0))</f>
        <v>Ara</v>
      </c>
      <c r="I359" s="2" t="str">
        <f>INDEX(products!$A$1:$G$49,MATCH($D359,products!$A$1:$A$49,0),MATCH(orders!I$1,products!$A$1:$G$1,0))</f>
        <v>M</v>
      </c>
      <c r="J359" s="2">
        <f>INDEX(products!$A$1:$G$49,MATCH($D359,products!$A$1:$A$49,0),MATCH(orders!J$1,products!$A$1:$G$1,0))</f>
        <v>2.5</v>
      </c>
      <c r="K359" s="2">
        <f>INDEX(products!$A$1:$G$49,MATCH($D359,products!$A$1:$A$49,0),MATCH(orders!K$1,products!$A$1:$G$1,0))</f>
        <v>2587.4999999999995</v>
      </c>
      <c r="L359">
        <f>K359*E359</f>
        <v>15524.999999999996</v>
      </c>
      <c r="M359" s="2" t="str" cm="1">
        <f t="array" ref="M3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59" s="2" t="str" cm="1">
        <f t="array" ref="N359">_xlfn.IFS(FullCoffeeTable[[#This Row],[Метод прожарки]]="M","Medium",FullCoffeeTable[[#This Row],[Метод прожарки]]="L","Light",FullCoffeeTable[[#This Row],[Метод прожарки]]="D","Dark")</f>
        <v>Medium</v>
      </c>
      <c r="O359" s="2" t="str">
        <f>INDEX(customers!$A$1:$D$1001,MATCH($C359,customers!$A$1:$A$1001,0),MATCH(orders!O$1,customers!$A$1:$D$1,0))</f>
        <v>Нет</v>
      </c>
    </row>
    <row r="360" spans="1:15" x14ac:dyDescent="0.25">
      <c r="A360" s="2" t="s">
        <v>698</v>
      </c>
      <c r="B360" s="3">
        <v>43599</v>
      </c>
      <c r="C360" s="2" t="s">
        <v>699</v>
      </c>
      <c r="D360" t="s">
        <v>2001</v>
      </c>
      <c r="E360" s="2">
        <v>1</v>
      </c>
      <c r="F360" s="2" t="str">
        <f>INDEX(customers!$A$1:$D$1001,MATCH($C360,customers!$A$1:$A$1001,0),MATCH(orders!F$1,customers!$A$1:$D$1,0))</f>
        <v>Давид Смирнов</v>
      </c>
      <c r="G360" s="2" t="str">
        <f>INDEX(customers!$A$1:$D$1001,MATCH($C360,customers!$A$1:$A$1001,0),MATCH(orders!G$1,customers!$A$1:$D$1,0))</f>
        <v>Россия</v>
      </c>
      <c r="H360" s="2" t="str">
        <f>INDEX(products!$A$1:$G$49,MATCH($D360,products!$A$1:$A$49,0),MATCH(orders!H$1,products!$A$1:$G$1,0))</f>
        <v>Ara</v>
      </c>
      <c r="I360" s="2" t="str">
        <f>INDEX(products!$A$1:$G$49,MATCH($D360,products!$A$1:$A$49,0),MATCH(orders!I$1,products!$A$1:$G$1,0))</f>
        <v>L</v>
      </c>
      <c r="J360" s="2">
        <f>INDEX(products!$A$1:$G$49,MATCH($D360,products!$A$1:$A$49,0),MATCH(orders!J$1,products!$A$1:$G$1,0))</f>
        <v>2.5</v>
      </c>
      <c r="K360" s="2">
        <f>INDEX(products!$A$1:$G$49,MATCH($D360,products!$A$1:$A$49,0),MATCH(orders!K$1,products!$A$1:$G$1,0))</f>
        <v>2978.4999999999995</v>
      </c>
      <c r="L360">
        <f>K360*E360</f>
        <v>2978.4999999999995</v>
      </c>
      <c r="M360" s="2" t="str" cm="1">
        <f t="array" ref="M3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60" s="2" t="str" cm="1">
        <f t="array" ref="N360">_xlfn.IFS(FullCoffeeTable[[#This Row],[Метод прожарки]]="M","Medium",FullCoffeeTable[[#This Row],[Метод прожарки]]="L","Light",FullCoffeeTable[[#This Row],[Метод прожарки]]="D","Dark")</f>
        <v>Light</v>
      </c>
      <c r="O360" s="2" t="str">
        <f>INDEX(customers!$A$1:$D$1001,MATCH($C360,customers!$A$1:$A$1001,0),MATCH(orders!O$1,customers!$A$1:$D$1,0))</f>
        <v>Нет</v>
      </c>
    </row>
    <row r="361" spans="1:15" x14ac:dyDescent="0.25">
      <c r="A361" s="2" t="s">
        <v>700</v>
      </c>
      <c r="B361" s="3">
        <v>43563</v>
      </c>
      <c r="C361" s="2" t="s">
        <v>701</v>
      </c>
      <c r="D361" t="s">
        <v>1997</v>
      </c>
      <c r="E361" s="2">
        <v>6</v>
      </c>
      <c r="F361" s="2" t="str">
        <f>INDEX(customers!$A$1:$D$1001,MATCH($C361,customers!$A$1:$A$1001,0),MATCH(orders!F$1,customers!$A$1:$D$1,0))</f>
        <v>Сергей Орлов</v>
      </c>
      <c r="G361" s="2" t="str">
        <f>INDEX(customers!$A$1:$D$1001,MATCH($C361,customers!$A$1:$A$1001,0),MATCH(orders!G$1,customers!$A$1:$D$1,0))</f>
        <v>Беларусь</v>
      </c>
      <c r="H361" s="2" t="str">
        <f>INDEX(products!$A$1:$G$49,MATCH($D361,products!$A$1:$A$49,0),MATCH(orders!H$1,products!$A$1:$G$1,0))</f>
        <v>Rob</v>
      </c>
      <c r="I361" s="2" t="str">
        <f>INDEX(products!$A$1:$G$49,MATCH($D361,products!$A$1:$A$49,0),MATCH(orders!I$1,products!$A$1:$G$1,0))</f>
        <v>L</v>
      </c>
      <c r="J361" s="2">
        <f>INDEX(products!$A$1:$G$49,MATCH($D361,products!$A$1:$A$49,0),MATCH(orders!J$1,products!$A$1:$G$1,0))</f>
        <v>0.2</v>
      </c>
      <c r="K361" s="2">
        <f>INDEX(products!$A$1:$G$49,MATCH($D361,products!$A$1:$A$49,0),MATCH(orders!K$1,products!$A$1:$G$1,0))</f>
        <v>358.49999999999994</v>
      </c>
      <c r="L361">
        <f>K361*E361</f>
        <v>2150.9999999999995</v>
      </c>
      <c r="M361" s="2" t="str" cm="1">
        <f t="array" ref="M3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1" s="2" t="str" cm="1">
        <f t="array" ref="N361">_xlfn.IFS(FullCoffeeTable[[#This Row],[Метод прожарки]]="M","Medium",FullCoffeeTable[[#This Row],[Метод прожарки]]="L","Light",FullCoffeeTable[[#This Row],[Метод прожарки]]="D","Dark")</f>
        <v>Light</v>
      </c>
      <c r="O361" s="2" t="str">
        <f>INDEX(customers!$A$1:$D$1001,MATCH($C361,customers!$A$1:$A$1001,0),MATCH(orders!O$1,customers!$A$1:$D$1,0))</f>
        <v>Нет</v>
      </c>
    </row>
    <row r="362" spans="1:15" x14ac:dyDescent="0.25">
      <c r="A362" s="2" t="s">
        <v>702</v>
      </c>
      <c r="B362" s="3">
        <v>44058</v>
      </c>
      <c r="C362" s="2" t="s">
        <v>703</v>
      </c>
      <c r="D362" t="s">
        <v>1968</v>
      </c>
      <c r="E362" s="2">
        <v>2</v>
      </c>
      <c r="F362" s="2" t="str">
        <f>INDEX(customers!$A$1:$D$1001,MATCH($C362,customers!$A$1:$A$1001,0),MATCH(orders!F$1,customers!$A$1:$D$1,0))</f>
        <v>Марьям Трифонова</v>
      </c>
      <c r="G362" s="2" t="str">
        <f>INDEX(customers!$A$1:$D$1001,MATCH($C362,customers!$A$1:$A$1001,0),MATCH(orders!G$1,customers!$A$1:$D$1,0))</f>
        <v>Россия</v>
      </c>
      <c r="H362" s="2" t="str">
        <f>INDEX(products!$A$1:$G$49,MATCH($D362,products!$A$1:$A$49,0),MATCH(orders!H$1,products!$A$1:$G$1,0))</f>
        <v>Rob</v>
      </c>
      <c r="I362" s="2" t="str">
        <f>INDEX(products!$A$1:$G$49,MATCH($D362,products!$A$1:$A$49,0),MATCH(orders!I$1,products!$A$1:$G$1,0))</f>
        <v>D</v>
      </c>
      <c r="J362" s="2">
        <f>INDEX(products!$A$1:$G$49,MATCH($D362,products!$A$1:$A$49,0),MATCH(orders!J$1,products!$A$1:$G$1,0))</f>
        <v>2.5</v>
      </c>
      <c r="K362" s="2">
        <f>INDEX(products!$A$1:$G$49,MATCH($D362,products!$A$1:$A$49,0),MATCH(orders!K$1,products!$A$1:$G$1,0))</f>
        <v>2058.4999999999995</v>
      </c>
      <c r="L362">
        <f>K362*E362</f>
        <v>4116.9999999999991</v>
      </c>
      <c r="M362" s="2" t="str" cm="1">
        <f t="array" ref="M3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2" s="2" t="str" cm="1">
        <f t="array" ref="N362">_xlfn.IFS(FullCoffeeTable[[#This Row],[Метод прожарки]]="M","Medium",FullCoffeeTable[[#This Row],[Метод прожарки]]="L","Light",FullCoffeeTable[[#This Row],[Метод прожарки]]="D","Dark")</f>
        <v>Dark</v>
      </c>
      <c r="O362" s="2" t="str">
        <f>INDEX(customers!$A$1:$D$1001,MATCH($C362,customers!$A$1:$A$1001,0),MATCH(orders!O$1,customers!$A$1:$D$1,0))</f>
        <v>Нет</v>
      </c>
    </row>
    <row r="363" spans="1:15" x14ac:dyDescent="0.25">
      <c r="A363" s="2" t="s">
        <v>702</v>
      </c>
      <c r="B363" s="3">
        <v>44058</v>
      </c>
      <c r="C363" s="2" t="s">
        <v>703</v>
      </c>
      <c r="D363" t="s">
        <v>1965</v>
      </c>
      <c r="E363" s="2">
        <v>1</v>
      </c>
      <c r="F363" s="2" t="str">
        <f>INDEX(customers!$A$1:$D$1001,MATCH($C363,customers!$A$1:$A$1001,0),MATCH(orders!F$1,customers!$A$1:$D$1,0))</f>
        <v>Марьям Трифонова</v>
      </c>
      <c r="G363" s="2" t="str">
        <f>INDEX(customers!$A$1:$D$1001,MATCH($C363,customers!$A$1:$A$1001,0),MATCH(orders!G$1,customers!$A$1:$D$1,0))</f>
        <v>Россия</v>
      </c>
      <c r="H363" s="2" t="str">
        <f>INDEX(products!$A$1:$G$49,MATCH($D363,products!$A$1:$A$49,0),MATCH(orders!H$1,products!$A$1:$G$1,0))</f>
        <v>Rob</v>
      </c>
      <c r="I363" s="2" t="str">
        <f>INDEX(products!$A$1:$G$49,MATCH($D363,products!$A$1:$A$49,0),MATCH(orders!I$1,products!$A$1:$G$1,0))</f>
        <v>M</v>
      </c>
      <c r="J363" s="2">
        <f>INDEX(products!$A$1:$G$49,MATCH($D363,products!$A$1:$A$49,0),MATCH(orders!J$1,products!$A$1:$G$1,0))</f>
        <v>0.5</v>
      </c>
      <c r="K363" s="2">
        <f>INDEX(products!$A$1:$G$49,MATCH($D363,products!$A$1:$A$49,0),MATCH(orders!K$1,products!$A$1:$G$1,0))</f>
        <v>597</v>
      </c>
      <c r="L363">
        <f>K363*E363</f>
        <v>597</v>
      </c>
      <c r="M363" s="2" t="str" cm="1">
        <f t="array" ref="M3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63" s="2" t="str" cm="1">
        <f t="array" ref="N363">_xlfn.IFS(FullCoffeeTable[[#This Row],[Метод прожарки]]="M","Medium",FullCoffeeTable[[#This Row],[Метод прожарки]]="L","Light",FullCoffeeTable[[#This Row],[Метод прожарки]]="D","Dark")</f>
        <v>Medium</v>
      </c>
      <c r="O363" s="2" t="str">
        <f>INDEX(customers!$A$1:$D$1001,MATCH($C363,customers!$A$1:$A$1001,0),MATCH(orders!O$1,customers!$A$1:$D$1,0))</f>
        <v>Нет</v>
      </c>
    </row>
    <row r="364" spans="1:15" x14ac:dyDescent="0.25">
      <c r="A364" s="2" t="s">
        <v>705</v>
      </c>
      <c r="B364" s="3">
        <v>44686</v>
      </c>
      <c r="C364" s="2" t="s">
        <v>706</v>
      </c>
      <c r="D364" t="s">
        <v>1990</v>
      </c>
      <c r="E364" s="2">
        <v>5</v>
      </c>
      <c r="F364" s="2" t="str">
        <f>INDEX(customers!$A$1:$D$1001,MATCH($C364,customers!$A$1:$A$1001,0),MATCH(orders!F$1,customers!$A$1:$D$1,0))</f>
        <v>Матвей Зайцев</v>
      </c>
      <c r="G364" s="2" t="str">
        <f>INDEX(customers!$A$1:$D$1001,MATCH($C364,customers!$A$1:$A$1001,0),MATCH(orders!G$1,customers!$A$1:$D$1,0))</f>
        <v>Россия</v>
      </c>
      <c r="H364" s="2" t="str">
        <f>INDEX(products!$A$1:$G$49,MATCH($D364,products!$A$1:$A$49,0),MATCH(orders!H$1,products!$A$1:$G$1,0))</f>
        <v>Exc</v>
      </c>
      <c r="I364" s="2" t="str">
        <f>INDEX(products!$A$1:$G$49,MATCH($D364,products!$A$1:$A$49,0),MATCH(orders!I$1,products!$A$1:$G$1,0))</f>
        <v>L</v>
      </c>
      <c r="J364" s="2">
        <f>INDEX(products!$A$1:$G$49,MATCH($D364,products!$A$1:$A$49,0),MATCH(orders!J$1,products!$A$1:$G$1,0))</f>
        <v>1</v>
      </c>
      <c r="K364" s="2">
        <f>INDEX(products!$A$1:$G$49,MATCH($D364,products!$A$1:$A$49,0),MATCH(orders!K$1,products!$A$1:$G$1,0))</f>
        <v>1485</v>
      </c>
      <c r="L364">
        <f>K364*E364</f>
        <v>7425</v>
      </c>
      <c r="M364" s="2" t="str" cm="1">
        <f t="array" ref="M3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4" s="2" t="str" cm="1">
        <f t="array" ref="N364">_xlfn.IFS(FullCoffeeTable[[#This Row],[Метод прожарки]]="M","Medium",FullCoffeeTable[[#This Row],[Метод прожарки]]="L","Light",FullCoffeeTable[[#This Row],[Метод прожарки]]="D","Dark")</f>
        <v>Light</v>
      </c>
      <c r="O364" s="2" t="str">
        <f>INDEX(customers!$A$1:$D$1001,MATCH($C364,customers!$A$1:$A$1001,0),MATCH(orders!O$1,customers!$A$1:$D$1,0))</f>
        <v>Да</v>
      </c>
    </row>
    <row r="365" spans="1:15" x14ac:dyDescent="0.25">
      <c r="A365" s="2" t="s">
        <v>707</v>
      </c>
      <c r="B365" s="3">
        <v>44282</v>
      </c>
      <c r="C365" s="2" t="s">
        <v>708</v>
      </c>
      <c r="D365" t="s">
        <v>1981</v>
      </c>
      <c r="E365" s="2">
        <v>6</v>
      </c>
      <c r="F365" s="2" t="str">
        <f>INDEX(customers!$A$1:$D$1001,MATCH($C365,customers!$A$1:$A$1001,0),MATCH(orders!F$1,customers!$A$1:$D$1,0))</f>
        <v>Михаил Петров</v>
      </c>
      <c r="G365" s="2" t="str">
        <f>INDEX(customers!$A$1:$D$1001,MATCH($C365,customers!$A$1:$A$1001,0),MATCH(orders!G$1,customers!$A$1:$D$1,0))</f>
        <v>Россия</v>
      </c>
      <c r="H365" s="2" t="str">
        <f>INDEX(products!$A$1:$G$49,MATCH($D365,products!$A$1:$A$49,0),MATCH(orders!H$1,products!$A$1:$G$1,0))</f>
        <v>Lib</v>
      </c>
      <c r="I365" s="2" t="str">
        <f>INDEX(products!$A$1:$G$49,MATCH($D365,products!$A$1:$A$49,0),MATCH(orders!I$1,products!$A$1:$G$1,0))</f>
        <v>M</v>
      </c>
      <c r="J365" s="2">
        <f>INDEX(products!$A$1:$G$49,MATCH($D365,products!$A$1:$A$49,0),MATCH(orders!J$1,products!$A$1:$G$1,0))</f>
        <v>1</v>
      </c>
      <c r="K365" s="2">
        <f>INDEX(products!$A$1:$G$49,MATCH($D365,products!$A$1:$A$49,0),MATCH(orders!K$1,products!$A$1:$G$1,0))</f>
        <v>1455</v>
      </c>
      <c r="L365">
        <f>K365*E365</f>
        <v>8730</v>
      </c>
      <c r="M365" s="2" t="str" cm="1">
        <f t="array" ref="M3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5" s="2" t="str" cm="1">
        <f t="array" ref="N365">_xlfn.IFS(FullCoffeeTable[[#This Row],[Метод прожарки]]="M","Medium",FullCoffeeTable[[#This Row],[Метод прожарки]]="L","Light",FullCoffeeTable[[#This Row],[Метод прожарки]]="D","Dark")</f>
        <v>Medium</v>
      </c>
      <c r="O365" s="2" t="str">
        <f>INDEX(customers!$A$1:$D$1001,MATCH($C365,customers!$A$1:$A$1001,0),MATCH(orders!O$1,customers!$A$1:$D$1,0))</f>
        <v>Нет</v>
      </c>
    </row>
    <row r="366" spans="1:15" x14ac:dyDescent="0.25">
      <c r="A366" s="2" t="s">
        <v>709</v>
      </c>
      <c r="B366" s="3">
        <v>43582</v>
      </c>
      <c r="C366" s="2" t="s">
        <v>710</v>
      </c>
      <c r="D366" t="s">
        <v>2002</v>
      </c>
      <c r="E366" s="2">
        <v>6</v>
      </c>
      <c r="F366" s="2" t="str">
        <f>INDEX(customers!$A$1:$D$1001,MATCH($C366,customers!$A$1:$A$1001,0),MATCH(orders!F$1,customers!$A$1:$D$1,0))</f>
        <v>Михаил Кравцов</v>
      </c>
      <c r="G366" s="2" t="str">
        <f>INDEX(customers!$A$1:$D$1001,MATCH($C366,customers!$A$1:$A$1001,0),MATCH(orders!G$1,customers!$A$1:$D$1,0))</f>
        <v>Россия</v>
      </c>
      <c r="H366" s="2" t="str">
        <f>INDEX(products!$A$1:$G$49,MATCH($D366,products!$A$1:$A$49,0),MATCH(orders!H$1,products!$A$1:$G$1,0))</f>
        <v>Exc</v>
      </c>
      <c r="I366" s="2" t="str">
        <f>INDEX(products!$A$1:$G$49,MATCH($D366,products!$A$1:$A$49,0),MATCH(orders!I$1,products!$A$1:$G$1,0))</f>
        <v>D</v>
      </c>
      <c r="J366" s="2">
        <f>INDEX(products!$A$1:$G$49,MATCH($D366,products!$A$1:$A$49,0),MATCH(orders!J$1,products!$A$1:$G$1,0))</f>
        <v>1</v>
      </c>
      <c r="K366" s="2">
        <f>INDEX(products!$A$1:$G$49,MATCH($D366,products!$A$1:$A$49,0),MATCH(orders!K$1,products!$A$1:$G$1,0))</f>
        <v>1215</v>
      </c>
      <c r="L366">
        <f>K366*E366</f>
        <v>7290</v>
      </c>
      <c r="M366" s="2" t="str" cm="1">
        <f t="array" ref="M3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6" s="2" t="str" cm="1">
        <f t="array" ref="N366">_xlfn.IFS(FullCoffeeTable[[#This Row],[Метод прожарки]]="M","Medium",FullCoffeeTable[[#This Row],[Метод прожарки]]="L","Light",FullCoffeeTable[[#This Row],[Метод прожарки]]="D","Dark")</f>
        <v>Dark</v>
      </c>
      <c r="O366" s="2" t="str">
        <f>INDEX(customers!$A$1:$D$1001,MATCH($C366,customers!$A$1:$A$1001,0),MATCH(orders!O$1,customers!$A$1:$D$1,0))</f>
        <v>Да</v>
      </c>
    </row>
    <row r="367" spans="1:15" x14ac:dyDescent="0.25">
      <c r="A367" s="2" t="s">
        <v>711</v>
      </c>
      <c r="B367" s="3">
        <v>44464</v>
      </c>
      <c r="C367" s="2" t="s">
        <v>712</v>
      </c>
      <c r="D367" t="s">
        <v>1988</v>
      </c>
      <c r="E367" s="2">
        <v>1</v>
      </c>
      <c r="F367" s="2" t="str">
        <f>INDEX(customers!$A$1:$D$1001,MATCH($C367,customers!$A$1:$A$1001,0),MATCH(orders!F$1,customers!$A$1:$D$1,0))</f>
        <v>Роман Жданов</v>
      </c>
      <c r="G367" s="2" t="str">
        <f>INDEX(customers!$A$1:$D$1001,MATCH($C367,customers!$A$1:$A$1001,0),MATCH(orders!G$1,customers!$A$1:$D$1,0))</f>
        <v>Россия</v>
      </c>
      <c r="H367" s="2" t="str">
        <f>INDEX(products!$A$1:$G$49,MATCH($D367,products!$A$1:$A$49,0),MATCH(orders!H$1,products!$A$1:$G$1,0))</f>
        <v>Lib</v>
      </c>
      <c r="I367" s="2" t="str">
        <f>INDEX(products!$A$1:$G$49,MATCH($D367,products!$A$1:$A$49,0),MATCH(orders!I$1,products!$A$1:$G$1,0))</f>
        <v>D</v>
      </c>
      <c r="J367" s="2">
        <f>INDEX(products!$A$1:$G$49,MATCH($D367,products!$A$1:$A$49,0),MATCH(orders!J$1,products!$A$1:$G$1,0))</f>
        <v>0.5</v>
      </c>
      <c r="K367" s="2">
        <f>INDEX(products!$A$1:$G$49,MATCH($D367,products!$A$1:$A$49,0),MATCH(orders!K$1,products!$A$1:$G$1,0))</f>
        <v>777</v>
      </c>
      <c r="L367">
        <f>K367*E367</f>
        <v>777</v>
      </c>
      <c r="M367" s="2" t="str" cm="1">
        <f t="array" ref="M3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7" s="2" t="str" cm="1">
        <f t="array" ref="N367">_xlfn.IFS(FullCoffeeTable[[#This Row],[Метод прожарки]]="M","Medium",FullCoffeeTable[[#This Row],[Метод прожарки]]="L","Light",FullCoffeeTable[[#This Row],[Метод прожарки]]="D","Dark")</f>
        <v>Dark</v>
      </c>
      <c r="O367" s="2" t="str">
        <f>INDEX(customers!$A$1:$D$1001,MATCH($C367,customers!$A$1:$A$1001,0),MATCH(orders!O$1,customers!$A$1:$D$1,0))</f>
        <v>Нет</v>
      </c>
    </row>
    <row r="368" spans="1:15" x14ac:dyDescent="0.25">
      <c r="A368" s="2" t="s">
        <v>713</v>
      </c>
      <c r="B368" s="3">
        <v>43874</v>
      </c>
      <c r="C368" s="2" t="s">
        <v>714</v>
      </c>
      <c r="D368" t="s">
        <v>1963</v>
      </c>
      <c r="E368" s="2">
        <v>6</v>
      </c>
      <c r="F368" s="2" t="str">
        <f>INDEX(customers!$A$1:$D$1001,MATCH($C368,customers!$A$1:$A$1001,0),MATCH(orders!F$1,customers!$A$1:$D$1,0))</f>
        <v>Матвей Гущин</v>
      </c>
      <c r="G368" s="2" t="str">
        <f>INDEX(customers!$A$1:$D$1001,MATCH($C368,customers!$A$1:$A$1001,0),MATCH(orders!G$1,customers!$A$1:$D$1,0))</f>
        <v>Россия</v>
      </c>
      <c r="H368" s="2" t="str">
        <f>INDEX(products!$A$1:$G$49,MATCH($D368,products!$A$1:$A$49,0),MATCH(orders!H$1,products!$A$1:$G$1,0))</f>
        <v>Exc</v>
      </c>
      <c r="I368" s="2" t="str">
        <f>INDEX(products!$A$1:$G$49,MATCH($D368,products!$A$1:$A$49,0),MATCH(orders!I$1,products!$A$1:$G$1,0))</f>
        <v>D</v>
      </c>
      <c r="J368" s="2">
        <f>INDEX(products!$A$1:$G$49,MATCH($D368,products!$A$1:$A$49,0),MATCH(orders!J$1,products!$A$1:$G$1,0))</f>
        <v>0.5</v>
      </c>
      <c r="K368" s="2">
        <f>INDEX(products!$A$1:$G$49,MATCH($D368,products!$A$1:$A$49,0),MATCH(orders!K$1,products!$A$1:$G$1,0))</f>
        <v>729</v>
      </c>
      <c r="L368">
        <f>K368*E368</f>
        <v>4374</v>
      </c>
      <c r="M368" s="2" t="str" cm="1">
        <f t="array" ref="M3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68" s="2" t="str" cm="1">
        <f t="array" ref="N368">_xlfn.IFS(FullCoffeeTable[[#This Row],[Метод прожарки]]="M","Medium",FullCoffeeTable[[#This Row],[Метод прожарки]]="L","Light",FullCoffeeTable[[#This Row],[Метод прожарки]]="D","Dark")</f>
        <v>Dark</v>
      </c>
      <c r="O368" s="2" t="str">
        <f>INDEX(customers!$A$1:$D$1001,MATCH($C368,customers!$A$1:$A$1001,0),MATCH(orders!O$1,customers!$A$1:$D$1,0))</f>
        <v>Нет</v>
      </c>
    </row>
    <row r="369" spans="1:15" x14ac:dyDescent="0.25">
      <c r="A369" s="2" t="s">
        <v>715</v>
      </c>
      <c r="B369" s="3">
        <v>44393</v>
      </c>
      <c r="C369" s="2" t="s">
        <v>716</v>
      </c>
      <c r="D369" t="s">
        <v>1978</v>
      </c>
      <c r="E369" s="2">
        <v>2</v>
      </c>
      <c r="F369" s="2" t="str">
        <f>INDEX(customers!$A$1:$D$1001,MATCH($C369,customers!$A$1:$A$1001,0),MATCH(orders!F$1,customers!$A$1:$D$1,0))</f>
        <v>Софья Ушакова</v>
      </c>
      <c r="G369" s="2" t="str">
        <f>INDEX(customers!$A$1:$D$1001,MATCH($C369,customers!$A$1:$A$1001,0),MATCH(orders!G$1,customers!$A$1:$D$1,0))</f>
        <v>Россия</v>
      </c>
      <c r="H369" s="2" t="str">
        <f>INDEX(products!$A$1:$G$49,MATCH($D369,products!$A$1:$A$49,0),MATCH(orders!H$1,products!$A$1:$G$1,0))</f>
        <v>Lib</v>
      </c>
      <c r="I369" s="2" t="str">
        <f>INDEX(products!$A$1:$G$49,MATCH($D369,products!$A$1:$A$49,0),MATCH(orders!I$1,products!$A$1:$G$1,0))</f>
        <v>M</v>
      </c>
      <c r="J369" s="2">
        <f>INDEX(products!$A$1:$G$49,MATCH($D369,products!$A$1:$A$49,0),MATCH(orders!J$1,products!$A$1:$G$1,0))</f>
        <v>0.2</v>
      </c>
      <c r="K369" s="2">
        <f>INDEX(products!$A$1:$G$49,MATCH($D369,products!$A$1:$A$49,0),MATCH(orders!K$1,products!$A$1:$G$1,0))</f>
        <v>436.5</v>
      </c>
      <c r="L369">
        <f>K369*E369</f>
        <v>873</v>
      </c>
      <c r="M369" s="2" t="str" cm="1">
        <f t="array" ref="M3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69" s="2" t="str" cm="1">
        <f t="array" ref="N369">_xlfn.IFS(FullCoffeeTable[[#This Row],[Метод прожарки]]="M","Medium",FullCoffeeTable[[#This Row],[Метод прожарки]]="L","Light",FullCoffeeTable[[#This Row],[Метод прожарки]]="D","Dark")</f>
        <v>Medium</v>
      </c>
      <c r="O369" s="2" t="str">
        <f>INDEX(customers!$A$1:$D$1001,MATCH($C369,customers!$A$1:$A$1001,0),MATCH(orders!O$1,customers!$A$1:$D$1,0))</f>
        <v>Да</v>
      </c>
    </row>
    <row r="370" spans="1:15" x14ac:dyDescent="0.25">
      <c r="A370" s="2" t="s">
        <v>717</v>
      </c>
      <c r="B370" s="3">
        <v>44692</v>
      </c>
      <c r="C370" s="2" t="s">
        <v>718</v>
      </c>
      <c r="D370" t="s">
        <v>1985</v>
      </c>
      <c r="E370" s="2">
        <v>2</v>
      </c>
      <c r="F370" s="2" t="str">
        <f>INDEX(customers!$A$1:$D$1001,MATCH($C370,customers!$A$1:$A$1001,0),MATCH(orders!F$1,customers!$A$1:$D$1,0))</f>
        <v>Дмитрий Харитонов</v>
      </c>
      <c r="G370" s="2" t="str">
        <f>INDEX(customers!$A$1:$D$1001,MATCH($C370,customers!$A$1:$A$1001,0),MATCH(orders!G$1,customers!$A$1:$D$1,0))</f>
        <v>Россия</v>
      </c>
      <c r="H370" s="2" t="str">
        <f>INDEX(products!$A$1:$G$49,MATCH($D370,products!$A$1:$A$49,0),MATCH(orders!H$1,products!$A$1:$G$1,0))</f>
        <v>Exc</v>
      </c>
      <c r="I370" s="2" t="str">
        <f>INDEX(products!$A$1:$G$49,MATCH($D370,products!$A$1:$A$49,0),MATCH(orders!I$1,products!$A$1:$G$1,0))</f>
        <v>M</v>
      </c>
      <c r="J370" s="2">
        <f>INDEX(products!$A$1:$G$49,MATCH($D370,products!$A$1:$A$49,0),MATCH(orders!J$1,products!$A$1:$G$1,0))</f>
        <v>2.5</v>
      </c>
      <c r="K370" s="2">
        <f>INDEX(products!$A$1:$G$49,MATCH($D370,products!$A$1:$A$49,0),MATCH(orders!K$1,products!$A$1:$G$1,0))</f>
        <v>3162.4999999999995</v>
      </c>
      <c r="L370">
        <f>K370*E370</f>
        <v>6324.9999999999991</v>
      </c>
      <c r="M370" s="2" t="str" cm="1">
        <f t="array" ref="M3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0" s="2" t="str" cm="1">
        <f t="array" ref="N370">_xlfn.IFS(FullCoffeeTable[[#This Row],[Метод прожарки]]="M","Medium",FullCoffeeTable[[#This Row],[Метод прожарки]]="L","Light",FullCoffeeTable[[#This Row],[Метод прожарки]]="D","Dark")</f>
        <v>Medium</v>
      </c>
      <c r="O370" s="2" t="str">
        <f>INDEX(customers!$A$1:$D$1001,MATCH($C370,customers!$A$1:$A$1001,0),MATCH(orders!O$1,customers!$A$1:$D$1,0))</f>
        <v>Нет</v>
      </c>
    </row>
    <row r="371" spans="1:15" x14ac:dyDescent="0.25">
      <c r="A371" s="2" t="s">
        <v>719</v>
      </c>
      <c r="B371" s="3">
        <v>43500</v>
      </c>
      <c r="C371" s="2" t="s">
        <v>720</v>
      </c>
      <c r="D371" t="s">
        <v>1995</v>
      </c>
      <c r="E371" s="2">
        <v>1</v>
      </c>
      <c r="F371" s="2" t="str">
        <f>INDEX(customers!$A$1:$D$1001,MATCH($C371,customers!$A$1:$A$1001,0),MATCH(orders!F$1,customers!$A$1:$D$1,0))</f>
        <v>Борис Бирюков</v>
      </c>
      <c r="G371" s="2" t="str">
        <f>INDEX(customers!$A$1:$D$1001,MATCH($C371,customers!$A$1:$A$1001,0),MATCH(orders!G$1,customers!$A$1:$D$1,0))</f>
        <v>Россия</v>
      </c>
      <c r="H371" s="2" t="str">
        <f>INDEX(products!$A$1:$G$49,MATCH($D371,products!$A$1:$A$49,0),MATCH(orders!H$1,products!$A$1:$G$1,0))</f>
        <v>Exc</v>
      </c>
      <c r="I371" s="2" t="str">
        <f>INDEX(products!$A$1:$G$49,MATCH($D371,products!$A$1:$A$49,0),MATCH(orders!I$1,products!$A$1:$G$1,0))</f>
        <v>L</v>
      </c>
      <c r="J371" s="2">
        <f>INDEX(products!$A$1:$G$49,MATCH($D371,products!$A$1:$A$49,0),MATCH(orders!J$1,products!$A$1:$G$1,0))</f>
        <v>0.5</v>
      </c>
      <c r="K371" s="2">
        <f>INDEX(products!$A$1:$G$49,MATCH($D371,products!$A$1:$A$49,0),MATCH(orders!K$1,products!$A$1:$G$1,0))</f>
        <v>891</v>
      </c>
      <c r="L371">
        <f>K371*E371</f>
        <v>891</v>
      </c>
      <c r="M371" s="2" t="str" cm="1">
        <f t="array" ref="M3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1" s="2" t="str" cm="1">
        <f t="array" ref="N371">_xlfn.IFS(FullCoffeeTable[[#This Row],[Метод прожарки]]="M","Medium",FullCoffeeTable[[#This Row],[Метод прожарки]]="L","Light",FullCoffeeTable[[#This Row],[Метод прожарки]]="D","Dark")</f>
        <v>Light</v>
      </c>
      <c r="O371" s="2" t="str">
        <f>INDEX(customers!$A$1:$D$1001,MATCH($C371,customers!$A$1:$A$1001,0),MATCH(orders!O$1,customers!$A$1:$D$1,0))</f>
        <v>Да</v>
      </c>
    </row>
    <row r="372" spans="1:15" x14ac:dyDescent="0.25">
      <c r="A372" s="2" t="s">
        <v>721</v>
      </c>
      <c r="B372" s="3">
        <v>43501</v>
      </c>
      <c r="C372" s="2" t="s">
        <v>722</v>
      </c>
      <c r="D372" t="s">
        <v>2002</v>
      </c>
      <c r="E372" s="2">
        <v>2</v>
      </c>
      <c r="F372" s="2" t="str">
        <f>INDEX(customers!$A$1:$D$1001,MATCH($C372,customers!$A$1:$A$1001,0),MATCH(orders!F$1,customers!$A$1:$D$1,0))</f>
        <v>Анастасия Попова</v>
      </c>
      <c r="G372" s="2" t="str">
        <f>INDEX(customers!$A$1:$D$1001,MATCH($C372,customers!$A$1:$A$1001,0),MATCH(orders!G$1,customers!$A$1:$D$1,0))</f>
        <v>Россия</v>
      </c>
      <c r="H372" s="2" t="str">
        <f>INDEX(products!$A$1:$G$49,MATCH($D372,products!$A$1:$A$49,0),MATCH(orders!H$1,products!$A$1:$G$1,0))</f>
        <v>Exc</v>
      </c>
      <c r="I372" s="2" t="str">
        <f>INDEX(products!$A$1:$G$49,MATCH($D372,products!$A$1:$A$49,0),MATCH(orders!I$1,products!$A$1:$G$1,0))</f>
        <v>D</v>
      </c>
      <c r="J372" s="2">
        <f>INDEX(products!$A$1:$G$49,MATCH($D372,products!$A$1:$A$49,0),MATCH(orders!J$1,products!$A$1:$G$1,0))</f>
        <v>1</v>
      </c>
      <c r="K372" s="2">
        <f>INDEX(products!$A$1:$G$49,MATCH($D372,products!$A$1:$A$49,0),MATCH(orders!K$1,products!$A$1:$G$1,0))</f>
        <v>1215</v>
      </c>
      <c r="L372">
        <f>K372*E372</f>
        <v>2430</v>
      </c>
      <c r="M372" s="2" t="str" cm="1">
        <f t="array" ref="M3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72" s="2" t="str" cm="1">
        <f t="array" ref="N372">_xlfn.IFS(FullCoffeeTable[[#This Row],[Метод прожарки]]="M","Medium",FullCoffeeTable[[#This Row],[Метод прожарки]]="L","Light",FullCoffeeTable[[#This Row],[Метод прожарки]]="D","Dark")</f>
        <v>Dark</v>
      </c>
      <c r="O372" s="2" t="str">
        <f>INDEX(customers!$A$1:$D$1001,MATCH($C372,customers!$A$1:$A$1001,0),MATCH(orders!O$1,customers!$A$1:$D$1,0))</f>
        <v>Да</v>
      </c>
    </row>
    <row r="373" spans="1:15" x14ac:dyDescent="0.25">
      <c r="A373" s="2" t="s">
        <v>723</v>
      </c>
      <c r="B373" s="3">
        <v>44705</v>
      </c>
      <c r="C373" s="2" t="s">
        <v>724</v>
      </c>
      <c r="D373" t="s">
        <v>1999</v>
      </c>
      <c r="E373" s="2">
        <v>6</v>
      </c>
      <c r="F373" s="2" t="str">
        <f>INDEX(customers!$A$1:$D$1001,MATCH($C373,customers!$A$1:$A$1001,0),MATCH(orders!F$1,customers!$A$1:$D$1,0))</f>
        <v>София Соловьева</v>
      </c>
      <c r="G373" s="2" t="str">
        <f>INDEX(customers!$A$1:$D$1001,MATCH($C373,customers!$A$1:$A$1001,0),MATCH(orders!G$1,customers!$A$1:$D$1,0))</f>
        <v>Россия</v>
      </c>
      <c r="H373" s="2" t="str">
        <f>INDEX(products!$A$1:$G$49,MATCH($D373,products!$A$1:$A$49,0),MATCH(orders!H$1,products!$A$1:$G$1,0))</f>
        <v>Ara</v>
      </c>
      <c r="I373" s="2" t="str">
        <f>INDEX(products!$A$1:$G$49,MATCH($D373,products!$A$1:$A$49,0),MATCH(orders!I$1,products!$A$1:$G$1,0))</f>
        <v>L</v>
      </c>
      <c r="J373" s="2">
        <f>INDEX(products!$A$1:$G$49,MATCH($D373,products!$A$1:$A$49,0),MATCH(orders!J$1,products!$A$1:$G$1,0))</f>
        <v>0.5</v>
      </c>
      <c r="K373" s="2">
        <f>INDEX(products!$A$1:$G$49,MATCH($D373,products!$A$1:$A$49,0),MATCH(orders!K$1,products!$A$1:$G$1,0))</f>
        <v>777</v>
      </c>
      <c r="L373">
        <f>K373*E373</f>
        <v>4662</v>
      </c>
      <c r="M373" s="2" t="str" cm="1">
        <f t="array" ref="M3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3" s="2" t="str" cm="1">
        <f t="array" ref="N373">_xlfn.IFS(FullCoffeeTable[[#This Row],[Метод прожарки]]="M","Medium",FullCoffeeTable[[#This Row],[Метод прожарки]]="L","Light",FullCoffeeTable[[#This Row],[Метод прожарки]]="D","Dark")</f>
        <v>Light</v>
      </c>
      <c r="O373" s="2" t="str">
        <f>INDEX(customers!$A$1:$D$1001,MATCH($C373,customers!$A$1:$A$1001,0),MATCH(orders!O$1,customers!$A$1:$D$1,0))</f>
        <v>Да</v>
      </c>
    </row>
    <row r="374" spans="1:15" x14ac:dyDescent="0.25">
      <c r="A374" s="2" t="s">
        <v>725</v>
      </c>
      <c r="B374" s="3">
        <v>44108</v>
      </c>
      <c r="C374" s="2" t="s">
        <v>726</v>
      </c>
      <c r="D374" t="s">
        <v>1992</v>
      </c>
      <c r="E374" s="2">
        <v>6</v>
      </c>
      <c r="F374" s="2" t="str">
        <f>INDEX(customers!$A$1:$D$1001,MATCH($C374,customers!$A$1:$A$1001,0),MATCH(orders!F$1,customers!$A$1:$D$1,0))</f>
        <v>Тимофей Волков</v>
      </c>
      <c r="G374" s="2" t="str">
        <f>INDEX(customers!$A$1:$D$1001,MATCH($C374,customers!$A$1:$A$1001,0),MATCH(orders!G$1,customers!$A$1:$D$1,0))</f>
        <v>Россия</v>
      </c>
      <c r="H374" s="2" t="str">
        <f>INDEX(products!$A$1:$G$49,MATCH($D374,products!$A$1:$A$49,0),MATCH(orders!H$1,products!$A$1:$G$1,0))</f>
        <v>Rob</v>
      </c>
      <c r="I374" s="2" t="str">
        <f>INDEX(products!$A$1:$G$49,MATCH($D374,products!$A$1:$A$49,0),MATCH(orders!I$1,products!$A$1:$G$1,0))</f>
        <v>L</v>
      </c>
      <c r="J374" s="2">
        <f>INDEX(products!$A$1:$G$49,MATCH($D374,products!$A$1:$A$49,0),MATCH(orders!J$1,products!$A$1:$G$1,0))</f>
        <v>0.5</v>
      </c>
      <c r="K374" s="2">
        <f>INDEX(products!$A$1:$G$49,MATCH($D374,products!$A$1:$A$49,0),MATCH(orders!K$1,products!$A$1:$G$1,0))</f>
        <v>716.99999999999989</v>
      </c>
      <c r="L374">
        <f>K374*E374</f>
        <v>4301.9999999999991</v>
      </c>
      <c r="M374" s="2" t="str" cm="1">
        <f t="array" ref="M3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4" s="2" t="str" cm="1">
        <f t="array" ref="N374">_xlfn.IFS(FullCoffeeTable[[#This Row],[Метод прожарки]]="M","Medium",FullCoffeeTable[[#This Row],[Метод прожарки]]="L","Light",FullCoffeeTable[[#This Row],[Метод прожарки]]="D","Dark")</f>
        <v>Light</v>
      </c>
      <c r="O374" s="2" t="str">
        <f>INDEX(customers!$A$1:$D$1001,MATCH($C374,customers!$A$1:$A$1001,0),MATCH(orders!O$1,customers!$A$1:$D$1,0))</f>
        <v>Нет</v>
      </c>
    </row>
    <row r="375" spans="1:15" x14ac:dyDescent="0.25">
      <c r="A375" s="2" t="s">
        <v>727</v>
      </c>
      <c r="B375" s="3">
        <v>44742</v>
      </c>
      <c r="C375" s="2" t="s">
        <v>728</v>
      </c>
      <c r="D375" t="s">
        <v>1977</v>
      </c>
      <c r="E375" s="2">
        <v>3</v>
      </c>
      <c r="F375" s="2" t="str">
        <f>INDEX(customers!$A$1:$D$1001,MATCH($C375,customers!$A$1:$A$1001,0),MATCH(orders!F$1,customers!$A$1:$D$1,0))</f>
        <v>Кирилл Павлов</v>
      </c>
      <c r="G375" s="2" t="str">
        <f>INDEX(customers!$A$1:$D$1001,MATCH($C375,customers!$A$1:$A$1001,0),MATCH(orders!G$1,customers!$A$1:$D$1,0))</f>
        <v>Казахстан</v>
      </c>
      <c r="H375" s="2" t="str">
        <f>INDEX(products!$A$1:$G$49,MATCH($D375,products!$A$1:$A$49,0),MATCH(orders!H$1,products!$A$1:$G$1,0))</f>
        <v>Ara</v>
      </c>
      <c r="I375" s="2" t="str">
        <f>INDEX(products!$A$1:$G$49,MATCH($D375,products!$A$1:$A$49,0),MATCH(orders!I$1,products!$A$1:$G$1,0))</f>
        <v>D</v>
      </c>
      <c r="J375" s="2">
        <f>INDEX(products!$A$1:$G$49,MATCH($D375,products!$A$1:$A$49,0),MATCH(orders!J$1,products!$A$1:$G$1,0))</f>
        <v>0.5</v>
      </c>
      <c r="K375" s="2">
        <f>INDEX(products!$A$1:$G$49,MATCH($D375,products!$A$1:$A$49,0),MATCH(orders!K$1,products!$A$1:$G$1,0))</f>
        <v>597</v>
      </c>
      <c r="L375">
        <f>K375*E375</f>
        <v>1791</v>
      </c>
      <c r="M375" s="2" t="str" cm="1">
        <f t="array" ref="M3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5" s="2" t="str" cm="1">
        <f t="array" ref="N375">_xlfn.IFS(FullCoffeeTable[[#This Row],[Метод прожарки]]="M","Medium",FullCoffeeTable[[#This Row],[Метод прожарки]]="L","Light",FullCoffeeTable[[#This Row],[Метод прожарки]]="D","Dark")</f>
        <v>Dark</v>
      </c>
      <c r="O375" s="2" t="str">
        <f>INDEX(customers!$A$1:$D$1001,MATCH($C375,customers!$A$1:$A$1001,0),MATCH(orders!O$1,customers!$A$1:$D$1,0))</f>
        <v>Да</v>
      </c>
    </row>
    <row r="376" spans="1:15" x14ac:dyDescent="0.25">
      <c r="A376" s="2" t="s">
        <v>729</v>
      </c>
      <c r="B376" s="3">
        <v>44125</v>
      </c>
      <c r="C376" s="2" t="s">
        <v>730</v>
      </c>
      <c r="D376" t="s">
        <v>1980</v>
      </c>
      <c r="E376" s="2">
        <v>4</v>
      </c>
      <c r="F376" s="2" t="str">
        <f>INDEX(customers!$A$1:$D$1001,MATCH($C376,customers!$A$1:$A$1001,0),MATCH(orders!F$1,customers!$A$1:$D$1,0))</f>
        <v>Артём Егоров</v>
      </c>
      <c r="G376" s="2" t="str">
        <f>INDEX(customers!$A$1:$D$1001,MATCH($C376,customers!$A$1:$A$1001,0),MATCH(orders!G$1,customers!$A$1:$D$1,0))</f>
        <v>Россия</v>
      </c>
      <c r="H376" s="2" t="str">
        <f>INDEX(products!$A$1:$G$49,MATCH($D376,products!$A$1:$A$49,0),MATCH(orders!H$1,products!$A$1:$G$1,0))</f>
        <v>Lib</v>
      </c>
      <c r="I376" s="2" t="str">
        <f>INDEX(products!$A$1:$G$49,MATCH($D376,products!$A$1:$A$49,0),MATCH(orders!I$1,products!$A$1:$G$1,0))</f>
        <v>L</v>
      </c>
      <c r="J376" s="2">
        <f>INDEX(products!$A$1:$G$49,MATCH($D376,products!$A$1:$A$49,0),MATCH(orders!J$1,products!$A$1:$G$1,0))</f>
        <v>0.5</v>
      </c>
      <c r="K376" s="2">
        <f>INDEX(products!$A$1:$G$49,MATCH($D376,products!$A$1:$A$49,0),MATCH(orders!K$1,products!$A$1:$G$1,0))</f>
        <v>951</v>
      </c>
      <c r="L376">
        <f>K376*E376</f>
        <v>3804</v>
      </c>
      <c r="M376" s="2" t="str" cm="1">
        <f t="array" ref="M3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76" s="2" t="str" cm="1">
        <f t="array" ref="N376">_xlfn.IFS(FullCoffeeTable[[#This Row],[Метод прожарки]]="M","Medium",FullCoffeeTable[[#This Row],[Метод прожарки]]="L","Light",FullCoffeeTable[[#This Row],[Метод прожарки]]="D","Dark")</f>
        <v>Light</v>
      </c>
      <c r="O376" s="2" t="str">
        <f>INDEX(customers!$A$1:$D$1001,MATCH($C376,customers!$A$1:$A$1001,0),MATCH(orders!O$1,customers!$A$1:$D$1,0))</f>
        <v>Да</v>
      </c>
    </row>
    <row r="377" spans="1:15" x14ac:dyDescent="0.25">
      <c r="A377" s="2" t="s">
        <v>731</v>
      </c>
      <c r="B377" s="3">
        <v>44120</v>
      </c>
      <c r="C377" s="2" t="s">
        <v>732</v>
      </c>
      <c r="D377" t="s">
        <v>1971</v>
      </c>
      <c r="E377" s="2">
        <v>2</v>
      </c>
      <c r="F377" s="2" t="str">
        <f>INDEX(customers!$A$1:$D$1001,MATCH($C377,customers!$A$1:$A$1001,0),MATCH(orders!F$1,customers!$A$1:$D$1,0))</f>
        <v>Ксения Савельева</v>
      </c>
      <c r="G377" s="2" t="str">
        <f>INDEX(customers!$A$1:$D$1001,MATCH($C377,customers!$A$1:$A$1001,0),MATCH(orders!G$1,customers!$A$1:$D$1,0))</f>
        <v>Россия</v>
      </c>
      <c r="H377" s="2" t="str">
        <f>INDEX(products!$A$1:$G$49,MATCH($D377,products!$A$1:$A$49,0),MATCH(orders!H$1,products!$A$1:$G$1,0))</f>
        <v>Ara</v>
      </c>
      <c r="I377" s="2" t="str">
        <f>INDEX(products!$A$1:$G$49,MATCH($D377,products!$A$1:$A$49,0),MATCH(orders!I$1,products!$A$1:$G$1,0))</f>
        <v>M</v>
      </c>
      <c r="J377" s="2">
        <f>INDEX(products!$A$1:$G$49,MATCH($D377,products!$A$1:$A$49,0),MATCH(orders!J$1,products!$A$1:$G$1,0))</f>
        <v>0.2</v>
      </c>
      <c r="K377" s="2">
        <f>INDEX(products!$A$1:$G$49,MATCH($D377,products!$A$1:$A$49,0),MATCH(orders!K$1,products!$A$1:$G$1,0))</f>
        <v>337.5</v>
      </c>
      <c r="L377">
        <f>K377*E377</f>
        <v>675</v>
      </c>
      <c r="M377" s="2" t="str" cm="1">
        <f t="array" ref="M3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77" s="2" t="str" cm="1">
        <f t="array" ref="N377">_xlfn.IFS(FullCoffeeTable[[#This Row],[Метод прожарки]]="M","Medium",FullCoffeeTable[[#This Row],[Метод прожарки]]="L","Light",FullCoffeeTable[[#This Row],[Метод прожарки]]="D","Dark")</f>
        <v>Medium</v>
      </c>
      <c r="O377" s="2" t="str">
        <f>INDEX(customers!$A$1:$D$1001,MATCH($C377,customers!$A$1:$A$1001,0),MATCH(orders!O$1,customers!$A$1:$D$1,0))</f>
        <v>Да</v>
      </c>
    </row>
    <row r="378" spans="1:15" x14ac:dyDescent="0.25">
      <c r="A378" s="2" t="s">
        <v>733</v>
      </c>
      <c r="B378" s="3">
        <v>44097</v>
      </c>
      <c r="C378" s="2" t="s">
        <v>734</v>
      </c>
      <c r="D378" t="s">
        <v>1965</v>
      </c>
      <c r="E378" s="2">
        <v>1</v>
      </c>
      <c r="F378" s="2" t="str">
        <f>INDEX(customers!$A$1:$D$1001,MATCH($C378,customers!$A$1:$A$1001,0),MATCH(orders!F$1,customers!$A$1:$D$1,0))</f>
        <v>Ульяна Ермакова</v>
      </c>
      <c r="G378" s="2" t="str">
        <f>INDEX(customers!$A$1:$D$1001,MATCH($C378,customers!$A$1:$A$1001,0),MATCH(orders!G$1,customers!$A$1:$D$1,0))</f>
        <v>Россия</v>
      </c>
      <c r="H378" s="2" t="str">
        <f>INDEX(products!$A$1:$G$49,MATCH($D378,products!$A$1:$A$49,0),MATCH(orders!H$1,products!$A$1:$G$1,0))</f>
        <v>Rob</v>
      </c>
      <c r="I378" s="2" t="str">
        <f>INDEX(products!$A$1:$G$49,MATCH($D378,products!$A$1:$A$49,0),MATCH(orders!I$1,products!$A$1:$G$1,0))</f>
        <v>M</v>
      </c>
      <c r="J378" s="2">
        <f>INDEX(products!$A$1:$G$49,MATCH($D378,products!$A$1:$A$49,0),MATCH(orders!J$1,products!$A$1:$G$1,0))</f>
        <v>0.5</v>
      </c>
      <c r="K378" s="2">
        <f>INDEX(products!$A$1:$G$49,MATCH($D378,products!$A$1:$A$49,0),MATCH(orders!K$1,products!$A$1:$G$1,0))</f>
        <v>597</v>
      </c>
      <c r="L378">
        <f>K378*E378</f>
        <v>597</v>
      </c>
      <c r="M378" s="2" t="str" cm="1">
        <f t="array" ref="M3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8" s="2" t="str" cm="1">
        <f t="array" ref="N378">_xlfn.IFS(FullCoffeeTable[[#This Row],[Метод прожарки]]="M","Medium",FullCoffeeTable[[#This Row],[Метод прожарки]]="L","Light",FullCoffeeTable[[#This Row],[Метод прожарки]]="D","Dark")</f>
        <v>Medium</v>
      </c>
      <c r="O378" s="2" t="str">
        <f>INDEX(customers!$A$1:$D$1001,MATCH($C378,customers!$A$1:$A$1001,0),MATCH(orders!O$1,customers!$A$1:$D$1,0))</f>
        <v>Да</v>
      </c>
    </row>
    <row r="379" spans="1:15" x14ac:dyDescent="0.25">
      <c r="A379" s="2" t="s">
        <v>735</v>
      </c>
      <c r="B379" s="3">
        <v>43532</v>
      </c>
      <c r="C379" s="2" t="s">
        <v>736</v>
      </c>
      <c r="D379" t="s">
        <v>1982</v>
      </c>
      <c r="E379" s="2">
        <v>3</v>
      </c>
      <c r="F379" s="2" t="str">
        <f>INDEX(customers!$A$1:$D$1001,MATCH($C379,customers!$A$1:$A$1001,0),MATCH(orders!F$1,customers!$A$1:$D$1,0))</f>
        <v>Демид Соколов</v>
      </c>
      <c r="G379" s="2" t="str">
        <f>INDEX(customers!$A$1:$D$1001,MATCH($C379,customers!$A$1:$A$1001,0),MATCH(orders!G$1,customers!$A$1:$D$1,0))</f>
        <v>Казахстан</v>
      </c>
      <c r="H379" s="2" t="str">
        <f>INDEX(products!$A$1:$G$49,MATCH($D379,products!$A$1:$A$49,0),MATCH(orders!H$1,products!$A$1:$G$1,0))</f>
        <v>Rob</v>
      </c>
      <c r="I379" s="2" t="str">
        <f>INDEX(products!$A$1:$G$49,MATCH($D379,products!$A$1:$A$49,0),MATCH(orders!I$1,products!$A$1:$G$1,0))</f>
        <v>D</v>
      </c>
      <c r="J379" s="2">
        <f>INDEX(products!$A$1:$G$49,MATCH($D379,products!$A$1:$A$49,0),MATCH(orders!J$1,products!$A$1:$G$1,0))</f>
        <v>0.2</v>
      </c>
      <c r="K379" s="2">
        <f>INDEX(products!$A$1:$G$49,MATCH($D379,products!$A$1:$A$49,0),MATCH(orders!K$1,products!$A$1:$G$1,0))</f>
        <v>268.49999999999994</v>
      </c>
      <c r="L379">
        <f>K379*E379</f>
        <v>805.49999999999977</v>
      </c>
      <c r="M379" s="2" t="str" cm="1">
        <f t="array" ref="M3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79" s="2" t="str" cm="1">
        <f t="array" ref="N379">_xlfn.IFS(FullCoffeeTable[[#This Row],[Метод прожарки]]="M","Medium",FullCoffeeTable[[#This Row],[Метод прожарки]]="L","Light",FullCoffeeTable[[#This Row],[Метод прожарки]]="D","Dark")</f>
        <v>Dark</v>
      </c>
      <c r="O379" s="2" t="str">
        <f>INDEX(customers!$A$1:$D$1001,MATCH($C379,customers!$A$1:$A$1001,0),MATCH(orders!O$1,customers!$A$1:$D$1,0))</f>
        <v>Нет</v>
      </c>
    </row>
    <row r="380" spans="1:15" x14ac:dyDescent="0.25">
      <c r="A380" s="2" t="s">
        <v>737</v>
      </c>
      <c r="B380" s="3">
        <v>44377</v>
      </c>
      <c r="C380" s="2" t="s">
        <v>738</v>
      </c>
      <c r="D380" t="s">
        <v>1999</v>
      </c>
      <c r="E380" s="2">
        <v>3</v>
      </c>
      <c r="F380" s="2" t="str">
        <f>INDEX(customers!$A$1:$D$1001,MATCH($C380,customers!$A$1:$A$1001,0),MATCH(orders!F$1,customers!$A$1:$D$1,0))</f>
        <v>Алиса Васильева</v>
      </c>
      <c r="G380" s="2" t="str">
        <f>INDEX(customers!$A$1:$D$1001,MATCH($C380,customers!$A$1:$A$1001,0),MATCH(orders!G$1,customers!$A$1:$D$1,0))</f>
        <v>Казахстан</v>
      </c>
      <c r="H380" s="2" t="str">
        <f>INDEX(products!$A$1:$G$49,MATCH($D380,products!$A$1:$A$49,0),MATCH(orders!H$1,products!$A$1:$G$1,0))</f>
        <v>Ara</v>
      </c>
      <c r="I380" s="2" t="str">
        <f>INDEX(products!$A$1:$G$49,MATCH($D380,products!$A$1:$A$49,0),MATCH(orders!I$1,products!$A$1:$G$1,0))</f>
        <v>L</v>
      </c>
      <c r="J380" s="2">
        <f>INDEX(products!$A$1:$G$49,MATCH($D380,products!$A$1:$A$49,0),MATCH(orders!J$1,products!$A$1:$G$1,0))</f>
        <v>0.5</v>
      </c>
      <c r="K380" s="2">
        <f>INDEX(products!$A$1:$G$49,MATCH($D380,products!$A$1:$A$49,0),MATCH(orders!K$1,products!$A$1:$G$1,0))</f>
        <v>777</v>
      </c>
      <c r="L380">
        <f>K380*E380</f>
        <v>2331</v>
      </c>
      <c r="M380" s="2" t="str" cm="1">
        <f t="array" ref="M3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0" s="2" t="str" cm="1">
        <f t="array" ref="N380">_xlfn.IFS(FullCoffeeTable[[#This Row],[Метод прожарки]]="M","Medium",FullCoffeeTable[[#This Row],[Метод прожарки]]="L","Light",FullCoffeeTable[[#This Row],[Метод прожарки]]="D","Dark")</f>
        <v>Light</v>
      </c>
      <c r="O380" s="2" t="str">
        <f>INDEX(customers!$A$1:$D$1001,MATCH($C380,customers!$A$1:$A$1001,0),MATCH(orders!O$1,customers!$A$1:$D$1,0))</f>
        <v>Да</v>
      </c>
    </row>
    <row r="381" spans="1:15" x14ac:dyDescent="0.25">
      <c r="A381" s="2" t="s">
        <v>739</v>
      </c>
      <c r="B381" s="3">
        <v>43690</v>
      </c>
      <c r="C381" s="2" t="s">
        <v>740</v>
      </c>
      <c r="D381" t="s">
        <v>1992</v>
      </c>
      <c r="E381" s="2">
        <v>6</v>
      </c>
      <c r="F381" s="2" t="str">
        <f>INDEX(customers!$A$1:$D$1001,MATCH($C381,customers!$A$1:$A$1001,0),MATCH(orders!F$1,customers!$A$1:$D$1,0))</f>
        <v>Мадина Попова</v>
      </c>
      <c r="G381" s="2" t="str">
        <f>INDEX(customers!$A$1:$D$1001,MATCH($C381,customers!$A$1:$A$1001,0),MATCH(orders!G$1,customers!$A$1:$D$1,0))</f>
        <v>Беларусь</v>
      </c>
      <c r="H381" s="2" t="str">
        <f>INDEX(products!$A$1:$G$49,MATCH($D381,products!$A$1:$A$49,0),MATCH(orders!H$1,products!$A$1:$G$1,0))</f>
        <v>Rob</v>
      </c>
      <c r="I381" s="2" t="str">
        <f>INDEX(products!$A$1:$G$49,MATCH($D381,products!$A$1:$A$49,0),MATCH(orders!I$1,products!$A$1:$G$1,0))</f>
        <v>L</v>
      </c>
      <c r="J381" s="2">
        <f>INDEX(products!$A$1:$G$49,MATCH($D381,products!$A$1:$A$49,0),MATCH(orders!J$1,products!$A$1:$G$1,0))</f>
        <v>0.5</v>
      </c>
      <c r="K381" s="2">
        <f>INDEX(products!$A$1:$G$49,MATCH($D381,products!$A$1:$A$49,0),MATCH(orders!K$1,products!$A$1:$G$1,0))</f>
        <v>716.99999999999989</v>
      </c>
      <c r="L381">
        <f>K381*E381</f>
        <v>4301.9999999999991</v>
      </c>
      <c r="M381" s="2" t="str" cm="1">
        <f t="array" ref="M3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81" s="2" t="str" cm="1">
        <f t="array" ref="N381">_xlfn.IFS(FullCoffeeTable[[#This Row],[Метод прожарки]]="M","Medium",FullCoffeeTable[[#This Row],[Метод прожарки]]="L","Light",FullCoffeeTable[[#This Row],[Метод прожарки]]="D","Dark")</f>
        <v>Light</v>
      </c>
      <c r="O381" s="2" t="str">
        <f>INDEX(customers!$A$1:$D$1001,MATCH($C381,customers!$A$1:$A$1001,0),MATCH(orders!O$1,customers!$A$1:$D$1,0))</f>
        <v>Да</v>
      </c>
    </row>
    <row r="382" spans="1:15" x14ac:dyDescent="0.25">
      <c r="A382" s="2" t="s">
        <v>741</v>
      </c>
      <c r="B382" s="3">
        <v>44249</v>
      </c>
      <c r="C382" s="2" t="s">
        <v>636</v>
      </c>
      <c r="D382" t="s">
        <v>1988</v>
      </c>
      <c r="E382" s="2">
        <v>3</v>
      </c>
      <c r="F382" s="2" t="str">
        <f>INDEX(customers!$A$1:$D$1001,MATCH($C382,customers!$A$1:$A$1001,0),MATCH(orders!F$1,customers!$A$1:$D$1,0))</f>
        <v>Ева Федорова</v>
      </c>
      <c r="G382" s="2" t="str">
        <f>INDEX(customers!$A$1:$D$1001,MATCH($C382,customers!$A$1:$A$1001,0),MATCH(orders!G$1,customers!$A$1:$D$1,0))</f>
        <v>Россия</v>
      </c>
      <c r="H382" s="2" t="str">
        <f>INDEX(products!$A$1:$G$49,MATCH($D382,products!$A$1:$A$49,0),MATCH(orders!H$1,products!$A$1:$G$1,0))</f>
        <v>Lib</v>
      </c>
      <c r="I382" s="2" t="str">
        <f>INDEX(products!$A$1:$G$49,MATCH($D382,products!$A$1:$A$49,0),MATCH(orders!I$1,products!$A$1:$G$1,0))</f>
        <v>D</v>
      </c>
      <c r="J382" s="2">
        <f>INDEX(products!$A$1:$G$49,MATCH($D382,products!$A$1:$A$49,0),MATCH(orders!J$1,products!$A$1:$G$1,0))</f>
        <v>0.5</v>
      </c>
      <c r="K382" s="2">
        <f>INDEX(products!$A$1:$G$49,MATCH($D382,products!$A$1:$A$49,0),MATCH(orders!K$1,products!$A$1:$G$1,0))</f>
        <v>777</v>
      </c>
      <c r="L382">
        <f>K382*E382</f>
        <v>2331</v>
      </c>
      <c r="M382" s="2" t="str" cm="1">
        <f t="array" ref="M3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2" s="2" t="str" cm="1">
        <f t="array" ref="N382">_xlfn.IFS(FullCoffeeTable[[#This Row],[Метод прожарки]]="M","Medium",FullCoffeeTable[[#This Row],[Метод прожарки]]="L","Light",FullCoffeeTable[[#This Row],[Метод прожарки]]="D","Dark")</f>
        <v>Dark</v>
      </c>
      <c r="O382" s="2" t="str">
        <f>INDEX(customers!$A$1:$D$1001,MATCH($C382,customers!$A$1:$A$1001,0),MATCH(orders!O$1,customers!$A$1:$D$1,0))</f>
        <v>Нет</v>
      </c>
    </row>
    <row r="383" spans="1:15" x14ac:dyDescent="0.25">
      <c r="A383" s="2" t="s">
        <v>743</v>
      </c>
      <c r="B383" s="3">
        <v>44646</v>
      </c>
      <c r="C383" s="2" t="s">
        <v>744</v>
      </c>
      <c r="D383" t="s">
        <v>1973</v>
      </c>
      <c r="E383" s="2">
        <v>5</v>
      </c>
      <c r="F383" s="2" t="str">
        <f>INDEX(customers!$A$1:$D$1001,MATCH($C383,customers!$A$1:$A$1001,0),MATCH(orders!F$1,customers!$A$1:$D$1,0))</f>
        <v>Мария Ершова</v>
      </c>
      <c r="G383" s="2" t="str">
        <f>INDEX(customers!$A$1:$D$1001,MATCH($C383,customers!$A$1:$A$1001,0),MATCH(orders!G$1,customers!$A$1:$D$1,0))</f>
        <v>Россия</v>
      </c>
      <c r="H383" s="2" t="str">
        <f>INDEX(products!$A$1:$G$49,MATCH($D383,products!$A$1:$A$49,0),MATCH(orders!H$1,products!$A$1:$G$1,0))</f>
        <v>Ara</v>
      </c>
      <c r="I383" s="2" t="str">
        <f>INDEX(products!$A$1:$G$49,MATCH($D383,products!$A$1:$A$49,0),MATCH(orders!I$1,products!$A$1:$G$1,0))</f>
        <v>D</v>
      </c>
      <c r="J383" s="2">
        <f>INDEX(products!$A$1:$G$49,MATCH($D383,products!$A$1:$A$49,0),MATCH(orders!J$1,products!$A$1:$G$1,0))</f>
        <v>0.2</v>
      </c>
      <c r="K383" s="2">
        <f>INDEX(products!$A$1:$G$49,MATCH($D383,products!$A$1:$A$49,0),MATCH(orders!K$1,products!$A$1:$G$1,0))</f>
        <v>298.5</v>
      </c>
      <c r="L383">
        <f>K383*E383</f>
        <v>1492.5</v>
      </c>
      <c r="M383" s="2" t="str" cm="1">
        <f t="array" ref="M3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3" s="2" t="str" cm="1">
        <f t="array" ref="N383">_xlfn.IFS(FullCoffeeTable[[#This Row],[Метод прожарки]]="M","Medium",FullCoffeeTable[[#This Row],[Метод прожарки]]="L","Light",FullCoffeeTable[[#This Row],[Метод прожарки]]="D","Dark")</f>
        <v>Dark</v>
      </c>
      <c r="O383" s="2" t="str">
        <f>INDEX(customers!$A$1:$D$1001,MATCH($C383,customers!$A$1:$A$1001,0),MATCH(orders!O$1,customers!$A$1:$D$1,0))</f>
        <v>Да</v>
      </c>
    </row>
    <row r="384" spans="1:15" x14ac:dyDescent="0.25">
      <c r="A384" s="2" t="s">
        <v>745</v>
      </c>
      <c r="B384" s="3">
        <v>43840</v>
      </c>
      <c r="C384" s="2" t="s">
        <v>746</v>
      </c>
      <c r="D384" t="s">
        <v>1963</v>
      </c>
      <c r="E384" s="2">
        <v>3</v>
      </c>
      <c r="F384" s="2" t="str">
        <f>INDEX(customers!$A$1:$D$1001,MATCH($C384,customers!$A$1:$A$1001,0),MATCH(orders!F$1,customers!$A$1:$D$1,0))</f>
        <v>Иван Селезнев</v>
      </c>
      <c r="G384" s="2" t="str">
        <f>INDEX(customers!$A$1:$D$1001,MATCH($C384,customers!$A$1:$A$1001,0),MATCH(orders!G$1,customers!$A$1:$D$1,0))</f>
        <v>Россия</v>
      </c>
      <c r="H384" s="2" t="str">
        <f>INDEX(products!$A$1:$G$49,MATCH($D384,products!$A$1:$A$49,0),MATCH(orders!H$1,products!$A$1:$G$1,0))</f>
        <v>Exc</v>
      </c>
      <c r="I384" s="2" t="str">
        <f>INDEX(products!$A$1:$G$49,MATCH($D384,products!$A$1:$A$49,0),MATCH(orders!I$1,products!$A$1:$G$1,0))</f>
        <v>D</v>
      </c>
      <c r="J384" s="2">
        <f>INDEX(products!$A$1:$G$49,MATCH($D384,products!$A$1:$A$49,0),MATCH(orders!J$1,products!$A$1:$G$1,0))</f>
        <v>0.5</v>
      </c>
      <c r="K384" s="2">
        <f>INDEX(products!$A$1:$G$49,MATCH($D384,products!$A$1:$A$49,0),MATCH(orders!K$1,products!$A$1:$G$1,0))</f>
        <v>729</v>
      </c>
      <c r="L384">
        <f>K384*E384</f>
        <v>2187</v>
      </c>
      <c r="M384" s="2" t="str" cm="1">
        <f t="array" ref="M3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4" s="2" t="str" cm="1">
        <f t="array" ref="N384">_xlfn.IFS(FullCoffeeTable[[#This Row],[Метод прожарки]]="M","Medium",FullCoffeeTable[[#This Row],[Метод прожарки]]="L","Light",FullCoffeeTable[[#This Row],[Метод прожарки]]="D","Dark")</f>
        <v>Dark</v>
      </c>
      <c r="O384" s="2" t="str">
        <f>INDEX(customers!$A$1:$D$1001,MATCH($C384,customers!$A$1:$A$1001,0),MATCH(orders!O$1,customers!$A$1:$D$1,0))</f>
        <v>Нет</v>
      </c>
    </row>
    <row r="385" spans="1:15" x14ac:dyDescent="0.25">
      <c r="A385" s="2" t="s">
        <v>747</v>
      </c>
      <c r="B385" s="3">
        <v>43586</v>
      </c>
      <c r="C385" s="2" t="s">
        <v>748</v>
      </c>
      <c r="D385" t="s">
        <v>1995</v>
      </c>
      <c r="E385" s="2">
        <v>6</v>
      </c>
      <c r="F385" s="2" t="str">
        <f>INDEX(customers!$A$1:$D$1001,MATCH($C385,customers!$A$1:$A$1001,0),MATCH(orders!F$1,customers!$A$1:$D$1,0))</f>
        <v>Артемий Ефремов</v>
      </c>
      <c r="G385" s="2" t="str">
        <f>INDEX(customers!$A$1:$D$1001,MATCH($C385,customers!$A$1:$A$1001,0),MATCH(orders!G$1,customers!$A$1:$D$1,0))</f>
        <v>Россия</v>
      </c>
      <c r="H385" s="2" t="str">
        <f>INDEX(products!$A$1:$G$49,MATCH($D385,products!$A$1:$A$49,0),MATCH(orders!H$1,products!$A$1:$G$1,0))</f>
        <v>Exc</v>
      </c>
      <c r="I385" s="2" t="str">
        <f>INDEX(products!$A$1:$G$49,MATCH($D385,products!$A$1:$A$49,0),MATCH(orders!I$1,products!$A$1:$G$1,0))</f>
        <v>L</v>
      </c>
      <c r="J385" s="2">
        <f>INDEX(products!$A$1:$G$49,MATCH($D385,products!$A$1:$A$49,0),MATCH(orders!J$1,products!$A$1:$G$1,0))</f>
        <v>0.5</v>
      </c>
      <c r="K385" s="2">
        <f>INDEX(products!$A$1:$G$49,MATCH($D385,products!$A$1:$A$49,0),MATCH(orders!K$1,products!$A$1:$G$1,0))</f>
        <v>891</v>
      </c>
      <c r="L385">
        <f>K385*E385</f>
        <v>5346</v>
      </c>
      <c r="M385" s="2" t="str" cm="1">
        <f t="array" ref="M3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5" s="2" t="str" cm="1">
        <f t="array" ref="N385">_xlfn.IFS(FullCoffeeTable[[#This Row],[Метод прожарки]]="M","Medium",FullCoffeeTable[[#This Row],[Метод прожарки]]="L","Light",FullCoffeeTable[[#This Row],[Метод прожарки]]="D","Dark")</f>
        <v>Light</v>
      </c>
      <c r="O385" s="2" t="str">
        <f>INDEX(customers!$A$1:$D$1001,MATCH($C385,customers!$A$1:$A$1001,0),MATCH(orders!O$1,customers!$A$1:$D$1,0))</f>
        <v>Да</v>
      </c>
    </row>
    <row r="386" spans="1:15" x14ac:dyDescent="0.25">
      <c r="A386" s="2" t="s">
        <v>749</v>
      </c>
      <c r="B386" s="3">
        <v>43870</v>
      </c>
      <c r="C386" s="2" t="s">
        <v>750</v>
      </c>
      <c r="D386" t="s">
        <v>2001</v>
      </c>
      <c r="E386" s="2">
        <v>4</v>
      </c>
      <c r="F386" s="2" t="str">
        <f>INDEX(customers!$A$1:$D$1001,MATCH($C386,customers!$A$1:$A$1001,0),MATCH(orders!F$1,customers!$A$1:$D$1,0))</f>
        <v>Ярослава Васильева</v>
      </c>
      <c r="G386" s="2" t="str">
        <f>INDEX(customers!$A$1:$D$1001,MATCH($C386,customers!$A$1:$A$1001,0),MATCH(orders!G$1,customers!$A$1:$D$1,0))</f>
        <v>Россия</v>
      </c>
      <c r="H386" s="2" t="str">
        <f>INDEX(products!$A$1:$G$49,MATCH($D386,products!$A$1:$A$49,0),MATCH(orders!H$1,products!$A$1:$G$1,0))</f>
        <v>Ara</v>
      </c>
      <c r="I386" s="2" t="str">
        <f>INDEX(products!$A$1:$G$49,MATCH($D386,products!$A$1:$A$49,0),MATCH(orders!I$1,products!$A$1:$G$1,0))</f>
        <v>L</v>
      </c>
      <c r="J386" s="2">
        <f>INDEX(products!$A$1:$G$49,MATCH($D386,products!$A$1:$A$49,0),MATCH(orders!J$1,products!$A$1:$G$1,0))</f>
        <v>2.5</v>
      </c>
      <c r="K386" s="2">
        <f>INDEX(products!$A$1:$G$49,MATCH($D386,products!$A$1:$A$49,0),MATCH(orders!K$1,products!$A$1:$G$1,0))</f>
        <v>2978.4999999999995</v>
      </c>
      <c r="L386">
        <f>K386*E386</f>
        <v>11913.999999999998</v>
      </c>
      <c r="M386" s="2" t="str" cm="1">
        <f t="array" ref="M3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6" s="2" t="str" cm="1">
        <f t="array" ref="N386">_xlfn.IFS(FullCoffeeTable[[#This Row],[Метод прожарки]]="M","Medium",FullCoffeeTable[[#This Row],[Метод прожарки]]="L","Light",FullCoffeeTable[[#This Row],[Метод прожарки]]="D","Dark")</f>
        <v>Light</v>
      </c>
      <c r="O386" s="2" t="str">
        <f>INDEX(customers!$A$1:$D$1001,MATCH($C386,customers!$A$1:$A$1001,0),MATCH(orders!O$1,customers!$A$1:$D$1,0))</f>
        <v>Нет</v>
      </c>
    </row>
    <row r="387" spans="1:15" x14ac:dyDescent="0.25">
      <c r="A387" s="2" t="s">
        <v>751</v>
      </c>
      <c r="B387" s="3">
        <v>44559</v>
      </c>
      <c r="C387" s="2" t="s">
        <v>752</v>
      </c>
      <c r="D387" t="s">
        <v>1979</v>
      </c>
      <c r="E387" s="2">
        <v>5</v>
      </c>
      <c r="F387" s="2" t="str">
        <f>INDEX(customers!$A$1:$D$1001,MATCH($C387,customers!$A$1:$A$1001,0),MATCH(orders!F$1,customers!$A$1:$D$1,0))</f>
        <v>Валерия Верещагина</v>
      </c>
      <c r="G387" s="2" t="str">
        <f>INDEX(customers!$A$1:$D$1001,MATCH($C387,customers!$A$1:$A$1001,0),MATCH(orders!G$1,customers!$A$1:$D$1,0))</f>
        <v>Россия</v>
      </c>
      <c r="H387" s="2" t="str">
        <f>INDEX(products!$A$1:$G$49,MATCH($D387,products!$A$1:$A$49,0),MATCH(orders!H$1,products!$A$1:$G$1,0))</f>
        <v>Lib</v>
      </c>
      <c r="I387" s="2" t="str">
        <f>INDEX(products!$A$1:$G$49,MATCH($D387,products!$A$1:$A$49,0),MATCH(orders!I$1,products!$A$1:$G$1,0))</f>
        <v>M</v>
      </c>
      <c r="J387" s="2">
        <f>INDEX(products!$A$1:$G$49,MATCH($D387,products!$A$1:$A$49,0),MATCH(orders!J$1,products!$A$1:$G$1,0))</f>
        <v>0.5</v>
      </c>
      <c r="K387" s="2">
        <f>INDEX(products!$A$1:$G$49,MATCH($D387,products!$A$1:$A$49,0),MATCH(orders!K$1,products!$A$1:$G$1,0))</f>
        <v>873</v>
      </c>
      <c r="L387">
        <f>K387*E387</f>
        <v>4365</v>
      </c>
      <c r="M387" s="2" t="str" cm="1">
        <f t="array" ref="M3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87" s="2" t="str" cm="1">
        <f t="array" ref="N387">_xlfn.IFS(FullCoffeeTable[[#This Row],[Метод прожарки]]="M","Medium",FullCoffeeTable[[#This Row],[Метод прожарки]]="L","Light",FullCoffeeTable[[#This Row],[Метод прожарки]]="D","Dark")</f>
        <v>Medium</v>
      </c>
      <c r="O387" s="2" t="str">
        <f>INDEX(customers!$A$1:$D$1001,MATCH($C387,customers!$A$1:$A$1001,0),MATCH(orders!O$1,customers!$A$1:$D$1,0))</f>
        <v>Да</v>
      </c>
    </row>
    <row r="388" spans="1:15" x14ac:dyDescent="0.25">
      <c r="A388" s="2" t="s">
        <v>753</v>
      </c>
      <c r="B388" s="3">
        <v>44083</v>
      </c>
      <c r="C388" s="2" t="s">
        <v>754</v>
      </c>
      <c r="D388" t="s">
        <v>1973</v>
      </c>
      <c r="E388" s="2">
        <v>6</v>
      </c>
      <c r="F388" s="2" t="str">
        <f>INDEX(customers!$A$1:$D$1001,MATCH($C388,customers!$A$1:$A$1001,0),MATCH(orders!F$1,customers!$A$1:$D$1,0))</f>
        <v>Роман Петров</v>
      </c>
      <c r="G388" s="2" t="str">
        <f>INDEX(customers!$A$1:$D$1001,MATCH($C388,customers!$A$1:$A$1001,0),MATCH(orders!G$1,customers!$A$1:$D$1,0))</f>
        <v>Россия</v>
      </c>
      <c r="H388" s="2" t="str">
        <f>INDEX(products!$A$1:$G$49,MATCH($D388,products!$A$1:$A$49,0),MATCH(orders!H$1,products!$A$1:$G$1,0))</f>
        <v>Ara</v>
      </c>
      <c r="I388" s="2" t="str">
        <f>INDEX(products!$A$1:$G$49,MATCH($D388,products!$A$1:$A$49,0),MATCH(orders!I$1,products!$A$1:$G$1,0))</f>
        <v>D</v>
      </c>
      <c r="J388" s="2">
        <f>INDEX(products!$A$1:$G$49,MATCH($D388,products!$A$1:$A$49,0),MATCH(orders!J$1,products!$A$1:$G$1,0))</f>
        <v>0.2</v>
      </c>
      <c r="K388" s="2">
        <f>INDEX(products!$A$1:$G$49,MATCH($D388,products!$A$1:$A$49,0),MATCH(orders!K$1,products!$A$1:$G$1,0))</f>
        <v>298.5</v>
      </c>
      <c r="L388">
        <f>K388*E388</f>
        <v>1791</v>
      </c>
      <c r="M388" s="2" t="str" cm="1">
        <f t="array" ref="M3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88" s="2" t="str" cm="1">
        <f t="array" ref="N388">_xlfn.IFS(FullCoffeeTable[[#This Row],[Метод прожарки]]="M","Medium",FullCoffeeTable[[#This Row],[Метод прожарки]]="L","Light",FullCoffeeTable[[#This Row],[Метод прожарки]]="D","Dark")</f>
        <v>Dark</v>
      </c>
      <c r="O388" s="2" t="str">
        <f>INDEX(customers!$A$1:$D$1001,MATCH($C388,customers!$A$1:$A$1001,0),MATCH(orders!O$1,customers!$A$1:$D$1,0))</f>
        <v>Да</v>
      </c>
    </row>
    <row r="389" spans="1:15" x14ac:dyDescent="0.25">
      <c r="A389" s="2" t="s">
        <v>755</v>
      </c>
      <c r="B389" s="3">
        <v>44455</v>
      </c>
      <c r="C389" s="2" t="s">
        <v>756</v>
      </c>
      <c r="D389" t="s">
        <v>1990</v>
      </c>
      <c r="E389" s="2">
        <v>5</v>
      </c>
      <c r="F389" s="2" t="str">
        <f>INDEX(customers!$A$1:$D$1001,MATCH($C389,customers!$A$1:$A$1001,0),MATCH(orders!F$1,customers!$A$1:$D$1,0))</f>
        <v>Ярослав Тихонов</v>
      </c>
      <c r="G389" s="2" t="str">
        <f>INDEX(customers!$A$1:$D$1001,MATCH($C389,customers!$A$1:$A$1001,0),MATCH(orders!G$1,customers!$A$1:$D$1,0))</f>
        <v>Россия</v>
      </c>
      <c r="H389" s="2" t="str">
        <f>INDEX(products!$A$1:$G$49,MATCH($D389,products!$A$1:$A$49,0),MATCH(orders!H$1,products!$A$1:$G$1,0))</f>
        <v>Exc</v>
      </c>
      <c r="I389" s="2" t="str">
        <f>INDEX(products!$A$1:$G$49,MATCH($D389,products!$A$1:$A$49,0),MATCH(orders!I$1,products!$A$1:$G$1,0))</f>
        <v>L</v>
      </c>
      <c r="J389" s="2">
        <f>INDEX(products!$A$1:$G$49,MATCH($D389,products!$A$1:$A$49,0),MATCH(orders!J$1,products!$A$1:$G$1,0))</f>
        <v>1</v>
      </c>
      <c r="K389" s="2">
        <f>INDEX(products!$A$1:$G$49,MATCH($D389,products!$A$1:$A$49,0),MATCH(orders!K$1,products!$A$1:$G$1,0))</f>
        <v>1485</v>
      </c>
      <c r="L389">
        <f>K389*E389</f>
        <v>7425</v>
      </c>
      <c r="M389" s="2" t="str" cm="1">
        <f t="array" ref="M3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89" s="2" t="str" cm="1">
        <f t="array" ref="N389">_xlfn.IFS(FullCoffeeTable[[#This Row],[Метод прожарки]]="M","Medium",FullCoffeeTable[[#This Row],[Метод прожарки]]="L","Light",FullCoffeeTable[[#This Row],[Метод прожарки]]="D","Dark")</f>
        <v>Light</v>
      </c>
      <c r="O389" s="2" t="str">
        <f>INDEX(customers!$A$1:$D$1001,MATCH($C389,customers!$A$1:$A$1001,0),MATCH(orders!O$1,customers!$A$1:$D$1,0))</f>
        <v>Да</v>
      </c>
    </row>
    <row r="390" spans="1:15" x14ac:dyDescent="0.25">
      <c r="A390" s="2" t="s">
        <v>757</v>
      </c>
      <c r="B390" s="3">
        <v>44130</v>
      </c>
      <c r="C390" s="2" t="s">
        <v>758</v>
      </c>
      <c r="D390" t="s">
        <v>1969</v>
      </c>
      <c r="E390" s="2">
        <v>3</v>
      </c>
      <c r="F390" s="2" t="str">
        <f>INDEX(customers!$A$1:$D$1001,MATCH($C390,customers!$A$1:$A$1001,0),MATCH(orders!F$1,customers!$A$1:$D$1,0))</f>
        <v>Алексей Захаров</v>
      </c>
      <c r="G390" s="2" t="str">
        <f>INDEX(customers!$A$1:$D$1001,MATCH($C390,customers!$A$1:$A$1001,0),MATCH(orders!G$1,customers!$A$1:$D$1,0))</f>
        <v>Россия</v>
      </c>
      <c r="H390" s="2" t="str">
        <f>INDEX(products!$A$1:$G$49,MATCH($D390,products!$A$1:$A$49,0),MATCH(orders!H$1,products!$A$1:$G$1,0))</f>
        <v>Lib</v>
      </c>
      <c r="I390" s="2" t="str">
        <f>INDEX(products!$A$1:$G$49,MATCH($D390,products!$A$1:$A$49,0),MATCH(orders!I$1,products!$A$1:$G$1,0))</f>
        <v>D</v>
      </c>
      <c r="J390" s="2">
        <f>INDEX(products!$A$1:$G$49,MATCH($D390,products!$A$1:$A$49,0),MATCH(orders!J$1,products!$A$1:$G$1,0))</f>
        <v>0.2</v>
      </c>
      <c r="K390" s="2">
        <f>INDEX(products!$A$1:$G$49,MATCH($D390,products!$A$1:$A$49,0),MATCH(orders!K$1,products!$A$1:$G$1,0))</f>
        <v>388.5</v>
      </c>
      <c r="L390">
        <f>K390*E390</f>
        <v>1165.5</v>
      </c>
      <c r="M390" s="2" t="str" cm="1">
        <f t="array" ref="M3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0" s="2" t="str" cm="1">
        <f t="array" ref="N390">_xlfn.IFS(FullCoffeeTable[[#This Row],[Метод прожарки]]="M","Medium",FullCoffeeTable[[#This Row],[Метод прожарки]]="L","Light",FullCoffeeTable[[#This Row],[Метод прожарки]]="D","Dark")</f>
        <v>Dark</v>
      </c>
      <c r="O390" s="2" t="str">
        <f>INDEX(customers!$A$1:$D$1001,MATCH($C390,customers!$A$1:$A$1001,0),MATCH(orders!O$1,customers!$A$1:$D$1,0))</f>
        <v>Да</v>
      </c>
    </row>
    <row r="391" spans="1:15" x14ac:dyDescent="0.25">
      <c r="A391" s="2" t="s">
        <v>759</v>
      </c>
      <c r="B391" s="3">
        <v>43536</v>
      </c>
      <c r="C391" s="2" t="s">
        <v>760</v>
      </c>
      <c r="D391" t="s">
        <v>1988</v>
      </c>
      <c r="E391" s="2">
        <v>3</v>
      </c>
      <c r="F391" s="2" t="str">
        <f>INDEX(customers!$A$1:$D$1001,MATCH($C391,customers!$A$1:$A$1001,0),MATCH(orders!F$1,customers!$A$1:$D$1,0))</f>
        <v>Евгения Иванова</v>
      </c>
      <c r="G391" s="2" t="str">
        <f>INDEX(customers!$A$1:$D$1001,MATCH($C391,customers!$A$1:$A$1001,0),MATCH(orders!G$1,customers!$A$1:$D$1,0))</f>
        <v>Россия</v>
      </c>
      <c r="H391" s="2" t="str">
        <f>INDEX(products!$A$1:$G$49,MATCH($D391,products!$A$1:$A$49,0),MATCH(orders!H$1,products!$A$1:$G$1,0))</f>
        <v>Lib</v>
      </c>
      <c r="I391" s="2" t="str">
        <f>INDEX(products!$A$1:$G$49,MATCH($D391,products!$A$1:$A$49,0),MATCH(orders!I$1,products!$A$1:$G$1,0))</f>
        <v>D</v>
      </c>
      <c r="J391" s="2">
        <f>INDEX(products!$A$1:$G$49,MATCH($D391,products!$A$1:$A$49,0),MATCH(orders!J$1,products!$A$1:$G$1,0))</f>
        <v>0.5</v>
      </c>
      <c r="K391" s="2">
        <f>INDEX(products!$A$1:$G$49,MATCH($D391,products!$A$1:$A$49,0),MATCH(orders!K$1,products!$A$1:$G$1,0))</f>
        <v>777</v>
      </c>
      <c r="L391">
        <f>K391*E391</f>
        <v>2331</v>
      </c>
      <c r="M391" s="2" t="str" cm="1">
        <f t="array" ref="M3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1" s="2" t="str" cm="1">
        <f t="array" ref="N391">_xlfn.IFS(FullCoffeeTable[[#This Row],[Метод прожарки]]="M","Medium",FullCoffeeTable[[#This Row],[Метод прожарки]]="L","Light",FullCoffeeTable[[#This Row],[Метод прожарки]]="D","Dark")</f>
        <v>Dark</v>
      </c>
      <c r="O391" s="2" t="str">
        <f>INDEX(customers!$A$1:$D$1001,MATCH($C391,customers!$A$1:$A$1001,0),MATCH(orders!O$1,customers!$A$1:$D$1,0))</f>
        <v>Да</v>
      </c>
    </row>
    <row r="392" spans="1:15" x14ac:dyDescent="0.25">
      <c r="A392" s="2" t="s">
        <v>761</v>
      </c>
      <c r="B392" s="3">
        <v>44245</v>
      </c>
      <c r="C392" s="2" t="s">
        <v>762</v>
      </c>
      <c r="D392" t="s">
        <v>1963</v>
      </c>
      <c r="E392" s="2">
        <v>2</v>
      </c>
      <c r="F392" s="2" t="str">
        <f>INDEX(customers!$A$1:$D$1001,MATCH($C392,customers!$A$1:$A$1001,0),MATCH(orders!F$1,customers!$A$1:$D$1,0))</f>
        <v>Андрей Зайцев</v>
      </c>
      <c r="G392" s="2" t="str">
        <f>INDEX(customers!$A$1:$D$1001,MATCH($C392,customers!$A$1:$A$1001,0),MATCH(orders!G$1,customers!$A$1:$D$1,0))</f>
        <v>Россия</v>
      </c>
      <c r="H392" s="2" t="str">
        <f>INDEX(products!$A$1:$G$49,MATCH($D392,products!$A$1:$A$49,0),MATCH(orders!H$1,products!$A$1:$G$1,0))</f>
        <v>Exc</v>
      </c>
      <c r="I392" s="2" t="str">
        <f>INDEX(products!$A$1:$G$49,MATCH($D392,products!$A$1:$A$49,0),MATCH(orders!I$1,products!$A$1:$G$1,0))</f>
        <v>D</v>
      </c>
      <c r="J392" s="2">
        <f>INDEX(products!$A$1:$G$49,MATCH($D392,products!$A$1:$A$49,0),MATCH(orders!J$1,products!$A$1:$G$1,0))</f>
        <v>0.5</v>
      </c>
      <c r="K392" s="2">
        <f>INDEX(products!$A$1:$G$49,MATCH($D392,products!$A$1:$A$49,0),MATCH(orders!K$1,products!$A$1:$G$1,0))</f>
        <v>729</v>
      </c>
      <c r="L392">
        <f>K392*E392</f>
        <v>1458</v>
      </c>
      <c r="M392" s="2" t="str" cm="1">
        <f t="array" ref="M3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92" s="2" t="str" cm="1">
        <f t="array" ref="N392">_xlfn.IFS(FullCoffeeTable[[#This Row],[Метод прожарки]]="M","Medium",FullCoffeeTable[[#This Row],[Метод прожарки]]="L","Light",FullCoffeeTable[[#This Row],[Метод прожарки]]="D","Dark")</f>
        <v>Dark</v>
      </c>
      <c r="O392" s="2" t="str">
        <f>INDEX(customers!$A$1:$D$1001,MATCH($C392,customers!$A$1:$A$1001,0),MATCH(orders!O$1,customers!$A$1:$D$1,0))</f>
        <v>Да</v>
      </c>
    </row>
    <row r="393" spans="1:15" x14ac:dyDescent="0.25">
      <c r="A393" s="2" t="s">
        <v>763</v>
      </c>
      <c r="B393" s="3">
        <v>44133</v>
      </c>
      <c r="C393" s="2" t="s">
        <v>764</v>
      </c>
      <c r="D393" t="s">
        <v>1976</v>
      </c>
      <c r="E393" s="2">
        <v>2</v>
      </c>
      <c r="F393" s="2" t="str">
        <f>INDEX(customers!$A$1:$D$1001,MATCH($C393,customers!$A$1:$A$1001,0),MATCH(orders!F$1,customers!$A$1:$D$1,0))</f>
        <v>Даниил Иванов</v>
      </c>
      <c r="G393" s="2" t="str">
        <f>INDEX(customers!$A$1:$D$1001,MATCH($C393,customers!$A$1:$A$1001,0),MATCH(orders!G$1,customers!$A$1:$D$1,0))</f>
        <v>Россия</v>
      </c>
      <c r="H393" s="2" t="str">
        <f>INDEX(products!$A$1:$G$49,MATCH($D393,products!$A$1:$A$49,0),MATCH(orders!H$1,products!$A$1:$G$1,0))</f>
        <v>Ara</v>
      </c>
      <c r="I393" s="2" t="str">
        <f>INDEX(products!$A$1:$G$49,MATCH($D393,products!$A$1:$A$49,0),MATCH(orders!I$1,products!$A$1:$G$1,0))</f>
        <v>M</v>
      </c>
      <c r="J393" s="2">
        <f>INDEX(products!$A$1:$G$49,MATCH($D393,products!$A$1:$A$49,0),MATCH(orders!J$1,products!$A$1:$G$1,0))</f>
        <v>0.5</v>
      </c>
      <c r="K393" s="2">
        <f>INDEX(products!$A$1:$G$49,MATCH($D393,products!$A$1:$A$49,0),MATCH(orders!K$1,products!$A$1:$G$1,0))</f>
        <v>675</v>
      </c>
      <c r="L393">
        <f>K393*E393</f>
        <v>1350</v>
      </c>
      <c r="M393" s="2" t="str" cm="1">
        <f t="array" ref="M3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3" s="2" t="str" cm="1">
        <f t="array" ref="N393">_xlfn.IFS(FullCoffeeTable[[#This Row],[Метод прожарки]]="M","Medium",FullCoffeeTable[[#This Row],[Метод прожарки]]="L","Light",FullCoffeeTable[[#This Row],[Метод прожарки]]="D","Dark")</f>
        <v>Medium</v>
      </c>
      <c r="O393" s="2" t="str">
        <f>INDEX(customers!$A$1:$D$1001,MATCH($C393,customers!$A$1:$A$1001,0),MATCH(orders!O$1,customers!$A$1:$D$1,0))</f>
        <v>Нет</v>
      </c>
    </row>
    <row r="394" spans="1:15" x14ac:dyDescent="0.25">
      <c r="A394" s="2" t="s">
        <v>765</v>
      </c>
      <c r="B394" s="3">
        <v>44445</v>
      </c>
      <c r="C394" s="2" t="s">
        <v>766</v>
      </c>
      <c r="D394" t="s">
        <v>1990</v>
      </c>
      <c r="E394" s="2">
        <v>6</v>
      </c>
      <c r="F394" s="2" t="str">
        <f>INDEX(customers!$A$1:$D$1001,MATCH($C394,customers!$A$1:$A$1001,0),MATCH(orders!F$1,customers!$A$1:$D$1,0))</f>
        <v>Даниил Фадеев</v>
      </c>
      <c r="G394" s="2" t="str">
        <f>INDEX(customers!$A$1:$D$1001,MATCH($C394,customers!$A$1:$A$1001,0),MATCH(orders!G$1,customers!$A$1:$D$1,0))</f>
        <v>Россия</v>
      </c>
      <c r="H394" s="2" t="str">
        <f>INDEX(products!$A$1:$G$49,MATCH($D394,products!$A$1:$A$49,0),MATCH(orders!H$1,products!$A$1:$G$1,0))</f>
        <v>Exc</v>
      </c>
      <c r="I394" s="2" t="str">
        <f>INDEX(products!$A$1:$G$49,MATCH($D394,products!$A$1:$A$49,0),MATCH(orders!I$1,products!$A$1:$G$1,0))</f>
        <v>L</v>
      </c>
      <c r="J394" s="2">
        <f>INDEX(products!$A$1:$G$49,MATCH($D394,products!$A$1:$A$49,0),MATCH(orders!J$1,products!$A$1:$G$1,0))</f>
        <v>1</v>
      </c>
      <c r="K394" s="2">
        <f>INDEX(products!$A$1:$G$49,MATCH($D394,products!$A$1:$A$49,0),MATCH(orders!K$1,products!$A$1:$G$1,0))</f>
        <v>1485</v>
      </c>
      <c r="L394">
        <f>K394*E394</f>
        <v>8910</v>
      </c>
      <c r="M394" s="2" t="str" cm="1">
        <f t="array" ref="M3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394" s="2" t="str" cm="1">
        <f t="array" ref="N394">_xlfn.IFS(FullCoffeeTable[[#This Row],[Метод прожарки]]="M","Medium",FullCoffeeTable[[#This Row],[Метод прожарки]]="L","Light",FullCoffeeTable[[#This Row],[Метод прожарки]]="D","Dark")</f>
        <v>Light</v>
      </c>
      <c r="O394" s="2" t="str">
        <f>INDEX(customers!$A$1:$D$1001,MATCH($C394,customers!$A$1:$A$1001,0),MATCH(orders!O$1,customers!$A$1:$D$1,0))</f>
        <v>Нет</v>
      </c>
    </row>
    <row r="395" spans="1:15" x14ac:dyDescent="0.25">
      <c r="A395" s="2" t="s">
        <v>765</v>
      </c>
      <c r="B395" s="3">
        <v>44445</v>
      </c>
      <c r="C395" s="2" t="s">
        <v>766</v>
      </c>
      <c r="D395" t="s">
        <v>1986</v>
      </c>
      <c r="E395" s="2">
        <v>1</v>
      </c>
      <c r="F395" s="2" t="str">
        <f>INDEX(customers!$A$1:$D$1001,MATCH($C395,customers!$A$1:$A$1001,0),MATCH(orders!F$1,customers!$A$1:$D$1,0))</f>
        <v>Даниил Фадеев</v>
      </c>
      <c r="G395" s="2" t="str">
        <f>INDEX(customers!$A$1:$D$1001,MATCH($C395,customers!$A$1:$A$1001,0),MATCH(orders!G$1,customers!$A$1:$D$1,0))</f>
        <v>Россия</v>
      </c>
      <c r="H395" s="2" t="str">
        <f>INDEX(products!$A$1:$G$49,MATCH($D395,products!$A$1:$A$49,0),MATCH(orders!H$1,products!$A$1:$G$1,0))</f>
        <v>Ara</v>
      </c>
      <c r="I395" s="2" t="str">
        <f>INDEX(products!$A$1:$G$49,MATCH($D395,products!$A$1:$A$49,0),MATCH(orders!I$1,products!$A$1:$G$1,0))</f>
        <v>L</v>
      </c>
      <c r="J395" s="2">
        <f>INDEX(products!$A$1:$G$49,MATCH($D395,products!$A$1:$A$49,0),MATCH(orders!J$1,products!$A$1:$G$1,0))</f>
        <v>0.2</v>
      </c>
      <c r="K395" s="2">
        <f>INDEX(products!$A$1:$G$49,MATCH($D395,products!$A$1:$A$49,0),MATCH(orders!K$1,products!$A$1:$G$1,0))</f>
        <v>388.5</v>
      </c>
      <c r="L395">
        <f>K395*E395</f>
        <v>388.5</v>
      </c>
      <c r="M395" s="2" t="str" cm="1">
        <f t="array" ref="M3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5" s="2" t="str" cm="1">
        <f t="array" ref="N395">_xlfn.IFS(FullCoffeeTable[[#This Row],[Метод прожарки]]="M","Medium",FullCoffeeTable[[#This Row],[Метод прожарки]]="L","Light",FullCoffeeTable[[#This Row],[Метод прожарки]]="D","Dark")</f>
        <v>Light</v>
      </c>
      <c r="O395" s="2" t="str">
        <f>INDEX(customers!$A$1:$D$1001,MATCH($C395,customers!$A$1:$A$1001,0),MATCH(orders!O$1,customers!$A$1:$D$1,0))</f>
        <v>Нет</v>
      </c>
    </row>
    <row r="396" spans="1:15" x14ac:dyDescent="0.25">
      <c r="A396" s="2" t="s">
        <v>768</v>
      </c>
      <c r="B396" s="3">
        <v>44083</v>
      </c>
      <c r="C396" s="2" t="s">
        <v>769</v>
      </c>
      <c r="D396" t="s">
        <v>1961</v>
      </c>
      <c r="E396" s="2">
        <v>4</v>
      </c>
      <c r="F396" s="2" t="str">
        <f>INDEX(customers!$A$1:$D$1001,MATCH($C396,customers!$A$1:$A$1001,0),MATCH(orders!F$1,customers!$A$1:$D$1,0))</f>
        <v>Ника Васильева</v>
      </c>
      <c r="G396" s="2" t="str">
        <f>INDEX(customers!$A$1:$D$1001,MATCH($C396,customers!$A$1:$A$1001,0),MATCH(orders!G$1,customers!$A$1:$D$1,0))</f>
        <v>Россия</v>
      </c>
      <c r="H396" s="2" t="str">
        <f>INDEX(products!$A$1:$G$49,MATCH($D396,products!$A$1:$A$49,0),MATCH(orders!H$1,products!$A$1:$G$1,0))</f>
        <v>Rob</v>
      </c>
      <c r="I396" s="2" t="str">
        <f>INDEX(products!$A$1:$G$49,MATCH($D396,products!$A$1:$A$49,0),MATCH(orders!I$1,products!$A$1:$G$1,0))</f>
        <v>L</v>
      </c>
      <c r="J396" s="2">
        <f>INDEX(products!$A$1:$G$49,MATCH($D396,products!$A$1:$A$49,0),MATCH(orders!J$1,products!$A$1:$G$1,0))</f>
        <v>2.5</v>
      </c>
      <c r="K396" s="2">
        <f>INDEX(products!$A$1:$G$49,MATCH($D396,products!$A$1:$A$49,0),MATCH(orders!K$1,products!$A$1:$G$1,0))</f>
        <v>2748.4999999999995</v>
      </c>
      <c r="L396">
        <f>K396*E396</f>
        <v>10993.999999999998</v>
      </c>
      <c r="M396" s="2" t="str" cm="1">
        <f t="array" ref="M3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396" s="2" t="str" cm="1">
        <f t="array" ref="N396">_xlfn.IFS(FullCoffeeTable[[#This Row],[Метод прожарки]]="M","Medium",FullCoffeeTable[[#This Row],[Метод прожарки]]="L","Light",FullCoffeeTable[[#This Row],[Метод прожарки]]="D","Dark")</f>
        <v>Light</v>
      </c>
      <c r="O396" s="2" t="str">
        <f>INDEX(customers!$A$1:$D$1001,MATCH($C396,customers!$A$1:$A$1001,0),MATCH(orders!O$1,customers!$A$1:$D$1,0))</f>
        <v>Нет</v>
      </c>
    </row>
    <row r="397" spans="1:15" x14ac:dyDescent="0.25">
      <c r="A397" s="2" t="s">
        <v>770</v>
      </c>
      <c r="B397" s="3">
        <v>44465</v>
      </c>
      <c r="C397" s="2" t="s">
        <v>771</v>
      </c>
      <c r="D397" t="s">
        <v>1988</v>
      </c>
      <c r="E397" s="2">
        <v>6</v>
      </c>
      <c r="F397" s="2" t="str">
        <f>INDEX(customers!$A$1:$D$1001,MATCH($C397,customers!$A$1:$A$1001,0),MATCH(orders!F$1,customers!$A$1:$D$1,0))</f>
        <v>Владимир Артамонов</v>
      </c>
      <c r="G397" s="2" t="str">
        <f>INDEX(customers!$A$1:$D$1001,MATCH($C397,customers!$A$1:$A$1001,0),MATCH(orders!G$1,customers!$A$1:$D$1,0))</f>
        <v>Россия</v>
      </c>
      <c r="H397" s="2" t="str">
        <f>INDEX(products!$A$1:$G$49,MATCH($D397,products!$A$1:$A$49,0),MATCH(orders!H$1,products!$A$1:$G$1,0))</f>
        <v>Lib</v>
      </c>
      <c r="I397" s="2" t="str">
        <f>INDEX(products!$A$1:$G$49,MATCH($D397,products!$A$1:$A$49,0),MATCH(orders!I$1,products!$A$1:$G$1,0))</f>
        <v>D</v>
      </c>
      <c r="J397" s="2">
        <f>INDEX(products!$A$1:$G$49,MATCH($D397,products!$A$1:$A$49,0),MATCH(orders!J$1,products!$A$1:$G$1,0))</f>
        <v>0.5</v>
      </c>
      <c r="K397" s="2">
        <f>INDEX(products!$A$1:$G$49,MATCH($D397,products!$A$1:$A$49,0),MATCH(orders!K$1,products!$A$1:$G$1,0))</f>
        <v>777</v>
      </c>
      <c r="L397">
        <f>K397*E397</f>
        <v>4662</v>
      </c>
      <c r="M397" s="2" t="str" cm="1">
        <f t="array" ref="M3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7" s="2" t="str" cm="1">
        <f t="array" ref="N397">_xlfn.IFS(FullCoffeeTable[[#This Row],[Метод прожарки]]="M","Medium",FullCoffeeTable[[#This Row],[Метод прожарки]]="L","Light",FullCoffeeTable[[#This Row],[Метод прожарки]]="D","Dark")</f>
        <v>Dark</v>
      </c>
      <c r="O397" s="2" t="str">
        <f>INDEX(customers!$A$1:$D$1001,MATCH($C397,customers!$A$1:$A$1001,0),MATCH(orders!O$1,customers!$A$1:$D$1,0))</f>
        <v>Да</v>
      </c>
    </row>
    <row r="398" spans="1:15" x14ac:dyDescent="0.25">
      <c r="A398" s="2" t="s">
        <v>772</v>
      </c>
      <c r="B398" s="3">
        <v>44140</v>
      </c>
      <c r="C398" s="2" t="s">
        <v>773</v>
      </c>
      <c r="D398" t="s">
        <v>1999</v>
      </c>
      <c r="E398" s="2">
        <v>5</v>
      </c>
      <c r="F398" s="2" t="str">
        <f>INDEX(customers!$A$1:$D$1001,MATCH($C398,customers!$A$1:$A$1001,0),MATCH(orders!F$1,customers!$A$1:$D$1,0))</f>
        <v>Кристина Тарасова</v>
      </c>
      <c r="G398" s="2" t="str">
        <f>INDEX(customers!$A$1:$D$1001,MATCH($C398,customers!$A$1:$A$1001,0),MATCH(orders!G$1,customers!$A$1:$D$1,0))</f>
        <v>Россия</v>
      </c>
      <c r="H398" s="2" t="str">
        <f>INDEX(products!$A$1:$G$49,MATCH($D398,products!$A$1:$A$49,0),MATCH(orders!H$1,products!$A$1:$G$1,0))</f>
        <v>Ara</v>
      </c>
      <c r="I398" s="2" t="str">
        <f>INDEX(products!$A$1:$G$49,MATCH($D398,products!$A$1:$A$49,0),MATCH(orders!I$1,products!$A$1:$G$1,0))</f>
        <v>L</v>
      </c>
      <c r="J398" s="2">
        <f>INDEX(products!$A$1:$G$49,MATCH($D398,products!$A$1:$A$49,0),MATCH(orders!J$1,products!$A$1:$G$1,0))</f>
        <v>0.5</v>
      </c>
      <c r="K398" s="2">
        <f>INDEX(products!$A$1:$G$49,MATCH($D398,products!$A$1:$A$49,0),MATCH(orders!K$1,products!$A$1:$G$1,0))</f>
        <v>777</v>
      </c>
      <c r="L398">
        <f>K398*E398</f>
        <v>3885</v>
      </c>
      <c r="M398" s="2" t="str" cm="1">
        <f t="array" ref="M3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398" s="2" t="str" cm="1">
        <f t="array" ref="N398">_xlfn.IFS(FullCoffeeTable[[#This Row],[Метод прожарки]]="M","Medium",FullCoffeeTable[[#This Row],[Метод прожарки]]="L","Light",FullCoffeeTable[[#This Row],[Метод прожарки]]="D","Dark")</f>
        <v>Light</v>
      </c>
      <c r="O398" s="2" t="str">
        <f>INDEX(customers!$A$1:$D$1001,MATCH($C398,customers!$A$1:$A$1001,0),MATCH(orders!O$1,customers!$A$1:$D$1,0))</f>
        <v>Нет</v>
      </c>
    </row>
    <row r="399" spans="1:15" x14ac:dyDescent="0.25">
      <c r="A399" s="2" t="s">
        <v>774</v>
      </c>
      <c r="B399" s="3">
        <v>43720</v>
      </c>
      <c r="C399" s="2" t="s">
        <v>775</v>
      </c>
      <c r="D399" t="s">
        <v>1988</v>
      </c>
      <c r="E399" s="2">
        <v>4</v>
      </c>
      <c r="F399" s="2" t="str">
        <f>INDEX(customers!$A$1:$D$1001,MATCH($C399,customers!$A$1:$A$1001,0),MATCH(orders!F$1,customers!$A$1:$D$1,0))</f>
        <v>Алиса Чернова</v>
      </c>
      <c r="G399" s="2" t="str">
        <f>INDEX(customers!$A$1:$D$1001,MATCH($C399,customers!$A$1:$A$1001,0),MATCH(orders!G$1,customers!$A$1:$D$1,0))</f>
        <v>Россия</v>
      </c>
      <c r="H399" s="2" t="str">
        <f>INDEX(products!$A$1:$G$49,MATCH($D399,products!$A$1:$A$49,0),MATCH(orders!H$1,products!$A$1:$G$1,0))</f>
        <v>Lib</v>
      </c>
      <c r="I399" s="2" t="str">
        <f>INDEX(products!$A$1:$G$49,MATCH($D399,products!$A$1:$A$49,0),MATCH(orders!I$1,products!$A$1:$G$1,0))</f>
        <v>D</v>
      </c>
      <c r="J399" s="2">
        <f>INDEX(products!$A$1:$G$49,MATCH($D399,products!$A$1:$A$49,0),MATCH(orders!J$1,products!$A$1:$G$1,0))</f>
        <v>0.5</v>
      </c>
      <c r="K399" s="2">
        <f>INDEX(products!$A$1:$G$49,MATCH($D399,products!$A$1:$A$49,0),MATCH(orders!K$1,products!$A$1:$G$1,0))</f>
        <v>777</v>
      </c>
      <c r="L399">
        <f>K399*E399</f>
        <v>3108</v>
      </c>
      <c r="M399" s="2" t="str" cm="1">
        <f t="array" ref="M3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399" s="2" t="str" cm="1">
        <f t="array" ref="N399">_xlfn.IFS(FullCoffeeTable[[#This Row],[Метод прожарки]]="M","Medium",FullCoffeeTable[[#This Row],[Метод прожарки]]="L","Light",FullCoffeeTable[[#This Row],[Метод прожарки]]="D","Dark")</f>
        <v>Dark</v>
      </c>
      <c r="O399" s="2" t="str">
        <f>INDEX(customers!$A$1:$D$1001,MATCH($C399,customers!$A$1:$A$1001,0),MATCH(orders!O$1,customers!$A$1:$D$1,0))</f>
        <v>Да</v>
      </c>
    </row>
    <row r="400" spans="1:15" x14ac:dyDescent="0.25">
      <c r="A400" s="2" t="s">
        <v>776</v>
      </c>
      <c r="B400" s="3">
        <v>43677</v>
      </c>
      <c r="C400" s="2" t="s">
        <v>777</v>
      </c>
      <c r="D400" t="s">
        <v>1973</v>
      </c>
      <c r="E400" s="2">
        <v>6</v>
      </c>
      <c r="F400" s="2" t="str">
        <f>INDEX(customers!$A$1:$D$1001,MATCH($C400,customers!$A$1:$A$1001,0),MATCH(orders!F$1,customers!$A$1:$D$1,0))</f>
        <v>Анастасия Платонова</v>
      </c>
      <c r="G400" s="2" t="str">
        <f>INDEX(customers!$A$1:$D$1001,MATCH($C400,customers!$A$1:$A$1001,0),MATCH(orders!G$1,customers!$A$1:$D$1,0))</f>
        <v>Россия</v>
      </c>
      <c r="H400" s="2" t="str">
        <f>INDEX(products!$A$1:$G$49,MATCH($D400,products!$A$1:$A$49,0),MATCH(orders!H$1,products!$A$1:$G$1,0))</f>
        <v>Ara</v>
      </c>
      <c r="I400" s="2" t="str">
        <f>INDEX(products!$A$1:$G$49,MATCH($D400,products!$A$1:$A$49,0),MATCH(orders!I$1,products!$A$1:$G$1,0))</f>
        <v>D</v>
      </c>
      <c r="J400" s="2">
        <f>INDEX(products!$A$1:$G$49,MATCH($D400,products!$A$1:$A$49,0),MATCH(orders!J$1,products!$A$1:$G$1,0))</f>
        <v>0.2</v>
      </c>
      <c r="K400" s="2">
        <f>INDEX(products!$A$1:$G$49,MATCH($D400,products!$A$1:$A$49,0),MATCH(orders!K$1,products!$A$1:$G$1,0))</f>
        <v>298.5</v>
      </c>
      <c r="L400">
        <f>K400*E400</f>
        <v>1791</v>
      </c>
      <c r="M400" s="2" t="str" cm="1">
        <f t="array" ref="M4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00" s="2" t="str" cm="1">
        <f t="array" ref="N400">_xlfn.IFS(FullCoffeeTable[[#This Row],[Метод прожарки]]="M","Medium",FullCoffeeTable[[#This Row],[Метод прожарки]]="L","Light",FullCoffeeTable[[#This Row],[Метод прожарки]]="D","Dark")</f>
        <v>Dark</v>
      </c>
      <c r="O400" s="2" t="str">
        <f>INDEX(customers!$A$1:$D$1001,MATCH($C400,customers!$A$1:$A$1001,0),MATCH(orders!O$1,customers!$A$1:$D$1,0))</f>
        <v>Да</v>
      </c>
    </row>
    <row r="401" spans="1:15" x14ac:dyDescent="0.25">
      <c r="A401" s="2" t="s">
        <v>778</v>
      </c>
      <c r="B401" s="3">
        <v>43539</v>
      </c>
      <c r="C401" s="2" t="s">
        <v>779</v>
      </c>
      <c r="D401" t="s">
        <v>2004</v>
      </c>
      <c r="E401" s="2">
        <v>6</v>
      </c>
      <c r="F401" s="2" t="str">
        <f>INDEX(customers!$A$1:$D$1001,MATCH($C401,customers!$A$1:$A$1001,0),MATCH(orders!F$1,customers!$A$1:$D$1,0))</f>
        <v>Александра Васильева</v>
      </c>
      <c r="G401" s="2" t="str">
        <f>INDEX(customers!$A$1:$D$1001,MATCH($C401,customers!$A$1:$A$1001,0),MATCH(orders!G$1,customers!$A$1:$D$1,0))</f>
        <v>Беларусь</v>
      </c>
      <c r="H401" s="2" t="str">
        <f>INDEX(products!$A$1:$G$49,MATCH($D401,products!$A$1:$A$49,0),MATCH(orders!H$1,products!$A$1:$G$1,0))</f>
        <v>Exc</v>
      </c>
      <c r="I401" s="2" t="str">
        <f>INDEX(products!$A$1:$G$49,MATCH($D401,products!$A$1:$A$49,0),MATCH(orders!I$1,products!$A$1:$G$1,0))</f>
        <v>D</v>
      </c>
      <c r="J401" s="2">
        <f>INDEX(products!$A$1:$G$49,MATCH($D401,products!$A$1:$A$49,0),MATCH(orders!J$1,products!$A$1:$G$1,0))</f>
        <v>2.5</v>
      </c>
      <c r="K401" s="2">
        <f>INDEX(products!$A$1:$G$49,MATCH($D401,products!$A$1:$A$49,0),MATCH(orders!K$1,products!$A$1:$G$1,0))</f>
        <v>2794.5</v>
      </c>
      <c r="L401">
        <f>K401*E401</f>
        <v>16767</v>
      </c>
      <c r="M401" s="2" t="str" cm="1">
        <f t="array" ref="M4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1" s="2" t="str" cm="1">
        <f t="array" ref="N401">_xlfn.IFS(FullCoffeeTable[[#This Row],[Метод прожарки]]="M","Medium",FullCoffeeTable[[#This Row],[Метод прожарки]]="L","Light",FullCoffeeTable[[#This Row],[Метод прожарки]]="D","Dark")</f>
        <v>Dark</v>
      </c>
      <c r="O401" s="2" t="str">
        <f>INDEX(customers!$A$1:$D$1001,MATCH($C401,customers!$A$1:$A$1001,0),MATCH(orders!O$1,customers!$A$1:$D$1,0))</f>
        <v>Нет</v>
      </c>
    </row>
    <row r="402" spans="1:15" x14ac:dyDescent="0.25">
      <c r="A402" s="2" t="s">
        <v>780</v>
      </c>
      <c r="B402" s="3">
        <v>44332</v>
      </c>
      <c r="C402" s="2" t="s">
        <v>781</v>
      </c>
      <c r="D402" t="s">
        <v>1989</v>
      </c>
      <c r="E402" s="2">
        <v>4</v>
      </c>
      <c r="F402" s="2" t="str">
        <f>INDEX(customers!$A$1:$D$1001,MATCH($C402,customers!$A$1:$A$1001,0),MATCH(orders!F$1,customers!$A$1:$D$1,0))</f>
        <v>Анастасия Пименова</v>
      </c>
      <c r="G402" s="2" t="str">
        <f>INDEX(customers!$A$1:$D$1001,MATCH($C402,customers!$A$1:$A$1001,0),MATCH(orders!G$1,customers!$A$1:$D$1,0))</f>
        <v>Россия</v>
      </c>
      <c r="H402" s="2" t="str">
        <f>INDEX(products!$A$1:$G$49,MATCH($D402,products!$A$1:$A$49,0),MATCH(orders!H$1,products!$A$1:$G$1,0))</f>
        <v>Lib</v>
      </c>
      <c r="I402" s="2" t="str">
        <f>INDEX(products!$A$1:$G$49,MATCH($D402,products!$A$1:$A$49,0),MATCH(orders!I$1,products!$A$1:$G$1,0))</f>
        <v>L</v>
      </c>
      <c r="J402" s="2">
        <f>INDEX(products!$A$1:$G$49,MATCH($D402,products!$A$1:$A$49,0),MATCH(orders!J$1,products!$A$1:$G$1,0))</f>
        <v>1</v>
      </c>
      <c r="K402" s="2">
        <f>INDEX(products!$A$1:$G$49,MATCH($D402,products!$A$1:$A$49,0),MATCH(orders!K$1,products!$A$1:$G$1,0))</f>
        <v>1585</v>
      </c>
      <c r="L402">
        <f>K402*E402</f>
        <v>6340</v>
      </c>
      <c r="M402" s="2" t="str" cm="1">
        <f t="array" ref="M4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2" s="2" t="str" cm="1">
        <f t="array" ref="N402">_xlfn.IFS(FullCoffeeTable[[#This Row],[Метод прожарки]]="M","Medium",FullCoffeeTable[[#This Row],[Метод прожарки]]="L","Light",FullCoffeeTable[[#This Row],[Метод прожарки]]="D","Dark")</f>
        <v>Light</v>
      </c>
      <c r="O402" s="2" t="str">
        <f>INDEX(customers!$A$1:$D$1001,MATCH($C402,customers!$A$1:$A$1001,0),MATCH(orders!O$1,customers!$A$1:$D$1,0))</f>
        <v>Нет</v>
      </c>
    </row>
    <row r="403" spans="1:15" x14ac:dyDescent="0.25">
      <c r="A403" s="2" t="s">
        <v>782</v>
      </c>
      <c r="B403" s="3">
        <v>43591</v>
      </c>
      <c r="C403" s="2" t="s">
        <v>783</v>
      </c>
      <c r="D403" t="s">
        <v>1978</v>
      </c>
      <c r="E403" s="2">
        <v>2</v>
      </c>
      <c r="F403" s="2" t="str">
        <f>INDEX(customers!$A$1:$D$1001,MATCH($C403,customers!$A$1:$A$1001,0),MATCH(orders!F$1,customers!$A$1:$D$1,0))</f>
        <v>Анна Демидова</v>
      </c>
      <c r="G403" s="2" t="str">
        <f>INDEX(customers!$A$1:$D$1001,MATCH($C403,customers!$A$1:$A$1001,0),MATCH(orders!G$1,customers!$A$1:$D$1,0))</f>
        <v>Россия</v>
      </c>
      <c r="H403" s="2" t="str">
        <f>INDEX(products!$A$1:$G$49,MATCH($D403,products!$A$1:$A$49,0),MATCH(orders!H$1,products!$A$1:$G$1,0))</f>
        <v>Lib</v>
      </c>
      <c r="I403" s="2" t="str">
        <f>INDEX(products!$A$1:$G$49,MATCH($D403,products!$A$1:$A$49,0),MATCH(orders!I$1,products!$A$1:$G$1,0))</f>
        <v>M</v>
      </c>
      <c r="J403" s="2">
        <f>INDEX(products!$A$1:$G$49,MATCH($D403,products!$A$1:$A$49,0),MATCH(orders!J$1,products!$A$1:$G$1,0))</f>
        <v>0.2</v>
      </c>
      <c r="K403" s="2">
        <f>INDEX(products!$A$1:$G$49,MATCH($D403,products!$A$1:$A$49,0),MATCH(orders!K$1,products!$A$1:$G$1,0))</f>
        <v>436.5</v>
      </c>
      <c r="L403">
        <f>K403*E403</f>
        <v>873</v>
      </c>
      <c r="M403" s="2" t="str" cm="1">
        <f t="array" ref="M4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3" s="2" t="str" cm="1">
        <f t="array" ref="N403">_xlfn.IFS(FullCoffeeTable[[#This Row],[Метод прожарки]]="M","Medium",FullCoffeeTable[[#This Row],[Метод прожарки]]="L","Light",FullCoffeeTable[[#This Row],[Метод прожарки]]="D","Dark")</f>
        <v>Medium</v>
      </c>
      <c r="O403" s="2" t="str">
        <f>INDEX(customers!$A$1:$D$1001,MATCH($C403,customers!$A$1:$A$1001,0),MATCH(orders!O$1,customers!$A$1:$D$1,0))</f>
        <v>Да</v>
      </c>
    </row>
    <row r="404" spans="1:15" x14ac:dyDescent="0.25">
      <c r="A404" s="2" t="s">
        <v>784</v>
      </c>
      <c r="B404" s="3">
        <v>43502</v>
      </c>
      <c r="C404" s="2" t="s">
        <v>785</v>
      </c>
      <c r="D404" t="s">
        <v>1996</v>
      </c>
      <c r="E404" s="2">
        <v>3</v>
      </c>
      <c r="F404" s="2" t="str">
        <f>INDEX(customers!$A$1:$D$1001,MATCH($C404,customers!$A$1:$A$1001,0),MATCH(orders!F$1,customers!$A$1:$D$1,0))</f>
        <v>Роман Дружинин</v>
      </c>
      <c r="G404" s="2" t="str">
        <f>INDEX(customers!$A$1:$D$1001,MATCH($C404,customers!$A$1:$A$1001,0),MATCH(orders!G$1,customers!$A$1:$D$1,0))</f>
        <v>Россия</v>
      </c>
      <c r="H404" s="2" t="str">
        <f>INDEX(products!$A$1:$G$49,MATCH($D404,products!$A$1:$A$49,0),MATCH(orders!H$1,products!$A$1:$G$1,0))</f>
        <v>Rob</v>
      </c>
      <c r="I404" s="2" t="str">
        <f>INDEX(products!$A$1:$G$49,MATCH($D404,products!$A$1:$A$49,0),MATCH(orders!I$1,products!$A$1:$G$1,0))</f>
        <v>D</v>
      </c>
      <c r="J404" s="2">
        <f>INDEX(products!$A$1:$G$49,MATCH($D404,products!$A$1:$A$49,0),MATCH(orders!J$1,products!$A$1:$G$1,0))</f>
        <v>1</v>
      </c>
      <c r="K404" s="2">
        <f>INDEX(products!$A$1:$G$49,MATCH($D404,products!$A$1:$A$49,0),MATCH(orders!K$1,products!$A$1:$G$1,0))</f>
        <v>894.99999999999989</v>
      </c>
      <c r="L404">
        <f>K404*E404</f>
        <v>2684.9999999999995</v>
      </c>
      <c r="M404" s="2" t="str" cm="1">
        <f t="array" ref="M4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04" s="2" t="str" cm="1">
        <f t="array" ref="N404">_xlfn.IFS(FullCoffeeTable[[#This Row],[Метод прожарки]]="M","Medium",FullCoffeeTable[[#This Row],[Метод прожарки]]="L","Light",FullCoffeeTable[[#This Row],[Метод прожарки]]="D","Dark")</f>
        <v>Dark</v>
      </c>
      <c r="O404" s="2" t="str">
        <f>INDEX(customers!$A$1:$D$1001,MATCH($C404,customers!$A$1:$A$1001,0),MATCH(orders!O$1,customers!$A$1:$D$1,0))</f>
        <v>Да</v>
      </c>
    </row>
    <row r="405" spans="1:15" x14ac:dyDescent="0.25">
      <c r="A405" s="2" t="s">
        <v>786</v>
      </c>
      <c r="B405" s="3">
        <v>44295</v>
      </c>
      <c r="C405" s="2" t="s">
        <v>787</v>
      </c>
      <c r="D405" t="s">
        <v>1964</v>
      </c>
      <c r="E405" s="2">
        <v>2</v>
      </c>
      <c r="F405" s="2" t="str">
        <f>INDEX(customers!$A$1:$D$1001,MATCH($C405,customers!$A$1:$A$1001,0),MATCH(orders!F$1,customers!$A$1:$D$1,0))</f>
        <v>Артём Соколов</v>
      </c>
      <c r="G405" s="2" t="str">
        <f>INDEX(customers!$A$1:$D$1001,MATCH($C405,customers!$A$1:$A$1001,0),MATCH(orders!G$1,customers!$A$1:$D$1,0))</f>
        <v>Россия</v>
      </c>
      <c r="H405" s="2" t="str">
        <f>INDEX(products!$A$1:$G$49,MATCH($D405,products!$A$1:$A$49,0),MATCH(orders!H$1,products!$A$1:$G$1,0))</f>
        <v>Lib</v>
      </c>
      <c r="I405" s="2" t="str">
        <f>INDEX(products!$A$1:$G$49,MATCH($D405,products!$A$1:$A$49,0),MATCH(orders!I$1,products!$A$1:$G$1,0))</f>
        <v>L</v>
      </c>
      <c r="J405" s="2">
        <f>INDEX(products!$A$1:$G$49,MATCH($D405,products!$A$1:$A$49,0),MATCH(orders!J$1,products!$A$1:$G$1,0))</f>
        <v>0.2</v>
      </c>
      <c r="K405" s="2">
        <f>INDEX(products!$A$1:$G$49,MATCH($D405,products!$A$1:$A$49,0),MATCH(orders!K$1,products!$A$1:$G$1,0))</f>
        <v>475.5</v>
      </c>
      <c r="L405">
        <f>K405*E405</f>
        <v>951</v>
      </c>
      <c r="M405" s="2" t="str" cm="1">
        <f t="array" ref="M4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05" s="2" t="str" cm="1">
        <f t="array" ref="N405">_xlfn.IFS(FullCoffeeTable[[#This Row],[Метод прожарки]]="M","Medium",FullCoffeeTable[[#This Row],[Метод прожарки]]="L","Light",FullCoffeeTable[[#This Row],[Метод прожарки]]="D","Dark")</f>
        <v>Light</v>
      </c>
      <c r="O405" s="2" t="str">
        <f>INDEX(customers!$A$1:$D$1001,MATCH($C405,customers!$A$1:$A$1001,0),MATCH(orders!O$1,customers!$A$1:$D$1,0))</f>
        <v>Нет</v>
      </c>
    </row>
    <row r="406" spans="1:15" x14ac:dyDescent="0.25">
      <c r="A406" s="2" t="s">
        <v>788</v>
      </c>
      <c r="B406" s="3">
        <v>43971</v>
      </c>
      <c r="C406" s="2" t="s">
        <v>789</v>
      </c>
      <c r="D406" t="s">
        <v>1966</v>
      </c>
      <c r="E406" s="2">
        <v>4</v>
      </c>
      <c r="F406" s="2" t="str">
        <f>INDEX(customers!$A$1:$D$1001,MATCH($C406,customers!$A$1:$A$1001,0),MATCH(orders!F$1,customers!$A$1:$D$1,0))</f>
        <v>Михаил Терехов</v>
      </c>
      <c r="G406" s="2" t="str">
        <f>INDEX(customers!$A$1:$D$1001,MATCH($C406,customers!$A$1:$A$1001,0),MATCH(orders!G$1,customers!$A$1:$D$1,0))</f>
        <v>Казахстан</v>
      </c>
      <c r="H406" s="2" t="str">
        <f>INDEX(products!$A$1:$G$49,MATCH($D406,products!$A$1:$A$49,0),MATCH(orders!H$1,products!$A$1:$G$1,0))</f>
        <v>Ara</v>
      </c>
      <c r="I406" s="2" t="str">
        <f>INDEX(products!$A$1:$G$49,MATCH($D406,products!$A$1:$A$49,0),MATCH(orders!I$1,products!$A$1:$G$1,0))</f>
        <v>D</v>
      </c>
      <c r="J406" s="2">
        <f>INDEX(products!$A$1:$G$49,MATCH($D406,products!$A$1:$A$49,0),MATCH(orders!J$1,products!$A$1:$G$1,0))</f>
        <v>1</v>
      </c>
      <c r="K406" s="2">
        <f>INDEX(products!$A$1:$G$49,MATCH($D406,products!$A$1:$A$49,0),MATCH(orders!K$1,products!$A$1:$G$1,0))</f>
        <v>994.99999999999989</v>
      </c>
      <c r="L406">
        <f>K406*E406</f>
        <v>3979.9999999999995</v>
      </c>
      <c r="M406" s="2" t="str" cm="1">
        <f t="array" ref="M4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06" s="2" t="str" cm="1">
        <f t="array" ref="N406">_xlfn.IFS(FullCoffeeTable[[#This Row],[Метод прожарки]]="M","Medium",FullCoffeeTable[[#This Row],[Метод прожарки]]="L","Light",FullCoffeeTable[[#This Row],[Метод прожарки]]="D","Dark")</f>
        <v>Dark</v>
      </c>
      <c r="O406" s="2" t="str">
        <f>INDEX(customers!$A$1:$D$1001,MATCH($C406,customers!$A$1:$A$1001,0),MATCH(orders!O$1,customers!$A$1:$D$1,0))</f>
        <v>Нет</v>
      </c>
    </row>
    <row r="407" spans="1:15" x14ac:dyDescent="0.25">
      <c r="A407" s="2" t="s">
        <v>790</v>
      </c>
      <c r="B407" s="3">
        <v>44167</v>
      </c>
      <c r="C407" s="2" t="s">
        <v>791</v>
      </c>
      <c r="D407" t="s">
        <v>1958</v>
      </c>
      <c r="E407" s="2">
        <v>3</v>
      </c>
      <c r="F407" s="2" t="str">
        <f>INDEX(customers!$A$1:$D$1001,MATCH($C407,customers!$A$1:$A$1001,0),MATCH(orders!F$1,customers!$A$1:$D$1,0))</f>
        <v>Александр Софронов</v>
      </c>
      <c r="G407" s="2" t="str">
        <f>INDEX(customers!$A$1:$D$1001,MATCH($C407,customers!$A$1:$A$1001,0),MATCH(orders!G$1,customers!$A$1:$D$1,0))</f>
        <v>Россия</v>
      </c>
      <c r="H407" s="2" t="str">
        <f>INDEX(products!$A$1:$G$49,MATCH($D407,products!$A$1:$A$49,0),MATCH(orders!H$1,products!$A$1:$G$1,0))</f>
        <v>Exc</v>
      </c>
      <c r="I407" s="2" t="str">
        <f>INDEX(products!$A$1:$G$49,MATCH($D407,products!$A$1:$A$49,0),MATCH(orders!I$1,products!$A$1:$G$1,0))</f>
        <v>M</v>
      </c>
      <c r="J407" s="2">
        <f>INDEX(products!$A$1:$G$49,MATCH($D407,products!$A$1:$A$49,0),MATCH(orders!J$1,products!$A$1:$G$1,0))</f>
        <v>0.5</v>
      </c>
      <c r="K407" s="2">
        <f>INDEX(products!$A$1:$G$49,MATCH($D407,products!$A$1:$A$49,0),MATCH(orders!K$1,products!$A$1:$G$1,0))</f>
        <v>825</v>
      </c>
      <c r="L407">
        <f>K407*E407</f>
        <v>2475</v>
      </c>
      <c r="M407" s="2" t="str" cm="1">
        <f t="array" ref="M4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7" s="2" t="str" cm="1">
        <f t="array" ref="N407">_xlfn.IFS(FullCoffeeTable[[#This Row],[Метод прожарки]]="M","Medium",FullCoffeeTable[[#This Row],[Метод прожарки]]="L","Light",FullCoffeeTable[[#This Row],[Метод прожарки]]="D","Dark")</f>
        <v>Medium</v>
      </c>
      <c r="O407" s="2" t="str">
        <f>INDEX(customers!$A$1:$D$1001,MATCH($C407,customers!$A$1:$A$1001,0),MATCH(orders!O$1,customers!$A$1:$D$1,0))</f>
        <v>Да</v>
      </c>
    </row>
    <row r="408" spans="1:15" x14ac:dyDescent="0.25">
      <c r="A408" s="2" t="s">
        <v>792</v>
      </c>
      <c r="B408" s="3">
        <v>44416</v>
      </c>
      <c r="C408" s="2" t="s">
        <v>793</v>
      </c>
      <c r="D408" t="s">
        <v>1960</v>
      </c>
      <c r="E408" s="2">
        <v>5</v>
      </c>
      <c r="F408" s="2" t="str">
        <f>INDEX(customers!$A$1:$D$1001,MATCH($C408,customers!$A$1:$A$1001,0),MATCH(orders!F$1,customers!$A$1:$D$1,0))</f>
        <v>Варвара Зубова</v>
      </c>
      <c r="G408" s="2" t="str">
        <f>INDEX(customers!$A$1:$D$1001,MATCH($C408,customers!$A$1:$A$1001,0),MATCH(orders!G$1,customers!$A$1:$D$1,0))</f>
        <v>Россия</v>
      </c>
      <c r="H408" s="2" t="str">
        <f>INDEX(products!$A$1:$G$49,MATCH($D408,products!$A$1:$A$49,0),MATCH(orders!H$1,products!$A$1:$G$1,0))</f>
        <v>Exc</v>
      </c>
      <c r="I408" s="2" t="str">
        <f>INDEX(products!$A$1:$G$49,MATCH($D408,products!$A$1:$A$49,0),MATCH(orders!I$1,products!$A$1:$G$1,0))</f>
        <v>M</v>
      </c>
      <c r="J408" s="2">
        <f>INDEX(products!$A$1:$G$49,MATCH($D408,products!$A$1:$A$49,0),MATCH(orders!J$1,products!$A$1:$G$1,0))</f>
        <v>1</v>
      </c>
      <c r="K408" s="2">
        <f>INDEX(products!$A$1:$G$49,MATCH($D408,products!$A$1:$A$49,0),MATCH(orders!K$1,products!$A$1:$G$1,0))</f>
        <v>1375</v>
      </c>
      <c r="L408">
        <f>K408*E408</f>
        <v>6875</v>
      </c>
      <c r="M408" s="2" t="str" cm="1">
        <f t="array" ref="M4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8" s="2" t="str" cm="1">
        <f t="array" ref="N408">_xlfn.IFS(FullCoffeeTable[[#This Row],[Метод прожарки]]="M","Medium",FullCoffeeTable[[#This Row],[Метод прожарки]]="L","Light",FullCoffeeTable[[#This Row],[Метод прожарки]]="D","Dark")</f>
        <v>Medium</v>
      </c>
      <c r="O408" s="2" t="str">
        <f>INDEX(customers!$A$1:$D$1001,MATCH($C408,customers!$A$1:$A$1001,0),MATCH(orders!O$1,customers!$A$1:$D$1,0))</f>
        <v>Да</v>
      </c>
    </row>
    <row r="409" spans="1:15" x14ac:dyDescent="0.25">
      <c r="A409" s="2" t="s">
        <v>794</v>
      </c>
      <c r="B409" s="3">
        <v>44595</v>
      </c>
      <c r="C409" s="2" t="s">
        <v>795</v>
      </c>
      <c r="D409" t="s">
        <v>1958</v>
      </c>
      <c r="E409" s="2">
        <v>6</v>
      </c>
      <c r="F409" s="2" t="str">
        <f>INDEX(customers!$A$1:$D$1001,MATCH($C409,customers!$A$1:$A$1001,0),MATCH(orders!F$1,customers!$A$1:$D$1,0))</f>
        <v>Владислав Никифоров</v>
      </c>
      <c r="G409" s="2" t="str">
        <f>INDEX(customers!$A$1:$D$1001,MATCH($C409,customers!$A$1:$A$1001,0),MATCH(orders!G$1,customers!$A$1:$D$1,0))</f>
        <v>Казахстан</v>
      </c>
      <c r="H409" s="2" t="str">
        <f>INDEX(products!$A$1:$G$49,MATCH($D409,products!$A$1:$A$49,0),MATCH(orders!H$1,products!$A$1:$G$1,0))</f>
        <v>Exc</v>
      </c>
      <c r="I409" s="2" t="str">
        <f>INDEX(products!$A$1:$G$49,MATCH($D409,products!$A$1:$A$49,0),MATCH(orders!I$1,products!$A$1:$G$1,0))</f>
        <v>M</v>
      </c>
      <c r="J409" s="2">
        <f>INDEX(products!$A$1:$G$49,MATCH($D409,products!$A$1:$A$49,0),MATCH(orders!J$1,products!$A$1:$G$1,0))</f>
        <v>0.5</v>
      </c>
      <c r="K409" s="2">
        <f>INDEX(products!$A$1:$G$49,MATCH($D409,products!$A$1:$A$49,0),MATCH(orders!K$1,products!$A$1:$G$1,0))</f>
        <v>825</v>
      </c>
      <c r="L409">
        <f>K409*E409</f>
        <v>4950</v>
      </c>
      <c r="M409" s="2" t="str" cm="1">
        <f t="array" ref="M4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09" s="2" t="str" cm="1">
        <f t="array" ref="N409">_xlfn.IFS(FullCoffeeTable[[#This Row],[Метод прожарки]]="M","Medium",FullCoffeeTable[[#This Row],[Метод прожарки]]="L","Light",FullCoffeeTable[[#This Row],[Метод прожарки]]="D","Dark")</f>
        <v>Medium</v>
      </c>
      <c r="O409" s="2" t="str">
        <f>INDEX(customers!$A$1:$D$1001,MATCH($C409,customers!$A$1:$A$1001,0),MATCH(orders!O$1,customers!$A$1:$D$1,0))</f>
        <v>Нет</v>
      </c>
    </row>
    <row r="410" spans="1:15" x14ac:dyDescent="0.25">
      <c r="A410" s="2" t="s">
        <v>796</v>
      </c>
      <c r="B410" s="3">
        <v>44659</v>
      </c>
      <c r="C410" s="2" t="s">
        <v>797</v>
      </c>
      <c r="D410" t="s">
        <v>1994</v>
      </c>
      <c r="E410" s="2">
        <v>2</v>
      </c>
      <c r="F410" s="2" t="str">
        <f>INDEX(customers!$A$1:$D$1001,MATCH($C410,customers!$A$1:$A$1001,0),MATCH(orders!F$1,customers!$A$1:$D$1,0))</f>
        <v>Савелий Самойлов</v>
      </c>
      <c r="G410" s="2" t="str">
        <f>INDEX(customers!$A$1:$D$1001,MATCH($C410,customers!$A$1:$A$1001,0),MATCH(orders!G$1,customers!$A$1:$D$1,0))</f>
        <v>Россия</v>
      </c>
      <c r="H410" s="2" t="str">
        <f>INDEX(products!$A$1:$G$49,MATCH($D410,products!$A$1:$A$49,0),MATCH(orders!H$1,products!$A$1:$G$1,0))</f>
        <v>Ara</v>
      </c>
      <c r="I410" s="2" t="str">
        <f>INDEX(products!$A$1:$G$49,MATCH($D410,products!$A$1:$A$49,0),MATCH(orders!I$1,products!$A$1:$G$1,0))</f>
        <v>M</v>
      </c>
      <c r="J410" s="2">
        <f>INDEX(products!$A$1:$G$49,MATCH($D410,products!$A$1:$A$49,0),MATCH(orders!J$1,products!$A$1:$G$1,0))</f>
        <v>2.5</v>
      </c>
      <c r="K410" s="2">
        <f>INDEX(products!$A$1:$G$49,MATCH($D410,products!$A$1:$A$49,0),MATCH(orders!K$1,products!$A$1:$G$1,0))</f>
        <v>2587.4999999999995</v>
      </c>
      <c r="L410">
        <f>K410*E410</f>
        <v>5174.9999999999991</v>
      </c>
      <c r="M410" s="2" t="str" cm="1">
        <f t="array" ref="M4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0" s="2" t="str" cm="1">
        <f t="array" ref="N410">_xlfn.IFS(FullCoffeeTable[[#This Row],[Метод прожарки]]="M","Medium",FullCoffeeTable[[#This Row],[Метод прожарки]]="L","Light",FullCoffeeTable[[#This Row],[Метод прожарки]]="D","Dark")</f>
        <v>Medium</v>
      </c>
      <c r="O410" s="2" t="str">
        <f>INDEX(customers!$A$1:$D$1001,MATCH($C410,customers!$A$1:$A$1001,0),MATCH(orders!O$1,customers!$A$1:$D$1,0))</f>
        <v>Да</v>
      </c>
    </row>
    <row r="411" spans="1:15" x14ac:dyDescent="0.25">
      <c r="A411" s="2" t="s">
        <v>798</v>
      </c>
      <c r="B411" s="3">
        <v>44203</v>
      </c>
      <c r="C411" s="2" t="s">
        <v>799</v>
      </c>
      <c r="D411" t="s">
        <v>1989</v>
      </c>
      <c r="E411" s="2">
        <v>3</v>
      </c>
      <c r="F411" s="2" t="str">
        <f>INDEX(customers!$A$1:$D$1001,MATCH($C411,customers!$A$1:$A$1001,0),MATCH(orders!F$1,customers!$A$1:$D$1,0))</f>
        <v>Александр Галкин</v>
      </c>
      <c r="G411" s="2" t="str">
        <f>INDEX(customers!$A$1:$D$1001,MATCH($C411,customers!$A$1:$A$1001,0),MATCH(orders!G$1,customers!$A$1:$D$1,0))</f>
        <v>Казахстан</v>
      </c>
      <c r="H411" s="2" t="str">
        <f>INDEX(products!$A$1:$G$49,MATCH($D411,products!$A$1:$A$49,0),MATCH(orders!H$1,products!$A$1:$G$1,0))</f>
        <v>Lib</v>
      </c>
      <c r="I411" s="2" t="str">
        <f>INDEX(products!$A$1:$G$49,MATCH($D411,products!$A$1:$A$49,0),MATCH(orders!I$1,products!$A$1:$G$1,0))</f>
        <v>L</v>
      </c>
      <c r="J411" s="2">
        <f>INDEX(products!$A$1:$G$49,MATCH($D411,products!$A$1:$A$49,0),MATCH(orders!J$1,products!$A$1:$G$1,0))</f>
        <v>1</v>
      </c>
      <c r="K411" s="2">
        <f>INDEX(products!$A$1:$G$49,MATCH($D411,products!$A$1:$A$49,0),MATCH(orders!K$1,products!$A$1:$G$1,0))</f>
        <v>1585</v>
      </c>
      <c r="L411">
        <f>K411*E411</f>
        <v>4755</v>
      </c>
      <c r="M411" s="2" t="str" cm="1">
        <f t="array" ref="M4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1" s="2" t="str" cm="1">
        <f t="array" ref="N411">_xlfn.IFS(FullCoffeeTable[[#This Row],[Метод прожарки]]="M","Medium",FullCoffeeTable[[#This Row],[Метод прожарки]]="L","Light",FullCoffeeTable[[#This Row],[Метод прожарки]]="D","Dark")</f>
        <v>Light</v>
      </c>
      <c r="O411" s="2" t="str">
        <f>INDEX(customers!$A$1:$D$1001,MATCH($C411,customers!$A$1:$A$1001,0),MATCH(orders!O$1,customers!$A$1:$D$1,0))</f>
        <v>Да</v>
      </c>
    </row>
    <row r="412" spans="1:15" x14ac:dyDescent="0.25">
      <c r="A412" s="2" t="s">
        <v>800</v>
      </c>
      <c r="B412" s="3">
        <v>44441</v>
      </c>
      <c r="C412" s="2" t="s">
        <v>801</v>
      </c>
      <c r="D412" t="s">
        <v>1986</v>
      </c>
      <c r="E412" s="2">
        <v>4</v>
      </c>
      <c r="F412" s="2" t="str">
        <f>INDEX(customers!$A$1:$D$1001,MATCH($C412,customers!$A$1:$A$1001,0),MATCH(orders!F$1,customers!$A$1:$D$1,0))</f>
        <v>Анна Дмитриева</v>
      </c>
      <c r="G412" s="2" t="str">
        <f>INDEX(customers!$A$1:$D$1001,MATCH($C412,customers!$A$1:$A$1001,0),MATCH(orders!G$1,customers!$A$1:$D$1,0))</f>
        <v>Россия</v>
      </c>
      <c r="H412" s="2" t="str">
        <f>INDEX(products!$A$1:$G$49,MATCH($D412,products!$A$1:$A$49,0),MATCH(orders!H$1,products!$A$1:$G$1,0))</f>
        <v>Ara</v>
      </c>
      <c r="I412" s="2" t="str">
        <f>INDEX(products!$A$1:$G$49,MATCH($D412,products!$A$1:$A$49,0),MATCH(orders!I$1,products!$A$1:$G$1,0))</f>
        <v>L</v>
      </c>
      <c r="J412" s="2">
        <f>INDEX(products!$A$1:$G$49,MATCH($D412,products!$A$1:$A$49,0),MATCH(orders!J$1,products!$A$1:$G$1,0))</f>
        <v>0.2</v>
      </c>
      <c r="K412" s="2">
        <f>INDEX(products!$A$1:$G$49,MATCH($D412,products!$A$1:$A$49,0),MATCH(orders!K$1,products!$A$1:$G$1,0))</f>
        <v>388.5</v>
      </c>
      <c r="L412">
        <f>K412*E412</f>
        <v>1554</v>
      </c>
      <c r="M412" s="2" t="str" cm="1">
        <f t="array" ref="M4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2" s="2" t="str" cm="1">
        <f t="array" ref="N412">_xlfn.IFS(FullCoffeeTable[[#This Row],[Метод прожарки]]="M","Medium",FullCoffeeTable[[#This Row],[Метод прожарки]]="L","Light",FullCoffeeTable[[#This Row],[Метод прожарки]]="D","Dark")</f>
        <v>Light</v>
      </c>
      <c r="O412" s="2" t="str">
        <f>INDEX(customers!$A$1:$D$1001,MATCH($C412,customers!$A$1:$A$1001,0),MATCH(orders!O$1,customers!$A$1:$D$1,0))</f>
        <v>Нет</v>
      </c>
    </row>
    <row r="413" spans="1:15" x14ac:dyDescent="0.25">
      <c r="A413" s="2" t="s">
        <v>802</v>
      </c>
      <c r="B413" s="3">
        <v>44504</v>
      </c>
      <c r="C413" s="2" t="s">
        <v>803</v>
      </c>
      <c r="D413" t="s">
        <v>1981</v>
      </c>
      <c r="E413" s="2">
        <v>6</v>
      </c>
      <c r="F413" s="2" t="str">
        <f>INDEX(customers!$A$1:$D$1001,MATCH($C413,customers!$A$1:$A$1001,0),MATCH(orders!F$1,customers!$A$1:$D$1,0))</f>
        <v>Тимофей Старостин</v>
      </c>
      <c r="G413" s="2" t="str">
        <f>INDEX(customers!$A$1:$D$1001,MATCH($C413,customers!$A$1:$A$1001,0),MATCH(orders!G$1,customers!$A$1:$D$1,0))</f>
        <v>Россия</v>
      </c>
      <c r="H413" s="2" t="str">
        <f>INDEX(products!$A$1:$G$49,MATCH($D413,products!$A$1:$A$49,0),MATCH(orders!H$1,products!$A$1:$G$1,0))</f>
        <v>Lib</v>
      </c>
      <c r="I413" s="2" t="str">
        <f>INDEX(products!$A$1:$G$49,MATCH($D413,products!$A$1:$A$49,0),MATCH(orders!I$1,products!$A$1:$G$1,0))</f>
        <v>M</v>
      </c>
      <c r="J413" s="2">
        <f>INDEX(products!$A$1:$G$49,MATCH($D413,products!$A$1:$A$49,0),MATCH(orders!J$1,products!$A$1:$G$1,0))</f>
        <v>1</v>
      </c>
      <c r="K413" s="2">
        <f>INDEX(products!$A$1:$G$49,MATCH($D413,products!$A$1:$A$49,0),MATCH(orders!K$1,products!$A$1:$G$1,0))</f>
        <v>1455</v>
      </c>
      <c r="L413">
        <f>K413*E413</f>
        <v>8730</v>
      </c>
      <c r="M413" s="2" t="str" cm="1">
        <f t="array" ref="M4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3" s="2" t="str" cm="1">
        <f t="array" ref="N413">_xlfn.IFS(FullCoffeeTable[[#This Row],[Метод прожарки]]="M","Medium",FullCoffeeTable[[#This Row],[Метод прожарки]]="L","Light",FullCoffeeTable[[#This Row],[Метод прожарки]]="D","Dark")</f>
        <v>Medium</v>
      </c>
      <c r="O413" s="2" t="str">
        <f>INDEX(customers!$A$1:$D$1001,MATCH($C413,customers!$A$1:$A$1001,0),MATCH(orders!O$1,customers!$A$1:$D$1,0))</f>
        <v>Да</v>
      </c>
    </row>
    <row r="414" spans="1:15" x14ac:dyDescent="0.25">
      <c r="A414" s="2" t="s">
        <v>804</v>
      </c>
      <c r="B414" s="3">
        <v>44410</v>
      </c>
      <c r="C414" s="2" t="s">
        <v>805</v>
      </c>
      <c r="D414" t="s">
        <v>1974</v>
      </c>
      <c r="E414" s="2">
        <v>5</v>
      </c>
      <c r="F414" s="2" t="str">
        <f>INDEX(customers!$A$1:$D$1001,MATCH($C414,customers!$A$1:$A$1001,0),MATCH(orders!F$1,customers!$A$1:$D$1,0))</f>
        <v>Владимир Чернышев</v>
      </c>
      <c r="G414" s="2" t="str">
        <f>INDEX(customers!$A$1:$D$1001,MATCH($C414,customers!$A$1:$A$1001,0),MATCH(orders!G$1,customers!$A$1:$D$1,0))</f>
        <v>Россия</v>
      </c>
      <c r="H414" s="2" t="str">
        <f>INDEX(products!$A$1:$G$49,MATCH($D414,products!$A$1:$A$49,0),MATCH(orders!H$1,products!$A$1:$G$1,0))</f>
        <v>Ara</v>
      </c>
      <c r="I414" s="2" t="str">
        <f>INDEX(products!$A$1:$G$49,MATCH($D414,products!$A$1:$A$49,0),MATCH(orders!I$1,products!$A$1:$G$1,0))</f>
        <v>M</v>
      </c>
      <c r="J414" s="2">
        <f>INDEX(products!$A$1:$G$49,MATCH($D414,products!$A$1:$A$49,0),MATCH(orders!J$1,products!$A$1:$G$1,0))</f>
        <v>1</v>
      </c>
      <c r="K414" s="2">
        <f>INDEX(products!$A$1:$G$49,MATCH($D414,products!$A$1:$A$49,0),MATCH(orders!K$1,products!$A$1:$G$1,0))</f>
        <v>1125</v>
      </c>
      <c r="L414">
        <f>K414*E414</f>
        <v>5625</v>
      </c>
      <c r="M414" s="2" t="str" cm="1">
        <f t="array" ref="M4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4" s="2" t="str" cm="1">
        <f t="array" ref="N414">_xlfn.IFS(FullCoffeeTable[[#This Row],[Метод прожарки]]="M","Medium",FullCoffeeTable[[#This Row],[Метод прожарки]]="L","Light",FullCoffeeTable[[#This Row],[Метод прожарки]]="D","Dark")</f>
        <v>Medium</v>
      </c>
      <c r="O414" s="2" t="str">
        <f>INDEX(customers!$A$1:$D$1001,MATCH($C414,customers!$A$1:$A$1001,0),MATCH(orders!O$1,customers!$A$1:$D$1,0))</f>
        <v>Да</v>
      </c>
    </row>
    <row r="415" spans="1:15" x14ac:dyDescent="0.25">
      <c r="A415" s="2" t="s">
        <v>806</v>
      </c>
      <c r="B415" s="3">
        <v>43857</v>
      </c>
      <c r="C415" s="2" t="s">
        <v>807</v>
      </c>
      <c r="D415" t="s">
        <v>1983</v>
      </c>
      <c r="E415" s="2">
        <v>1</v>
      </c>
      <c r="F415" s="2" t="str">
        <f>INDEX(customers!$A$1:$D$1001,MATCH($C415,customers!$A$1:$A$1001,0),MATCH(orders!F$1,customers!$A$1:$D$1,0))</f>
        <v>Ева Климова</v>
      </c>
      <c r="G415" s="2" t="str">
        <f>INDEX(customers!$A$1:$D$1001,MATCH($C415,customers!$A$1:$A$1001,0),MATCH(orders!G$1,customers!$A$1:$D$1,0))</f>
        <v>Россия</v>
      </c>
      <c r="H415" s="2" t="str">
        <f>INDEX(products!$A$1:$G$49,MATCH($D415,products!$A$1:$A$49,0),MATCH(orders!H$1,products!$A$1:$G$1,0))</f>
        <v>Lib</v>
      </c>
      <c r="I415" s="2" t="str">
        <f>INDEX(products!$A$1:$G$49,MATCH($D415,products!$A$1:$A$49,0),MATCH(orders!I$1,products!$A$1:$G$1,0))</f>
        <v>L</v>
      </c>
      <c r="J415" s="2">
        <f>INDEX(products!$A$1:$G$49,MATCH($D415,products!$A$1:$A$49,0),MATCH(orders!J$1,products!$A$1:$G$1,0))</f>
        <v>2.5</v>
      </c>
      <c r="K415" s="2">
        <f>INDEX(products!$A$1:$G$49,MATCH($D415,products!$A$1:$A$49,0),MATCH(orders!K$1,products!$A$1:$G$1,0))</f>
        <v>3645.5</v>
      </c>
      <c r="L415">
        <f>K415*E415</f>
        <v>3645.5</v>
      </c>
      <c r="M415" s="2" t="str" cm="1">
        <f t="array" ref="M4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15" s="2" t="str" cm="1">
        <f t="array" ref="N415">_xlfn.IFS(FullCoffeeTable[[#This Row],[Метод прожарки]]="M","Medium",FullCoffeeTable[[#This Row],[Метод прожарки]]="L","Light",FullCoffeeTable[[#This Row],[Метод прожарки]]="D","Dark")</f>
        <v>Light</v>
      </c>
      <c r="O415" s="2" t="str">
        <f>INDEX(customers!$A$1:$D$1001,MATCH($C415,customers!$A$1:$A$1001,0),MATCH(orders!O$1,customers!$A$1:$D$1,0))</f>
        <v>Да</v>
      </c>
    </row>
    <row r="416" spans="1:15" x14ac:dyDescent="0.25">
      <c r="A416" s="2" t="s">
        <v>808</v>
      </c>
      <c r="B416" s="3">
        <v>43802</v>
      </c>
      <c r="C416" s="2" t="s">
        <v>809</v>
      </c>
      <c r="D416" t="s">
        <v>1997</v>
      </c>
      <c r="E416" s="2">
        <v>3</v>
      </c>
      <c r="F416" s="2" t="str">
        <f>INDEX(customers!$A$1:$D$1001,MATCH($C416,customers!$A$1:$A$1001,0),MATCH(orders!F$1,customers!$A$1:$D$1,0))</f>
        <v>Татьяна Логинова</v>
      </c>
      <c r="G416" s="2" t="str">
        <f>INDEX(customers!$A$1:$D$1001,MATCH($C416,customers!$A$1:$A$1001,0),MATCH(orders!G$1,customers!$A$1:$D$1,0))</f>
        <v>Россия</v>
      </c>
      <c r="H416" s="2" t="str">
        <f>INDEX(products!$A$1:$G$49,MATCH($D416,products!$A$1:$A$49,0),MATCH(orders!H$1,products!$A$1:$G$1,0))</f>
        <v>Rob</v>
      </c>
      <c r="I416" s="2" t="str">
        <f>INDEX(products!$A$1:$G$49,MATCH($D416,products!$A$1:$A$49,0),MATCH(orders!I$1,products!$A$1:$G$1,0))</f>
        <v>L</v>
      </c>
      <c r="J416" s="2">
        <f>INDEX(products!$A$1:$G$49,MATCH($D416,products!$A$1:$A$49,0),MATCH(orders!J$1,products!$A$1:$G$1,0))</f>
        <v>0.2</v>
      </c>
      <c r="K416" s="2">
        <f>INDEX(products!$A$1:$G$49,MATCH($D416,products!$A$1:$A$49,0),MATCH(orders!K$1,products!$A$1:$G$1,0))</f>
        <v>358.49999999999994</v>
      </c>
      <c r="L416">
        <f>K416*E416</f>
        <v>1075.4999999999998</v>
      </c>
      <c r="M416" s="2" t="str" cm="1">
        <f t="array" ref="M4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6" s="2" t="str" cm="1">
        <f t="array" ref="N416">_xlfn.IFS(FullCoffeeTable[[#This Row],[Метод прожарки]]="M","Medium",FullCoffeeTable[[#This Row],[Метод прожарки]]="L","Light",FullCoffeeTable[[#This Row],[Метод прожарки]]="D","Dark")</f>
        <v>Light</v>
      </c>
      <c r="O416" s="2" t="str">
        <f>INDEX(customers!$A$1:$D$1001,MATCH($C416,customers!$A$1:$A$1001,0),MATCH(orders!O$1,customers!$A$1:$D$1,0))</f>
        <v>Да</v>
      </c>
    </row>
    <row r="417" spans="1:15" x14ac:dyDescent="0.25">
      <c r="A417" s="2" t="s">
        <v>810</v>
      </c>
      <c r="B417" s="3">
        <v>43683</v>
      </c>
      <c r="C417" s="2" t="s">
        <v>811</v>
      </c>
      <c r="D417" t="s">
        <v>1993</v>
      </c>
      <c r="E417" s="2">
        <v>3</v>
      </c>
      <c r="F417" s="2" t="str">
        <f>INDEX(customers!$A$1:$D$1001,MATCH($C417,customers!$A$1:$A$1001,0),MATCH(orders!F$1,customers!$A$1:$D$1,0))</f>
        <v>Назар Соколов</v>
      </c>
      <c r="G417" s="2" t="str">
        <f>INDEX(customers!$A$1:$D$1001,MATCH($C417,customers!$A$1:$A$1001,0),MATCH(orders!G$1,customers!$A$1:$D$1,0))</f>
        <v>Россия</v>
      </c>
      <c r="H417" s="2" t="str">
        <f>INDEX(products!$A$1:$G$49,MATCH($D417,products!$A$1:$A$49,0),MATCH(orders!H$1,products!$A$1:$G$1,0))</f>
        <v>Rob</v>
      </c>
      <c r="I417" s="2" t="str">
        <f>INDEX(products!$A$1:$G$49,MATCH($D417,products!$A$1:$A$49,0),MATCH(orders!I$1,products!$A$1:$G$1,0))</f>
        <v>M</v>
      </c>
      <c r="J417" s="2">
        <f>INDEX(products!$A$1:$G$49,MATCH($D417,products!$A$1:$A$49,0),MATCH(orders!J$1,products!$A$1:$G$1,0))</f>
        <v>0.2</v>
      </c>
      <c r="K417" s="2">
        <f>INDEX(products!$A$1:$G$49,MATCH($D417,products!$A$1:$A$49,0),MATCH(orders!K$1,products!$A$1:$G$1,0))</f>
        <v>298.5</v>
      </c>
      <c r="L417">
        <f>K417*E417</f>
        <v>895.5</v>
      </c>
      <c r="M417" s="2" t="str" cm="1">
        <f t="array" ref="M4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17" s="2" t="str" cm="1">
        <f t="array" ref="N417">_xlfn.IFS(FullCoffeeTable[[#This Row],[Метод прожарки]]="M","Medium",FullCoffeeTable[[#This Row],[Метод прожарки]]="L","Light",FullCoffeeTable[[#This Row],[Метод прожарки]]="D","Dark")</f>
        <v>Medium</v>
      </c>
      <c r="O417" s="2" t="str">
        <f>INDEX(customers!$A$1:$D$1001,MATCH($C417,customers!$A$1:$A$1001,0),MATCH(orders!O$1,customers!$A$1:$D$1,0))</f>
        <v>Нет</v>
      </c>
    </row>
    <row r="418" spans="1:15" x14ac:dyDescent="0.25">
      <c r="A418" s="2" t="s">
        <v>812</v>
      </c>
      <c r="B418" s="3">
        <v>43901</v>
      </c>
      <c r="C418" s="2" t="s">
        <v>813</v>
      </c>
      <c r="D418" t="s">
        <v>1999</v>
      </c>
      <c r="E418" s="2">
        <v>3</v>
      </c>
      <c r="F418" s="2" t="str">
        <f>INDEX(customers!$A$1:$D$1001,MATCH($C418,customers!$A$1:$A$1001,0),MATCH(orders!F$1,customers!$A$1:$D$1,0))</f>
        <v>Марина Козлова</v>
      </c>
      <c r="G418" s="2" t="str">
        <f>INDEX(customers!$A$1:$D$1001,MATCH($C418,customers!$A$1:$A$1001,0),MATCH(orders!G$1,customers!$A$1:$D$1,0))</f>
        <v>Россия</v>
      </c>
      <c r="H418" s="2" t="str">
        <f>INDEX(products!$A$1:$G$49,MATCH($D418,products!$A$1:$A$49,0),MATCH(orders!H$1,products!$A$1:$G$1,0))</f>
        <v>Ara</v>
      </c>
      <c r="I418" s="2" t="str">
        <f>INDEX(products!$A$1:$G$49,MATCH($D418,products!$A$1:$A$49,0),MATCH(orders!I$1,products!$A$1:$G$1,0))</f>
        <v>L</v>
      </c>
      <c r="J418" s="2">
        <f>INDEX(products!$A$1:$G$49,MATCH($D418,products!$A$1:$A$49,0),MATCH(orders!J$1,products!$A$1:$G$1,0))</f>
        <v>0.5</v>
      </c>
      <c r="K418" s="2">
        <f>INDEX(products!$A$1:$G$49,MATCH($D418,products!$A$1:$A$49,0),MATCH(orders!K$1,products!$A$1:$G$1,0))</f>
        <v>777</v>
      </c>
      <c r="L418">
        <f>K418*E418</f>
        <v>2331</v>
      </c>
      <c r="M418" s="2" t="str" cm="1">
        <f t="array" ref="M4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8" s="2" t="str" cm="1">
        <f t="array" ref="N418">_xlfn.IFS(FullCoffeeTable[[#This Row],[Метод прожарки]]="M","Medium",FullCoffeeTable[[#This Row],[Метод прожарки]]="L","Light",FullCoffeeTable[[#This Row],[Метод прожарки]]="D","Dark")</f>
        <v>Light</v>
      </c>
      <c r="O418" s="2" t="str">
        <f>INDEX(customers!$A$1:$D$1001,MATCH($C418,customers!$A$1:$A$1001,0),MATCH(orders!O$1,customers!$A$1:$D$1,0))</f>
        <v>Да</v>
      </c>
    </row>
    <row r="419" spans="1:15" x14ac:dyDescent="0.25">
      <c r="A419" s="2" t="s">
        <v>814</v>
      </c>
      <c r="B419" s="3">
        <v>44457</v>
      </c>
      <c r="C419" s="2" t="s">
        <v>815</v>
      </c>
      <c r="D419" t="s">
        <v>2001</v>
      </c>
      <c r="E419" s="2">
        <v>1</v>
      </c>
      <c r="F419" s="2" t="str">
        <f>INDEX(customers!$A$1:$D$1001,MATCH($C419,customers!$A$1:$A$1001,0),MATCH(orders!F$1,customers!$A$1:$D$1,0))</f>
        <v>Филипп Никифоров</v>
      </c>
      <c r="G419" s="2" t="str">
        <f>INDEX(customers!$A$1:$D$1001,MATCH($C419,customers!$A$1:$A$1001,0),MATCH(orders!G$1,customers!$A$1:$D$1,0))</f>
        <v>Россия</v>
      </c>
      <c r="H419" s="2" t="str">
        <f>INDEX(products!$A$1:$G$49,MATCH($D419,products!$A$1:$A$49,0),MATCH(orders!H$1,products!$A$1:$G$1,0))</f>
        <v>Ara</v>
      </c>
      <c r="I419" s="2" t="str">
        <f>INDEX(products!$A$1:$G$49,MATCH($D419,products!$A$1:$A$49,0),MATCH(orders!I$1,products!$A$1:$G$1,0))</f>
        <v>L</v>
      </c>
      <c r="J419" s="2">
        <f>INDEX(products!$A$1:$G$49,MATCH($D419,products!$A$1:$A$49,0),MATCH(orders!J$1,products!$A$1:$G$1,0))</f>
        <v>2.5</v>
      </c>
      <c r="K419" s="2">
        <f>INDEX(products!$A$1:$G$49,MATCH($D419,products!$A$1:$A$49,0),MATCH(orders!K$1,products!$A$1:$G$1,0))</f>
        <v>2978.4999999999995</v>
      </c>
      <c r="L419">
        <f>K419*E419</f>
        <v>2978.4999999999995</v>
      </c>
      <c r="M419" s="2" t="str" cm="1">
        <f t="array" ref="M4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19" s="2" t="str" cm="1">
        <f t="array" ref="N419">_xlfn.IFS(FullCoffeeTable[[#This Row],[Метод прожарки]]="M","Medium",FullCoffeeTable[[#This Row],[Метод прожарки]]="L","Light",FullCoffeeTable[[#This Row],[Метод прожарки]]="D","Dark")</f>
        <v>Light</v>
      </c>
      <c r="O419" s="2" t="str">
        <f>INDEX(customers!$A$1:$D$1001,MATCH($C419,customers!$A$1:$A$1001,0),MATCH(orders!O$1,customers!$A$1:$D$1,0))</f>
        <v>Да</v>
      </c>
    </row>
    <row r="420" spans="1:15" x14ac:dyDescent="0.25">
      <c r="A420" s="2" t="s">
        <v>816</v>
      </c>
      <c r="B420" s="3">
        <v>44142</v>
      </c>
      <c r="C420" s="2" t="s">
        <v>817</v>
      </c>
      <c r="D420" t="s">
        <v>2001</v>
      </c>
      <c r="E420" s="2">
        <v>5</v>
      </c>
      <c r="F420" s="2" t="str">
        <f>INDEX(customers!$A$1:$D$1001,MATCH($C420,customers!$A$1:$A$1001,0),MATCH(orders!F$1,customers!$A$1:$D$1,0))</f>
        <v>Игорь Кузин</v>
      </c>
      <c r="G420" s="2" t="str">
        <f>INDEX(customers!$A$1:$D$1001,MATCH($C420,customers!$A$1:$A$1001,0),MATCH(orders!G$1,customers!$A$1:$D$1,0))</f>
        <v>Россия</v>
      </c>
      <c r="H420" s="2" t="str">
        <f>INDEX(products!$A$1:$G$49,MATCH($D420,products!$A$1:$A$49,0),MATCH(orders!H$1,products!$A$1:$G$1,0))</f>
        <v>Ara</v>
      </c>
      <c r="I420" s="2" t="str">
        <f>INDEX(products!$A$1:$G$49,MATCH($D420,products!$A$1:$A$49,0),MATCH(orders!I$1,products!$A$1:$G$1,0))</f>
        <v>L</v>
      </c>
      <c r="J420" s="2">
        <f>INDEX(products!$A$1:$G$49,MATCH($D420,products!$A$1:$A$49,0),MATCH(orders!J$1,products!$A$1:$G$1,0))</f>
        <v>2.5</v>
      </c>
      <c r="K420" s="2">
        <f>INDEX(products!$A$1:$G$49,MATCH($D420,products!$A$1:$A$49,0),MATCH(orders!K$1,products!$A$1:$G$1,0))</f>
        <v>2978.4999999999995</v>
      </c>
      <c r="L420">
        <f>K420*E420</f>
        <v>14892.499999999998</v>
      </c>
      <c r="M420" s="2" t="str" cm="1">
        <f t="array" ref="M4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0" s="2" t="str" cm="1">
        <f t="array" ref="N420">_xlfn.IFS(FullCoffeeTable[[#This Row],[Метод прожарки]]="M","Medium",FullCoffeeTable[[#This Row],[Метод прожарки]]="L","Light",FullCoffeeTable[[#This Row],[Метод прожарки]]="D","Dark")</f>
        <v>Light</v>
      </c>
      <c r="O420" s="2" t="str">
        <f>INDEX(customers!$A$1:$D$1001,MATCH($C420,customers!$A$1:$A$1001,0),MATCH(orders!O$1,customers!$A$1:$D$1,0))</f>
        <v>Да</v>
      </c>
    </row>
    <row r="421" spans="1:15" x14ac:dyDescent="0.25">
      <c r="A421" s="2" t="s">
        <v>818</v>
      </c>
      <c r="B421" s="3">
        <v>44739</v>
      </c>
      <c r="C421" s="2" t="s">
        <v>819</v>
      </c>
      <c r="D421" t="s">
        <v>1979</v>
      </c>
      <c r="E421" s="2">
        <v>1</v>
      </c>
      <c r="F421" s="2" t="str">
        <f>INDEX(customers!$A$1:$D$1001,MATCH($C421,customers!$A$1:$A$1001,0),MATCH(orders!F$1,customers!$A$1:$D$1,0))</f>
        <v>Вероника Журавлева</v>
      </c>
      <c r="G421" s="2" t="str">
        <f>INDEX(customers!$A$1:$D$1001,MATCH($C421,customers!$A$1:$A$1001,0),MATCH(orders!G$1,customers!$A$1:$D$1,0))</f>
        <v>Россия</v>
      </c>
      <c r="H421" s="2" t="str">
        <f>INDEX(products!$A$1:$G$49,MATCH($D421,products!$A$1:$A$49,0),MATCH(orders!H$1,products!$A$1:$G$1,0))</f>
        <v>Lib</v>
      </c>
      <c r="I421" s="2" t="str">
        <f>INDEX(products!$A$1:$G$49,MATCH($D421,products!$A$1:$A$49,0),MATCH(orders!I$1,products!$A$1:$G$1,0))</f>
        <v>M</v>
      </c>
      <c r="J421" s="2">
        <f>INDEX(products!$A$1:$G$49,MATCH($D421,products!$A$1:$A$49,0),MATCH(orders!J$1,products!$A$1:$G$1,0))</f>
        <v>0.5</v>
      </c>
      <c r="K421" s="2">
        <f>INDEX(products!$A$1:$G$49,MATCH($D421,products!$A$1:$A$49,0),MATCH(orders!K$1,products!$A$1:$G$1,0))</f>
        <v>873</v>
      </c>
      <c r="L421">
        <f>K421*E421</f>
        <v>873</v>
      </c>
      <c r="M421" s="2" t="str" cm="1">
        <f t="array" ref="M4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1" s="2" t="str" cm="1">
        <f t="array" ref="N421">_xlfn.IFS(FullCoffeeTable[[#This Row],[Метод прожарки]]="M","Medium",FullCoffeeTable[[#This Row],[Метод прожарки]]="L","Light",FullCoffeeTable[[#This Row],[Метод прожарки]]="D","Dark")</f>
        <v>Medium</v>
      </c>
      <c r="O421" s="2" t="str">
        <f>INDEX(customers!$A$1:$D$1001,MATCH($C421,customers!$A$1:$A$1001,0),MATCH(orders!O$1,customers!$A$1:$D$1,0))</f>
        <v>Да</v>
      </c>
    </row>
    <row r="422" spans="1:15" x14ac:dyDescent="0.25">
      <c r="A422" s="2" t="s">
        <v>820</v>
      </c>
      <c r="B422" s="3">
        <v>43866</v>
      </c>
      <c r="C422" s="2" t="s">
        <v>726</v>
      </c>
      <c r="D422" t="s">
        <v>1988</v>
      </c>
      <c r="E422" s="2">
        <v>4</v>
      </c>
      <c r="F422" s="2" t="str">
        <f>INDEX(customers!$A$1:$D$1001,MATCH($C422,customers!$A$1:$A$1001,0),MATCH(orders!F$1,customers!$A$1:$D$1,0))</f>
        <v>Тимофей Волков</v>
      </c>
      <c r="G422" s="2" t="str">
        <f>INDEX(customers!$A$1:$D$1001,MATCH($C422,customers!$A$1:$A$1001,0),MATCH(orders!G$1,customers!$A$1:$D$1,0))</f>
        <v>Россия</v>
      </c>
      <c r="H422" s="2" t="str">
        <f>INDEX(products!$A$1:$G$49,MATCH($D422,products!$A$1:$A$49,0),MATCH(orders!H$1,products!$A$1:$G$1,0))</f>
        <v>Lib</v>
      </c>
      <c r="I422" s="2" t="str">
        <f>INDEX(products!$A$1:$G$49,MATCH($D422,products!$A$1:$A$49,0),MATCH(orders!I$1,products!$A$1:$G$1,0))</f>
        <v>D</v>
      </c>
      <c r="J422" s="2">
        <f>INDEX(products!$A$1:$G$49,MATCH($D422,products!$A$1:$A$49,0),MATCH(orders!J$1,products!$A$1:$G$1,0))</f>
        <v>0.5</v>
      </c>
      <c r="K422" s="2">
        <f>INDEX(products!$A$1:$G$49,MATCH($D422,products!$A$1:$A$49,0),MATCH(orders!K$1,products!$A$1:$G$1,0))</f>
        <v>777</v>
      </c>
      <c r="L422">
        <f>K422*E422</f>
        <v>3108</v>
      </c>
      <c r="M422" s="2" t="str" cm="1">
        <f t="array" ref="M4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22" s="2" t="str" cm="1">
        <f t="array" ref="N422">_xlfn.IFS(FullCoffeeTable[[#This Row],[Метод прожарки]]="M","Medium",FullCoffeeTable[[#This Row],[Метод прожарки]]="L","Light",FullCoffeeTable[[#This Row],[Метод прожарки]]="D","Dark")</f>
        <v>Dark</v>
      </c>
      <c r="O422" s="2" t="str">
        <f>INDEX(customers!$A$1:$D$1001,MATCH($C422,customers!$A$1:$A$1001,0),MATCH(orders!O$1,customers!$A$1:$D$1,0))</f>
        <v>Нет</v>
      </c>
    </row>
    <row r="423" spans="1:15" x14ac:dyDescent="0.25">
      <c r="A423" s="2" t="s">
        <v>820</v>
      </c>
      <c r="B423" s="3">
        <v>43866</v>
      </c>
      <c r="C423" s="2" t="s">
        <v>726</v>
      </c>
      <c r="D423" t="s">
        <v>1987</v>
      </c>
      <c r="E423" s="2">
        <v>6</v>
      </c>
      <c r="F423" s="2" t="str">
        <f>INDEX(customers!$A$1:$D$1001,MATCH($C423,customers!$A$1:$A$1001,0),MATCH(orders!F$1,customers!$A$1:$D$1,0))</f>
        <v>Тимофей Волков</v>
      </c>
      <c r="G423" s="2" t="str">
        <f>INDEX(customers!$A$1:$D$1001,MATCH($C423,customers!$A$1:$A$1001,0),MATCH(orders!G$1,customers!$A$1:$D$1,0))</f>
        <v>Россия</v>
      </c>
      <c r="H423" s="2" t="str">
        <f>INDEX(products!$A$1:$G$49,MATCH($D423,products!$A$1:$A$49,0),MATCH(orders!H$1,products!$A$1:$G$1,0))</f>
        <v>Ara</v>
      </c>
      <c r="I423" s="2" t="str">
        <f>INDEX(products!$A$1:$G$49,MATCH($D423,products!$A$1:$A$49,0),MATCH(orders!I$1,products!$A$1:$G$1,0))</f>
        <v>D</v>
      </c>
      <c r="J423" s="2">
        <f>INDEX(products!$A$1:$G$49,MATCH($D423,products!$A$1:$A$49,0),MATCH(orders!J$1,products!$A$1:$G$1,0))</f>
        <v>2.5</v>
      </c>
      <c r="K423" s="2">
        <f>INDEX(products!$A$1:$G$49,MATCH($D423,products!$A$1:$A$49,0),MATCH(orders!K$1,products!$A$1:$G$1,0))</f>
        <v>2288.5</v>
      </c>
      <c r="L423">
        <f>K423*E423</f>
        <v>13731</v>
      </c>
      <c r="M423" s="2" t="str" cm="1">
        <f t="array" ref="M4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3" s="2" t="str" cm="1">
        <f t="array" ref="N423">_xlfn.IFS(FullCoffeeTable[[#This Row],[Метод прожарки]]="M","Medium",FullCoffeeTable[[#This Row],[Метод прожарки]]="L","Light",FullCoffeeTable[[#This Row],[Метод прожарки]]="D","Dark")</f>
        <v>Dark</v>
      </c>
      <c r="O423" s="2" t="str">
        <f>INDEX(customers!$A$1:$D$1001,MATCH($C423,customers!$A$1:$A$1001,0),MATCH(orders!O$1,customers!$A$1:$D$1,0))</f>
        <v>Нет</v>
      </c>
    </row>
    <row r="424" spans="1:15" x14ac:dyDescent="0.25">
      <c r="A424" s="2" t="s">
        <v>823</v>
      </c>
      <c r="B424" s="3">
        <v>43868</v>
      </c>
      <c r="C424" s="2" t="s">
        <v>824</v>
      </c>
      <c r="D424" t="s">
        <v>1977</v>
      </c>
      <c r="E424" s="2">
        <v>5</v>
      </c>
      <c r="F424" s="2" t="str">
        <f>INDEX(customers!$A$1:$D$1001,MATCH($C424,customers!$A$1:$A$1001,0),MATCH(orders!F$1,customers!$A$1:$D$1,0))</f>
        <v>Тихон Матвеев</v>
      </c>
      <c r="G424" s="2" t="str">
        <f>INDEX(customers!$A$1:$D$1001,MATCH($C424,customers!$A$1:$A$1001,0),MATCH(orders!G$1,customers!$A$1:$D$1,0))</f>
        <v>Россия</v>
      </c>
      <c r="H424" s="2" t="str">
        <f>INDEX(products!$A$1:$G$49,MATCH($D424,products!$A$1:$A$49,0),MATCH(orders!H$1,products!$A$1:$G$1,0))</f>
        <v>Ara</v>
      </c>
      <c r="I424" s="2" t="str">
        <f>INDEX(products!$A$1:$G$49,MATCH($D424,products!$A$1:$A$49,0),MATCH(orders!I$1,products!$A$1:$G$1,0))</f>
        <v>D</v>
      </c>
      <c r="J424" s="2">
        <f>INDEX(products!$A$1:$G$49,MATCH($D424,products!$A$1:$A$49,0),MATCH(orders!J$1,products!$A$1:$G$1,0))</f>
        <v>0.5</v>
      </c>
      <c r="K424" s="2">
        <f>INDEX(products!$A$1:$G$49,MATCH($D424,products!$A$1:$A$49,0),MATCH(orders!K$1,products!$A$1:$G$1,0))</f>
        <v>597</v>
      </c>
      <c r="L424">
        <f>K424*E424</f>
        <v>2985</v>
      </c>
      <c r="M424" s="2" t="str" cm="1">
        <f t="array" ref="M4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4" s="2" t="str" cm="1">
        <f t="array" ref="N424">_xlfn.IFS(FullCoffeeTable[[#This Row],[Метод прожарки]]="M","Medium",FullCoffeeTable[[#This Row],[Метод прожарки]]="L","Light",FullCoffeeTable[[#This Row],[Метод прожарки]]="D","Dark")</f>
        <v>Dark</v>
      </c>
      <c r="O424" s="2" t="str">
        <f>INDEX(customers!$A$1:$D$1001,MATCH($C424,customers!$A$1:$A$1001,0),MATCH(orders!O$1,customers!$A$1:$D$1,0))</f>
        <v>Нет</v>
      </c>
    </row>
    <row r="425" spans="1:15" x14ac:dyDescent="0.25">
      <c r="A425" s="2" t="s">
        <v>825</v>
      </c>
      <c r="B425" s="3">
        <v>44183</v>
      </c>
      <c r="C425" s="2" t="s">
        <v>826</v>
      </c>
      <c r="D425" t="s">
        <v>1965</v>
      </c>
      <c r="E425" s="2">
        <v>3</v>
      </c>
      <c r="F425" s="2" t="str">
        <f>INDEX(customers!$A$1:$D$1001,MATCH($C425,customers!$A$1:$A$1001,0),MATCH(orders!F$1,customers!$A$1:$D$1,0))</f>
        <v>Дарина Маркина</v>
      </c>
      <c r="G425" s="2" t="str">
        <f>INDEX(customers!$A$1:$D$1001,MATCH($C425,customers!$A$1:$A$1001,0),MATCH(orders!G$1,customers!$A$1:$D$1,0))</f>
        <v>Россия</v>
      </c>
      <c r="H425" s="2" t="str">
        <f>INDEX(products!$A$1:$G$49,MATCH($D425,products!$A$1:$A$49,0),MATCH(orders!H$1,products!$A$1:$G$1,0))</f>
        <v>Rob</v>
      </c>
      <c r="I425" s="2" t="str">
        <f>INDEX(products!$A$1:$G$49,MATCH($D425,products!$A$1:$A$49,0),MATCH(orders!I$1,products!$A$1:$G$1,0))</f>
        <v>M</v>
      </c>
      <c r="J425" s="2">
        <f>INDEX(products!$A$1:$G$49,MATCH($D425,products!$A$1:$A$49,0),MATCH(orders!J$1,products!$A$1:$G$1,0))</f>
        <v>0.5</v>
      </c>
      <c r="K425" s="2">
        <f>INDEX(products!$A$1:$G$49,MATCH($D425,products!$A$1:$A$49,0),MATCH(orders!K$1,products!$A$1:$G$1,0))</f>
        <v>597</v>
      </c>
      <c r="L425">
        <f>K425*E425</f>
        <v>1791</v>
      </c>
      <c r="M425" s="2" t="str" cm="1">
        <f t="array" ref="M4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5" s="2" t="str" cm="1">
        <f t="array" ref="N425">_xlfn.IFS(FullCoffeeTable[[#This Row],[Метод прожарки]]="M","Medium",FullCoffeeTable[[#This Row],[Метод прожарки]]="L","Light",FullCoffeeTable[[#This Row],[Метод прожарки]]="D","Dark")</f>
        <v>Medium</v>
      </c>
      <c r="O425" s="2" t="str">
        <f>INDEX(customers!$A$1:$D$1001,MATCH($C425,customers!$A$1:$A$1001,0),MATCH(orders!O$1,customers!$A$1:$D$1,0))</f>
        <v>Нет</v>
      </c>
    </row>
    <row r="426" spans="1:15" x14ac:dyDescent="0.25">
      <c r="A426" s="2" t="s">
        <v>827</v>
      </c>
      <c r="B426" s="3">
        <v>44431</v>
      </c>
      <c r="C426" s="2" t="s">
        <v>828</v>
      </c>
      <c r="D426" t="s">
        <v>1995</v>
      </c>
      <c r="E426" s="2">
        <v>3</v>
      </c>
      <c r="F426" s="2" t="str">
        <f>INDEX(customers!$A$1:$D$1001,MATCH($C426,customers!$A$1:$A$1001,0),MATCH(orders!F$1,customers!$A$1:$D$1,0))</f>
        <v>Виктория Ракова</v>
      </c>
      <c r="G426" s="2" t="str">
        <f>INDEX(customers!$A$1:$D$1001,MATCH($C426,customers!$A$1:$A$1001,0),MATCH(orders!G$1,customers!$A$1:$D$1,0))</f>
        <v>Россия</v>
      </c>
      <c r="H426" s="2" t="str">
        <f>INDEX(products!$A$1:$G$49,MATCH($D426,products!$A$1:$A$49,0),MATCH(orders!H$1,products!$A$1:$G$1,0))</f>
        <v>Exc</v>
      </c>
      <c r="I426" s="2" t="str">
        <f>INDEX(products!$A$1:$G$49,MATCH($D426,products!$A$1:$A$49,0),MATCH(orders!I$1,products!$A$1:$G$1,0))</f>
        <v>L</v>
      </c>
      <c r="J426" s="2">
        <f>INDEX(products!$A$1:$G$49,MATCH($D426,products!$A$1:$A$49,0),MATCH(orders!J$1,products!$A$1:$G$1,0))</f>
        <v>0.5</v>
      </c>
      <c r="K426" s="2">
        <f>INDEX(products!$A$1:$G$49,MATCH($D426,products!$A$1:$A$49,0),MATCH(orders!K$1,products!$A$1:$G$1,0))</f>
        <v>891</v>
      </c>
      <c r="L426">
        <f>K426*E426</f>
        <v>2673</v>
      </c>
      <c r="M426" s="2" t="str" cm="1">
        <f t="array" ref="M4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26" s="2" t="str" cm="1">
        <f t="array" ref="N426">_xlfn.IFS(FullCoffeeTable[[#This Row],[Метод прожарки]]="M","Medium",FullCoffeeTable[[#This Row],[Метод прожарки]]="L","Light",FullCoffeeTable[[#This Row],[Метод прожарки]]="D","Dark")</f>
        <v>Light</v>
      </c>
      <c r="O426" s="2" t="str">
        <f>INDEX(customers!$A$1:$D$1001,MATCH($C426,customers!$A$1:$A$1001,0),MATCH(orders!O$1,customers!$A$1:$D$1,0))</f>
        <v>Да</v>
      </c>
    </row>
    <row r="427" spans="1:15" x14ac:dyDescent="0.25">
      <c r="A427" s="2" t="s">
        <v>829</v>
      </c>
      <c r="B427" s="3">
        <v>44428</v>
      </c>
      <c r="C427" s="2" t="s">
        <v>830</v>
      </c>
      <c r="D427" t="s">
        <v>1996</v>
      </c>
      <c r="E427" s="2">
        <v>2</v>
      </c>
      <c r="F427" s="2" t="str">
        <f>INDEX(customers!$A$1:$D$1001,MATCH($C427,customers!$A$1:$A$1001,0),MATCH(orders!F$1,customers!$A$1:$D$1,0))</f>
        <v>Ева Беликова</v>
      </c>
      <c r="G427" s="2" t="str">
        <f>INDEX(customers!$A$1:$D$1001,MATCH($C427,customers!$A$1:$A$1001,0),MATCH(orders!G$1,customers!$A$1:$D$1,0))</f>
        <v>Россия</v>
      </c>
      <c r="H427" s="2" t="str">
        <f>INDEX(products!$A$1:$G$49,MATCH($D427,products!$A$1:$A$49,0),MATCH(orders!H$1,products!$A$1:$G$1,0))</f>
        <v>Rob</v>
      </c>
      <c r="I427" s="2" t="str">
        <f>INDEX(products!$A$1:$G$49,MATCH($D427,products!$A$1:$A$49,0),MATCH(orders!I$1,products!$A$1:$G$1,0))</f>
        <v>D</v>
      </c>
      <c r="J427" s="2">
        <f>INDEX(products!$A$1:$G$49,MATCH($D427,products!$A$1:$A$49,0),MATCH(orders!J$1,products!$A$1:$G$1,0))</f>
        <v>1</v>
      </c>
      <c r="K427" s="2">
        <f>INDEX(products!$A$1:$G$49,MATCH($D427,products!$A$1:$A$49,0),MATCH(orders!K$1,products!$A$1:$G$1,0))</f>
        <v>894.99999999999989</v>
      </c>
      <c r="L427">
        <f>K427*E427</f>
        <v>1789.9999999999998</v>
      </c>
      <c r="M427" s="2" t="str" cm="1">
        <f t="array" ref="M4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7" s="2" t="str" cm="1">
        <f t="array" ref="N427">_xlfn.IFS(FullCoffeeTable[[#This Row],[Метод прожарки]]="M","Medium",FullCoffeeTable[[#This Row],[Метод прожарки]]="L","Light",FullCoffeeTable[[#This Row],[Метод прожарки]]="D","Dark")</f>
        <v>Dark</v>
      </c>
      <c r="O427" s="2" t="str">
        <f>INDEX(customers!$A$1:$D$1001,MATCH($C427,customers!$A$1:$A$1001,0),MATCH(orders!O$1,customers!$A$1:$D$1,0))</f>
        <v>Нет</v>
      </c>
    </row>
    <row r="428" spans="1:15" x14ac:dyDescent="0.25">
      <c r="A428" s="2" t="s">
        <v>831</v>
      </c>
      <c r="B428" s="3">
        <v>43556</v>
      </c>
      <c r="C428" s="2" t="s">
        <v>832</v>
      </c>
      <c r="D428" t="s">
        <v>1997</v>
      </c>
      <c r="E428" s="2">
        <v>4</v>
      </c>
      <c r="F428" s="2" t="str">
        <f>INDEX(customers!$A$1:$D$1001,MATCH($C428,customers!$A$1:$A$1001,0),MATCH(orders!F$1,customers!$A$1:$D$1,0))</f>
        <v>Дмитрий Егоров</v>
      </c>
      <c r="G428" s="2" t="str">
        <f>INDEX(customers!$A$1:$D$1001,MATCH($C428,customers!$A$1:$A$1001,0),MATCH(orders!G$1,customers!$A$1:$D$1,0))</f>
        <v>Казахстан</v>
      </c>
      <c r="H428" s="2" t="str">
        <f>INDEX(products!$A$1:$G$49,MATCH($D428,products!$A$1:$A$49,0),MATCH(orders!H$1,products!$A$1:$G$1,0))</f>
        <v>Rob</v>
      </c>
      <c r="I428" s="2" t="str">
        <f>INDEX(products!$A$1:$G$49,MATCH($D428,products!$A$1:$A$49,0),MATCH(orders!I$1,products!$A$1:$G$1,0))</f>
        <v>L</v>
      </c>
      <c r="J428" s="2">
        <f>INDEX(products!$A$1:$G$49,MATCH($D428,products!$A$1:$A$49,0),MATCH(orders!J$1,products!$A$1:$G$1,0))</f>
        <v>0.2</v>
      </c>
      <c r="K428" s="2">
        <f>INDEX(products!$A$1:$G$49,MATCH($D428,products!$A$1:$A$49,0),MATCH(orders!K$1,products!$A$1:$G$1,0))</f>
        <v>358.49999999999994</v>
      </c>
      <c r="L428">
        <f>K428*E428</f>
        <v>1433.9999999999998</v>
      </c>
      <c r="M428" s="2" t="str" cm="1">
        <f t="array" ref="M4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28" s="2" t="str" cm="1">
        <f t="array" ref="N428">_xlfn.IFS(FullCoffeeTable[[#This Row],[Метод прожарки]]="M","Medium",FullCoffeeTable[[#This Row],[Метод прожарки]]="L","Light",FullCoffeeTable[[#This Row],[Метод прожарки]]="D","Dark")</f>
        <v>Light</v>
      </c>
      <c r="O428" s="2" t="str">
        <f>INDEX(customers!$A$1:$D$1001,MATCH($C428,customers!$A$1:$A$1001,0),MATCH(orders!O$1,customers!$A$1:$D$1,0))</f>
        <v>Да</v>
      </c>
    </row>
    <row r="429" spans="1:15" x14ac:dyDescent="0.25">
      <c r="A429" s="2" t="s">
        <v>833</v>
      </c>
      <c r="B429" s="3">
        <v>44224</v>
      </c>
      <c r="C429" s="2" t="s">
        <v>834</v>
      </c>
      <c r="D429" t="s">
        <v>1994</v>
      </c>
      <c r="E429" s="2">
        <v>3</v>
      </c>
      <c r="F429" s="2" t="str">
        <f>INDEX(customers!$A$1:$D$1001,MATCH($C429,customers!$A$1:$A$1001,0),MATCH(orders!F$1,customers!$A$1:$D$1,0))</f>
        <v>Георгий Алексеев</v>
      </c>
      <c r="G429" s="2" t="str">
        <f>INDEX(customers!$A$1:$D$1001,MATCH($C429,customers!$A$1:$A$1001,0),MATCH(orders!G$1,customers!$A$1:$D$1,0))</f>
        <v>Россия</v>
      </c>
      <c r="H429" s="2" t="str">
        <f>INDEX(products!$A$1:$G$49,MATCH($D429,products!$A$1:$A$49,0),MATCH(orders!H$1,products!$A$1:$G$1,0))</f>
        <v>Ara</v>
      </c>
      <c r="I429" s="2" t="str">
        <f>INDEX(products!$A$1:$G$49,MATCH($D429,products!$A$1:$A$49,0),MATCH(orders!I$1,products!$A$1:$G$1,0))</f>
        <v>M</v>
      </c>
      <c r="J429" s="2">
        <f>INDEX(products!$A$1:$G$49,MATCH($D429,products!$A$1:$A$49,0),MATCH(orders!J$1,products!$A$1:$G$1,0))</f>
        <v>2.5</v>
      </c>
      <c r="K429" s="2">
        <f>INDEX(products!$A$1:$G$49,MATCH($D429,products!$A$1:$A$49,0),MATCH(orders!K$1,products!$A$1:$G$1,0))</f>
        <v>2587.4999999999995</v>
      </c>
      <c r="L429">
        <f>K429*E429</f>
        <v>7762.4999999999982</v>
      </c>
      <c r="M429" s="2" t="str" cm="1">
        <f t="array" ref="M4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29" s="2" t="str" cm="1">
        <f t="array" ref="N429">_xlfn.IFS(FullCoffeeTable[[#This Row],[Метод прожарки]]="M","Medium",FullCoffeeTable[[#This Row],[Метод прожарки]]="L","Light",FullCoffeeTable[[#This Row],[Метод прожарки]]="D","Dark")</f>
        <v>Medium</v>
      </c>
      <c r="O429" s="2" t="str">
        <f>INDEX(customers!$A$1:$D$1001,MATCH($C429,customers!$A$1:$A$1001,0),MATCH(orders!O$1,customers!$A$1:$D$1,0))</f>
        <v>Да</v>
      </c>
    </row>
    <row r="430" spans="1:15" x14ac:dyDescent="0.25">
      <c r="A430" s="2" t="s">
        <v>835</v>
      </c>
      <c r="B430" s="3">
        <v>43759</v>
      </c>
      <c r="C430" s="2" t="s">
        <v>836</v>
      </c>
      <c r="D430" t="s">
        <v>1998</v>
      </c>
      <c r="E430" s="2">
        <v>5</v>
      </c>
      <c r="F430" s="2" t="str">
        <f>INDEX(customers!$A$1:$D$1001,MATCH($C430,customers!$A$1:$A$1001,0),MATCH(orders!F$1,customers!$A$1:$D$1,0))</f>
        <v>Андрей Куликов</v>
      </c>
      <c r="G430" s="2" t="str">
        <f>INDEX(customers!$A$1:$D$1001,MATCH($C430,customers!$A$1:$A$1001,0),MATCH(orders!G$1,customers!$A$1:$D$1,0))</f>
        <v>Россия</v>
      </c>
      <c r="H430" s="2" t="str">
        <f>INDEX(products!$A$1:$G$49,MATCH($D430,products!$A$1:$A$49,0),MATCH(orders!H$1,products!$A$1:$G$1,0))</f>
        <v>Rob</v>
      </c>
      <c r="I430" s="2" t="str">
        <f>INDEX(products!$A$1:$G$49,MATCH($D430,products!$A$1:$A$49,0),MATCH(orders!I$1,products!$A$1:$G$1,0))</f>
        <v>L</v>
      </c>
      <c r="J430" s="2">
        <f>INDEX(products!$A$1:$G$49,MATCH($D430,products!$A$1:$A$49,0),MATCH(orders!J$1,products!$A$1:$G$1,0))</f>
        <v>1</v>
      </c>
      <c r="K430" s="2">
        <f>INDEX(products!$A$1:$G$49,MATCH($D430,products!$A$1:$A$49,0),MATCH(orders!K$1,products!$A$1:$G$1,0))</f>
        <v>1195</v>
      </c>
      <c r="L430">
        <f>K430*E430</f>
        <v>5975</v>
      </c>
      <c r="M430" s="2" t="str" cm="1">
        <f t="array" ref="M4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30" s="2" t="str" cm="1">
        <f t="array" ref="N430">_xlfn.IFS(FullCoffeeTable[[#This Row],[Метод прожарки]]="M","Medium",FullCoffeeTable[[#This Row],[Метод прожарки]]="L","Light",FullCoffeeTable[[#This Row],[Метод прожарки]]="D","Dark")</f>
        <v>Light</v>
      </c>
      <c r="O430" s="2" t="str">
        <f>INDEX(customers!$A$1:$D$1001,MATCH($C430,customers!$A$1:$A$1001,0),MATCH(orders!O$1,customers!$A$1:$D$1,0))</f>
        <v>Нет</v>
      </c>
    </row>
    <row r="431" spans="1:15" x14ac:dyDescent="0.25">
      <c r="A431" s="2" t="s">
        <v>837</v>
      </c>
      <c r="B431" s="3">
        <v>44367</v>
      </c>
      <c r="C431" s="2" t="s">
        <v>726</v>
      </c>
      <c r="D431" t="s">
        <v>1959</v>
      </c>
      <c r="E431" s="2">
        <v>6</v>
      </c>
      <c r="F431" s="2" t="str">
        <f>INDEX(customers!$A$1:$D$1001,MATCH($C431,customers!$A$1:$A$1001,0),MATCH(orders!F$1,customers!$A$1:$D$1,0))</f>
        <v>Тимофей Волков</v>
      </c>
      <c r="G431" s="2" t="str">
        <f>INDEX(customers!$A$1:$D$1001,MATCH($C431,customers!$A$1:$A$1001,0),MATCH(orders!G$1,customers!$A$1:$D$1,0))</f>
        <v>Россия</v>
      </c>
      <c r="H431" s="2" t="str">
        <f>INDEX(products!$A$1:$G$49,MATCH($D431,products!$A$1:$A$49,0),MATCH(orders!H$1,products!$A$1:$G$1,0))</f>
        <v>Ara</v>
      </c>
      <c r="I431" s="2" t="str">
        <f>INDEX(products!$A$1:$G$49,MATCH($D431,products!$A$1:$A$49,0),MATCH(orders!I$1,products!$A$1:$G$1,0))</f>
        <v>L</v>
      </c>
      <c r="J431" s="2">
        <f>INDEX(products!$A$1:$G$49,MATCH($D431,products!$A$1:$A$49,0),MATCH(orders!J$1,products!$A$1:$G$1,0))</f>
        <v>1</v>
      </c>
      <c r="K431" s="2">
        <f>INDEX(products!$A$1:$G$49,MATCH($D431,products!$A$1:$A$49,0),MATCH(orders!K$1,products!$A$1:$G$1,0))</f>
        <v>1295</v>
      </c>
      <c r="L431">
        <f>K431*E431</f>
        <v>7770</v>
      </c>
      <c r="M431" s="2" t="str" cm="1">
        <f t="array" ref="M4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1" s="2" t="str" cm="1">
        <f t="array" ref="N431">_xlfn.IFS(FullCoffeeTable[[#This Row],[Метод прожарки]]="M","Medium",FullCoffeeTable[[#This Row],[Метод прожарки]]="L","Light",FullCoffeeTable[[#This Row],[Метод прожарки]]="D","Dark")</f>
        <v>Light</v>
      </c>
      <c r="O431" s="2" t="str">
        <f>INDEX(customers!$A$1:$D$1001,MATCH($C431,customers!$A$1:$A$1001,0),MATCH(orders!O$1,customers!$A$1:$D$1,0))</f>
        <v>Нет</v>
      </c>
    </row>
    <row r="432" spans="1:15" x14ac:dyDescent="0.25">
      <c r="A432" s="2" t="s">
        <v>839</v>
      </c>
      <c r="B432" s="3">
        <v>44504</v>
      </c>
      <c r="C432" s="2" t="s">
        <v>840</v>
      </c>
      <c r="D432" t="s">
        <v>1982</v>
      </c>
      <c r="E432" s="2">
        <v>2</v>
      </c>
      <c r="F432" s="2" t="str">
        <f>INDEX(customers!$A$1:$D$1001,MATCH($C432,customers!$A$1:$A$1001,0),MATCH(orders!F$1,customers!$A$1:$D$1,0))</f>
        <v>София Сергеева</v>
      </c>
      <c r="G432" s="2" t="str">
        <f>INDEX(customers!$A$1:$D$1001,MATCH($C432,customers!$A$1:$A$1001,0),MATCH(orders!G$1,customers!$A$1:$D$1,0))</f>
        <v>Россия</v>
      </c>
      <c r="H432" s="2" t="str">
        <f>INDEX(products!$A$1:$G$49,MATCH($D432,products!$A$1:$A$49,0),MATCH(orders!H$1,products!$A$1:$G$1,0))</f>
        <v>Rob</v>
      </c>
      <c r="I432" s="2" t="str">
        <f>INDEX(products!$A$1:$G$49,MATCH($D432,products!$A$1:$A$49,0),MATCH(orders!I$1,products!$A$1:$G$1,0))</f>
        <v>D</v>
      </c>
      <c r="J432" s="2">
        <f>INDEX(products!$A$1:$G$49,MATCH($D432,products!$A$1:$A$49,0),MATCH(orders!J$1,products!$A$1:$G$1,0))</f>
        <v>0.2</v>
      </c>
      <c r="K432" s="2">
        <f>INDEX(products!$A$1:$G$49,MATCH($D432,products!$A$1:$A$49,0),MATCH(orders!K$1,products!$A$1:$G$1,0))</f>
        <v>268.49999999999994</v>
      </c>
      <c r="L432">
        <f>K432*E432</f>
        <v>536.99999999999989</v>
      </c>
      <c r="M432" s="2" t="str" cm="1">
        <f t="array" ref="M4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32" s="2" t="str" cm="1">
        <f t="array" ref="N432">_xlfn.IFS(FullCoffeeTable[[#This Row],[Метод прожарки]]="M","Medium",FullCoffeeTable[[#This Row],[Метод прожарки]]="L","Light",FullCoffeeTable[[#This Row],[Метод прожарки]]="D","Dark")</f>
        <v>Dark</v>
      </c>
      <c r="O432" s="2" t="str">
        <f>INDEX(customers!$A$1:$D$1001,MATCH($C432,customers!$A$1:$A$1001,0),MATCH(orders!O$1,customers!$A$1:$D$1,0))</f>
        <v>Да</v>
      </c>
    </row>
    <row r="433" spans="1:15" x14ac:dyDescent="0.25">
      <c r="A433" s="2" t="s">
        <v>841</v>
      </c>
      <c r="B433" s="3">
        <v>44291</v>
      </c>
      <c r="C433" s="2" t="s">
        <v>842</v>
      </c>
      <c r="D433" t="s">
        <v>2004</v>
      </c>
      <c r="E433" s="2">
        <v>3</v>
      </c>
      <c r="F433" s="2" t="str">
        <f>INDEX(customers!$A$1:$D$1001,MATCH($C433,customers!$A$1:$A$1001,0),MATCH(orders!F$1,customers!$A$1:$D$1,0))</f>
        <v>Тимур Сальников</v>
      </c>
      <c r="G433" s="2" t="str">
        <f>INDEX(customers!$A$1:$D$1001,MATCH($C433,customers!$A$1:$A$1001,0),MATCH(orders!G$1,customers!$A$1:$D$1,0))</f>
        <v>Казахстан</v>
      </c>
      <c r="H433" s="2" t="str">
        <f>INDEX(products!$A$1:$G$49,MATCH($D433,products!$A$1:$A$49,0),MATCH(orders!H$1,products!$A$1:$G$1,0))</f>
        <v>Exc</v>
      </c>
      <c r="I433" s="2" t="str">
        <f>INDEX(products!$A$1:$G$49,MATCH($D433,products!$A$1:$A$49,0),MATCH(orders!I$1,products!$A$1:$G$1,0))</f>
        <v>D</v>
      </c>
      <c r="J433" s="2">
        <f>INDEX(products!$A$1:$G$49,MATCH($D433,products!$A$1:$A$49,0),MATCH(orders!J$1,products!$A$1:$G$1,0))</f>
        <v>2.5</v>
      </c>
      <c r="K433" s="2">
        <f>INDEX(products!$A$1:$G$49,MATCH($D433,products!$A$1:$A$49,0),MATCH(orders!K$1,products!$A$1:$G$1,0))</f>
        <v>2794.5</v>
      </c>
      <c r="L433">
        <f>K433*E433</f>
        <v>8383.5</v>
      </c>
      <c r="M433" s="2" t="str" cm="1">
        <f t="array" ref="M4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3" s="2" t="str" cm="1">
        <f t="array" ref="N433">_xlfn.IFS(FullCoffeeTable[[#This Row],[Метод прожарки]]="M","Medium",FullCoffeeTable[[#This Row],[Метод прожарки]]="L","Light",FullCoffeeTable[[#This Row],[Метод прожарки]]="D","Dark")</f>
        <v>Dark</v>
      </c>
      <c r="O433" s="2" t="str">
        <f>INDEX(customers!$A$1:$D$1001,MATCH($C433,customers!$A$1:$A$1001,0),MATCH(orders!O$1,customers!$A$1:$D$1,0))</f>
        <v>Да</v>
      </c>
    </row>
    <row r="434" spans="1:15" x14ac:dyDescent="0.25">
      <c r="A434" s="2" t="s">
        <v>843</v>
      </c>
      <c r="B434" s="3">
        <v>43808</v>
      </c>
      <c r="C434" s="2" t="s">
        <v>844</v>
      </c>
      <c r="D434" t="s">
        <v>1974</v>
      </c>
      <c r="E434" s="2">
        <v>2</v>
      </c>
      <c r="F434" s="2" t="str">
        <f>INDEX(customers!$A$1:$D$1001,MATCH($C434,customers!$A$1:$A$1001,0),MATCH(orders!F$1,customers!$A$1:$D$1,0))</f>
        <v>Кира Алексеева</v>
      </c>
      <c r="G434" s="2" t="str">
        <f>INDEX(customers!$A$1:$D$1001,MATCH($C434,customers!$A$1:$A$1001,0),MATCH(orders!G$1,customers!$A$1:$D$1,0))</f>
        <v>Россия</v>
      </c>
      <c r="H434" s="2" t="str">
        <f>INDEX(products!$A$1:$G$49,MATCH($D434,products!$A$1:$A$49,0),MATCH(orders!H$1,products!$A$1:$G$1,0))</f>
        <v>Ara</v>
      </c>
      <c r="I434" s="2" t="str">
        <f>INDEX(products!$A$1:$G$49,MATCH($D434,products!$A$1:$A$49,0),MATCH(orders!I$1,products!$A$1:$G$1,0))</f>
        <v>M</v>
      </c>
      <c r="J434" s="2">
        <f>INDEX(products!$A$1:$G$49,MATCH($D434,products!$A$1:$A$49,0),MATCH(orders!J$1,products!$A$1:$G$1,0))</f>
        <v>1</v>
      </c>
      <c r="K434" s="2">
        <f>INDEX(products!$A$1:$G$49,MATCH($D434,products!$A$1:$A$49,0),MATCH(orders!K$1,products!$A$1:$G$1,0))</f>
        <v>1125</v>
      </c>
      <c r="L434">
        <f>K434*E434</f>
        <v>2250</v>
      </c>
      <c r="M434" s="2" t="str" cm="1">
        <f t="array" ref="M4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4" s="2" t="str" cm="1">
        <f t="array" ref="N434">_xlfn.IFS(FullCoffeeTable[[#This Row],[Метод прожарки]]="M","Medium",FullCoffeeTable[[#This Row],[Метод прожарки]]="L","Light",FullCoffeeTable[[#This Row],[Метод прожарки]]="D","Dark")</f>
        <v>Medium</v>
      </c>
      <c r="O434" s="2" t="str">
        <f>INDEX(customers!$A$1:$D$1001,MATCH($C434,customers!$A$1:$A$1001,0),MATCH(orders!O$1,customers!$A$1:$D$1,0))</f>
        <v>Нет</v>
      </c>
    </row>
    <row r="435" spans="1:15" x14ac:dyDescent="0.25">
      <c r="A435" s="2" t="s">
        <v>845</v>
      </c>
      <c r="B435" s="3">
        <v>44563</v>
      </c>
      <c r="C435" s="2" t="s">
        <v>846</v>
      </c>
      <c r="D435" t="s">
        <v>2000</v>
      </c>
      <c r="E435" s="2">
        <v>6</v>
      </c>
      <c r="F435" s="2" t="str">
        <f>INDEX(customers!$A$1:$D$1001,MATCH($C435,customers!$A$1:$A$1001,0),MATCH(orders!F$1,customers!$A$1:$D$1,0))</f>
        <v>Полина Лебедева</v>
      </c>
      <c r="G435" s="2" t="str">
        <f>INDEX(customers!$A$1:$D$1001,MATCH($C435,customers!$A$1:$A$1001,0),MATCH(orders!G$1,customers!$A$1:$D$1,0))</f>
        <v>Россия</v>
      </c>
      <c r="H435" s="2" t="str">
        <f>INDEX(products!$A$1:$G$49,MATCH($D435,products!$A$1:$A$49,0),MATCH(orders!H$1,products!$A$1:$G$1,0))</f>
        <v>Lib</v>
      </c>
      <c r="I435" s="2" t="str">
        <f>INDEX(products!$A$1:$G$49,MATCH($D435,products!$A$1:$A$49,0),MATCH(orders!I$1,products!$A$1:$G$1,0))</f>
        <v>M</v>
      </c>
      <c r="J435" s="2">
        <f>INDEX(products!$A$1:$G$49,MATCH($D435,products!$A$1:$A$49,0),MATCH(orders!J$1,products!$A$1:$G$1,0))</f>
        <v>2.5</v>
      </c>
      <c r="K435" s="2">
        <f>INDEX(products!$A$1:$G$49,MATCH($D435,products!$A$1:$A$49,0),MATCH(orders!K$1,products!$A$1:$G$1,0))</f>
        <v>3346.4999999999995</v>
      </c>
      <c r="L435">
        <f>K435*E435</f>
        <v>20078.999999999996</v>
      </c>
      <c r="M435" s="2" t="str" cm="1">
        <f t="array" ref="M4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5" s="2" t="str" cm="1">
        <f t="array" ref="N435">_xlfn.IFS(FullCoffeeTable[[#This Row],[Метод прожарки]]="M","Medium",FullCoffeeTable[[#This Row],[Метод прожарки]]="L","Light",FullCoffeeTable[[#This Row],[Метод прожарки]]="D","Dark")</f>
        <v>Medium</v>
      </c>
      <c r="O435" s="2" t="str">
        <f>INDEX(customers!$A$1:$D$1001,MATCH($C435,customers!$A$1:$A$1001,0),MATCH(orders!O$1,customers!$A$1:$D$1,0))</f>
        <v>Да</v>
      </c>
    </row>
    <row r="436" spans="1:15" x14ac:dyDescent="0.25">
      <c r="A436" s="2" t="s">
        <v>847</v>
      </c>
      <c r="B436" s="3">
        <v>43807</v>
      </c>
      <c r="C436" s="2" t="s">
        <v>848</v>
      </c>
      <c r="D436" t="s">
        <v>1974</v>
      </c>
      <c r="E436" s="2">
        <v>6</v>
      </c>
      <c r="F436" s="2" t="str">
        <f>INDEX(customers!$A$1:$D$1001,MATCH($C436,customers!$A$1:$A$1001,0),MATCH(orders!F$1,customers!$A$1:$D$1,0))</f>
        <v>Стефания Воронова</v>
      </c>
      <c r="G436" s="2" t="str">
        <f>INDEX(customers!$A$1:$D$1001,MATCH($C436,customers!$A$1:$A$1001,0),MATCH(orders!G$1,customers!$A$1:$D$1,0))</f>
        <v>Россия</v>
      </c>
      <c r="H436" s="2" t="str">
        <f>INDEX(products!$A$1:$G$49,MATCH($D436,products!$A$1:$A$49,0),MATCH(orders!H$1,products!$A$1:$G$1,0))</f>
        <v>Ara</v>
      </c>
      <c r="I436" s="2" t="str">
        <f>INDEX(products!$A$1:$G$49,MATCH($D436,products!$A$1:$A$49,0),MATCH(orders!I$1,products!$A$1:$G$1,0))</f>
        <v>M</v>
      </c>
      <c r="J436" s="2">
        <f>INDEX(products!$A$1:$G$49,MATCH($D436,products!$A$1:$A$49,0),MATCH(orders!J$1,products!$A$1:$G$1,0))</f>
        <v>1</v>
      </c>
      <c r="K436" s="2">
        <f>INDEX(products!$A$1:$G$49,MATCH($D436,products!$A$1:$A$49,0),MATCH(orders!K$1,products!$A$1:$G$1,0))</f>
        <v>1125</v>
      </c>
      <c r="L436">
        <f>K436*E436</f>
        <v>6750</v>
      </c>
      <c r="M436" s="2" t="str" cm="1">
        <f t="array" ref="M4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36" s="2" t="str" cm="1">
        <f t="array" ref="N436">_xlfn.IFS(FullCoffeeTable[[#This Row],[Метод прожарки]]="M","Medium",FullCoffeeTable[[#This Row],[Метод прожарки]]="L","Light",FullCoffeeTable[[#This Row],[Метод прожарки]]="D","Dark")</f>
        <v>Medium</v>
      </c>
      <c r="O436" s="2" t="str">
        <f>INDEX(customers!$A$1:$D$1001,MATCH($C436,customers!$A$1:$A$1001,0),MATCH(orders!O$1,customers!$A$1:$D$1,0))</f>
        <v>Нет</v>
      </c>
    </row>
    <row r="437" spans="1:15" x14ac:dyDescent="0.25">
      <c r="A437" s="2" t="s">
        <v>849</v>
      </c>
      <c r="B437" s="3">
        <v>44528</v>
      </c>
      <c r="C437" s="2" t="s">
        <v>850</v>
      </c>
      <c r="D437" t="s">
        <v>1958</v>
      </c>
      <c r="E437" s="2">
        <v>1</v>
      </c>
      <c r="F437" s="2" t="str">
        <f>INDEX(customers!$A$1:$D$1001,MATCH($C437,customers!$A$1:$A$1001,0),MATCH(orders!F$1,customers!$A$1:$D$1,0))</f>
        <v>Сергей Коновалов</v>
      </c>
      <c r="G437" s="2" t="str">
        <f>INDEX(customers!$A$1:$D$1001,MATCH($C437,customers!$A$1:$A$1001,0),MATCH(orders!G$1,customers!$A$1:$D$1,0))</f>
        <v>Россия</v>
      </c>
      <c r="H437" s="2" t="str">
        <f>INDEX(products!$A$1:$G$49,MATCH($D437,products!$A$1:$A$49,0),MATCH(orders!H$1,products!$A$1:$G$1,0))</f>
        <v>Exc</v>
      </c>
      <c r="I437" s="2" t="str">
        <f>INDEX(products!$A$1:$G$49,MATCH($D437,products!$A$1:$A$49,0),MATCH(orders!I$1,products!$A$1:$G$1,0))</f>
        <v>M</v>
      </c>
      <c r="J437" s="2">
        <f>INDEX(products!$A$1:$G$49,MATCH($D437,products!$A$1:$A$49,0),MATCH(orders!J$1,products!$A$1:$G$1,0))</f>
        <v>0.5</v>
      </c>
      <c r="K437" s="2">
        <f>INDEX(products!$A$1:$G$49,MATCH($D437,products!$A$1:$A$49,0),MATCH(orders!K$1,products!$A$1:$G$1,0))</f>
        <v>825</v>
      </c>
      <c r="L437">
        <f>K437*E437</f>
        <v>825</v>
      </c>
      <c r="M437" s="2" t="str" cm="1">
        <f t="array" ref="M4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37" s="2" t="str" cm="1">
        <f t="array" ref="N437">_xlfn.IFS(FullCoffeeTable[[#This Row],[Метод прожарки]]="M","Medium",FullCoffeeTable[[#This Row],[Метод прожарки]]="L","Light",FullCoffeeTable[[#This Row],[Метод прожарки]]="D","Dark")</f>
        <v>Medium</v>
      </c>
      <c r="O437" s="2" t="str">
        <f>INDEX(customers!$A$1:$D$1001,MATCH($C437,customers!$A$1:$A$1001,0),MATCH(orders!O$1,customers!$A$1:$D$1,0))</f>
        <v>Нет</v>
      </c>
    </row>
    <row r="438" spans="1:15" x14ac:dyDescent="0.25">
      <c r="A438" s="2" t="s">
        <v>851</v>
      </c>
      <c r="B438" s="3">
        <v>44631</v>
      </c>
      <c r="C438" s="2" t="s">
        <v>852</v>
      </c>
      <c r="D438" t="s">
        <v>1964</v>
      </c>
      <c r="E438" s="2">
        <v>2</v>
      </c>
      <c r="F438" s="2" t="str">
        <f>INDEX(customers!$A$1:$D$1001,MATCH($C438,customers!$A$1:$A$1001,0),MATCH(orders!F$1,customers!$A$1:$D$1,0))</f>
        <v>Диана Белова</v>
      </c>
      <c r="G438" s="2" t="str">
        <f>INDEX(customers!$A$1:$D$1001,MATCH($C438,customers!$A$1:$A$1001,0),MATCH(orders!G$1,customers!$A$1:$D$1,0))</f>
        <v>Россия</v>
      </c>
      <c r="H438" s="2" t="str">
        <f>INDEX(products!$A$1:$G$49,MATCH($D438,products!$A$1:$A$49,0),MATCH(orders!H$1,products!$A$1:$G$1,0))</f>
        <v>Lib</v>
      </c>
      <c r="I438" s="2" t="str">
        <f>INDEX(products!$A$1:$G$49,MATCH($D438,products!$A$1:$A$49,0),MATCH(orders!I$1,products!$A$1:$G$1,0))</f>
        <v>L</v>
      </c>
      <c r="J438" s="2">
        <f>INDEX(products!$A$1:$G$49,MATCH($D438,products!$A$1:$A$49,0),MATCH(orders!J$1,products!$A$1:$G$1,0))</f>
        <v>0.2</v>
      </c>
      <c r="K438" s="2">
        <f>INDEX(products!$A$1:$G$49,MATCH($D438,products!$A$1:$A$49,0),MATCH(orders!K$1,products!$A$1:$G$1,0))</f>
        <v>475.5</v>
      </c>
      <c r="L438">
        <f>K438*E438</f>
        <v>951</v>
      </c>
      <c r="M438" s="2" t="str" cm="1">
        <f t="array" ref="M4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8" s="2" t="str" cm="1">
        <f t="array" ref="N438">_xlfn.IFS(FullCoffeeTable[[#This Row],[Метод прожарки]]="M","Medium",FullCoffeeTable[[#This Row],[Метод прожарки]]="L","Light",FullCoffeeTable[[#This Row],[Метод прожарки]]="D","Dark")</f>
        <v>Light</v>
      </c>
      <c r="O438" s="2" t="str">
        <f>INDEX(customers!$A$1:$D$1001,MATCH($C438,customers!$A$1:$A$1001,0),MATCH(orders!O$1,customers!$A$1:$D$1,0))</f>
        <v>Да</v>
      </c>
    </row>
    <row r="439" spans="1:15" x14ac:dyDescent="0.25">
      <c r="A439" s="2" t="s">
        <v>853</v>
      </c>
      <c r="B439" s="3">
        <v>44213</v>
      </c>
      <c r="C439" s="2" t="s">
        <v>854</v>
      </c>
      <c r="D439" t="s">
        <v>1984</v>
      </c>
      <c r="E439" s="2">
        <v>1</v>
      </c>
      <c r="F439" s="2" t="str">
        <f>INDEX(customers!$A$1:$D$1001,MATCH($C439,customers!$A$1:$A$1001,0),MATCH(orders!F$1,customers!$A$1:$D$1,0))</f>
        <v>Фёдор Малышев</v>
      </c>
      <c r="G439" s="2" t="str">
        <f>INDEX(customers!$A$1:$D$1001,MATCH($C439,customers!$A$1:$A$1001,0),MATCH(orders!G$1,customers!$A$1:$D$1,0))</f>
        <v>Россия</v>
      </c>
      <c r="H439" s="2" t="str">
        <f>INDEX(products!$A$1:$G$49,MATCH($D439,products!$A$1:$A$49,0),MATCH(orders!H$1,products!$A$1:$G$1,0))</f>
        <v>Lib</v>
      </c>
      <c r="I439" s="2" t="str">
        <f>INDEX(products!$A$1:$G$49,MATCH($D439,products!$A$1:$A$49,0),MATCH(orders!I$1,products!$A$1:$G$1,0))</f>
        <v>D</v>
      </c>
      <c r="J439" s="2">
        <f>INDEX(products!$A$1:$G$49,MATCH($D439,products!$A$1:$A$49,0),MATCH(orders!J$1,products!$A$1:$G$1,0))</f>
        <v>2.5</v>
      </c>
      <c r="K439" s="2">
        <f>INDEX(products!$A$1:$G$49,MATCH($D439,products!$A$1:$A$49,0),MATCH(orders!K$1,products!$A$1:$G$1,0))</f>
        <v>2978.4999999999995</v>
      </c>
      <c r="L439">
        <f>K439*E439</f>
        <v>2978.4999999999995</v>
      </c>
      <c r="M439" s="2" t="str" cm="1">
        <f t="array" ref="M4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39" s="2" t="str" cm="1">
        <f t="array" ref="N439">_xlfn.IFS(FullCoffeeTable[[#This Row],[Метод прожарки]]="M","Medium",FullCoffeeTable[[#This Row],[Метод прожарки]]="L","Light",FullCoffeeTable[[#This Row],[Метод прожарки]]="D","Dark")</f>
        <v>Dark</v>
      </c>
      <c r="O439" s="2" t="str">
        <f>INDEX(customers!$A$1:$D$1001,MATCH($C439,customers!$A$1:$A$1001,0),MATCH(orders!O$1,customers!$A$1:$D$1,0))</f>
        <v>Нет</v>
      </c>
    </row>
    <row r="440" spans="1:15" x14ac:dyDescent="0.25">
      <c r="A440" s="2" t="s">
        <v>855</v>
      </c>
      <c r="B440" s="3">
        <v>43483</v>
      </c>
      <c r="C440" s="2" t="s">
        <v>884</v>
      </c>
      <c r="D440" t="s">
        <v>1988</v>
      </c>
      <c r="E440" s="2">
        <v>2</v>
      </c>
      <c r="F440" s="2" t="str">
        <f>INDEX(customers!$A$1:$D$1001,MATCH($C440,customers!$A$1:$A$1001,0),MATCH(orders!F$1,customers!$A$1:$D$1,0))</f>
        <v>Елизавета Орлова</v>
      </c>
      <c r="G440" s="2" t="str">
        <f>INDEX(customers!$A$1:$D$1001,MATCH($C440,customers!$A$1:$A$1001,0),MATCH(orders!G$1,customers!$A$1:$D$1,0))</f>
        <v>Россия</v>
      </c>
      <c r="H440" s="2" t="str">
        <f>INDEX(products!$A$1:$G$49,MATCH($D440,products!$A$1:$A$49,0),MATCH(orders!H$1,products!$A$1:$G$1,0))</f>
        <v>Lib</v>
      </c>
      <c r="I440" s="2" t="str">
        <f>INDEX(products!$A$1:$G$49,MATCH($D440,products!$A$1:$A$49,0),MATCH(orders!I$1,products!$A$1:$G$1,0))</f>
        <v>D</v>
      </c>
      <c r="J440" s="2">
        <f>INDEX(products!$A$1:$G$49,MATCH($D440,products!$A$1:$A$49,0),MATCH(orders!J$1,products!$A$1:$G$1,0))</f>
        <v>0.5</v>
      </c>
      <c r="K440" s="2">
        <f>INDEX(products!$A$1:$G$49,MATCH($D440,products!$A$1:$A$49,0),MATCH(orders!K$1,products!$A$1:$G$1,0))</f>
        <v>777</v>
      </c>
      <c r="L440">
        <f>K440*E440</f>
        <v>1554</v>
      </c>
      <c r="M440" s="2" t="str" cm="1">
        <f t="array" ref="M4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0" s="2" t="str" cm="1">
        <f t="array" ref="N440">_xlfn.IFS(FullCoffeeTable[[#This Row],[Метод прожарки]]="M","Medium",FullCoffeeTable[[#This Row],[Метод прожарки]]="L","Light",FullCoffeeTable[[#This Row],[Метод прожарки]]="D","Dark")</f>
        <v>Dark</v>
      </c>
      <c r="O440" s="2" t="str">
        <f>INDEX(customers!$A$1:$D$1001,MATCH($C440,customers!$A$1:$A$1001,0),MATCH(orders!O$1,customers!$A$1:$D$1,0))</f>
        <v>Нет</v>
      </c>
    </row>
    <row r="441" spans="1:15" x14ac:dyDescent="0.25">
      <c r="A441" s="2" t="s">
        <v>857</v>
      </c>
      <c r="B441" s="3">
        <v>43562</v>
      </c>
      <c r="C441" s="2" t="s">
        <v>858</v>
      </c>
      <c r="D441" t="s">
        <v>1995</v>
      </c>
      <c r="E441" s="2">
        <v>4</v>
      </c>
      <c r="F441" s="2" t="str">
        <f>INDEX(customers!$A$1:$D$1001,MATCH($C441,customers!$A$1:$A$1001,0),MATCH(orders!F$1,customers!$A$1:$D$1,0))</f>
        <v>Роман Степанов</v>
      </c>
      <c r="G441" s="2" t="str">
        <f>INDEX(customers!$A$1:$D$1001,MATCH($C441,customers!$A$1:$A$1001,0),MATCH(orders!G$1,customers!$A$1:$D$1,0))</f>
        <v>Казахстан</v>
      </c>
      <c r="H441" s="2" t="str">
        <f>INDEX(products!$A$1:$G$49,MATCH($D441,products!$A$1:$A$49,0),MATCH(orders!H$1,products!$A$1:$G$1,0))</f>
        <v>Exc</v>
      </c>
      <c r="I441" s="2" t="str">
        <f>INDEX(products!$A$1:$G$49,MATCH($D441,products!$A$1:$A$49,0),MATCH(orders!I$1,products!$A$1:$G$1,0))</f>
        <v>L</v>
      </c>
      <c r="J441" s="2">
        <f>INDEX(products!$A$1:$G$49,MATCH($D441,products!$A$1:$A$49,0),MATCH(orders!J$1,products!$A$1:$G$1,0))</f>
        <v>0.5</v>
      </c>
      <c r="K441" s="2">
        <f>INDEX(products!$A$1:$G$49,MATCH($D441,products!$A$1:$A$49,0),MATCH(orders!K$1,products!$A$1:$G$1,0))</f>
        <v>891</v>
      </c>
      <c r="L441">
        <f>K441*E441</f>
        <v>3564</v>
      </c>
      <c r="M441" s="2" t="str" cm="1">
        <f t="array" ref="M4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1" s="2" t="str" cm="1">
        <f t="array" ref="N441">_xlfn.IFS(FullCoffeeTable[[#This Row],[Метод прожарки]]="M","Medium",FullCoffeeTable[[#This Row],[Метод прожарки]]="L","Light",FullCoffeeTable[[#This Row],[Метод прожарки]]="D","Dark")</f>
        <v>Light</v>
      </c>
      <c r="O441" s="2" t="str">
        <f>INDEX(customers!$A$1:$D$1001,MATCH($C441,customers!$A$1:$A$1001,0),MATCH(orders!O$1,customers!$A$1:$D$1,0))</f>
        <v>Нет</v>
      </c>
    </row>
    <row r="442" spans="1:15" x14ac:dyDescent="0.25">
      <c r="A442" s="2" t="s">
        <v>859</v>
      </c>
      <c r="B442" s="3">
        <v>44230</v>
      </c>
      <c r="C442" s="2" t="s">
        <v>860</v>
      </c>
      <c r="D442" t="s">
        <v>1994</v>
      </c>
      <c r="E442" s="2">
        <v>4</v>
      </c>
      <c r="F442" s="2" t="str">
        <f>INDEX(customers!$A$1:$D$1001,MATCH($C442,customers!$A$1:$A$1001,0),MATCH(orders!F$1,customers!$A$1:$D$1,0))</f>
        <v>Иван Хомяков</v>
      </c>
      <c r="G442" s="2" t="str">
        <f>INDEX(customers!$A$1:$D$1001,MATCH($C442,customers!$A$1:$A$1001,0),MATCH(orders!G$1,customers!$A$1:$D$1,0))</f>
        <v>Россия</v>
      </c>
      <c r="H442" s="2" t="str">
        <f>INDEX(products!$A$1:$G$49,MATCH($D442,products!$A$1:$A$49,0),MATCH(orders!H$1,products!$A$1:$G$1,0))</f>
        <v>Ara</v>
      </c>
      <c r="I442" s="2" t="str">
        <f>INDEX(products!$A$1:$G$49,MATCH($D442,products!$A$1:$A$49,0),MATCH(orders!I$1,products!$A$1:$G$1,0))</f>
        <v>M</v>
      </c>
      <c r="J442" s="2">
        <f>INDEX(products!$A$1:$G$49,MATCH($D442,products!$A$1:$A$49,0),MATCH(orders!J$1,products!$A$1:$G$1,0))</f>
        <v>2.5</v>
      </c>
      <c r="K442" s="2">
        <f>INDEX(products!$A$1:$G$49,MATCH($D442,products!$A$1:$A$49,0),MATCH(orders!K$1,products!$A$1:$G$1,0))</f>
        <v>2587.4999999999995</v>
      </c>
      <c r="L442">
        <f>K442*E442</f>
        <v>10349.999999999998</v>
      </c>
      <c r="M442" s="2" t="str" cm="1">
        <f t="array" ref="M4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42" s="2" t="str" cm="1">
        <f t="array" ref="N442">_xlfn.IFS(FullCoffeeTable[[#This Row],[Метод прожарки]]="M","Medium",FullCoffeeTable[[#This Row],[Метод прожарки]]="L","Light",FullCoffeeTable[[#This Row],[Метод прожарки]]="D","Dark")</f>
        <v>Medium</v>
      </c>
      <c r="O442" s="2" t="str">
        <f>INDEX(customers!$A$1:$D$1001,MATCH($C442,customers!$A$1:$A$1001,0),MATCH(orders!O$1,customers!$A$1:$D$1,0))</f>
        <v>Да</v>
      </c>
    </row>
    <row r="443" spans="1:15" x14ac:dyDescent="0.25">
      <c r="A443" s="2" t="s">
        <v>861</v>
      </c>
      <c r="B443" s="3">
        <v>43573</v>
      </c>
      <c r="C443" s="2" t="s">
        <v>862</v>
      </c>
      <c r="D443" t="s">
        <v>2002</v>
      </c>
      <c r="E443" s="2">
        <v>3</v>
      </c>
      <c r="F443" s="2" t="str">
        <f>INDEX(customers!$A$1:$D$1001,MATCH($C443,customers!$A$1:$A$1001,0),MATCH(orders!F$1,customers!$A$1:$D$1,0))</f>
        <v>Надежда Максимова</v>
      </c>
      <c r="G443" s="2" t="str">
        <f>INDEX(customers!$A$1:$D$1001,MATCH($C443,customers!$A$1:$A$1001,0),MATCH(orders!G$1,customers!$A$1:$D$1,0))</f>
        <v>Казахстан</v>
      </c>
      <c r="H443" s="2" t="str">
        <f>INDEX(products!$A$1:$G$49,MATCH($D443,products!$A$1:$A$49,0),MATCH(orders!H$1,products!$A$1:$G$1,0))</f>
        <v>Exc</v>
      </c>
      <c r="I443" s="2" t="str">
        <f>INDEX(products!$A$1:$G$49,MATCH($D443,products!$A$1:$A$49,0),MATCH(orders!I$1,products!$A$1:$G$1,0))</f>
        <v>D</v>
      </c>
      <c r="J443" s="2">
        <f>INDEX(products!$A$1:$G$49,MATCH($D443,products!$A$1:$A$49,0),MATCH(orders!J$1,products!$A$1:$G$1,0))</f>
        <v>1</v>
      </c>
      <c r="K443" s="2">
        <f>INDEX(products!$A$1:$G$49,MATCH($D443,products!$A$1:$A$49,0),MATCH(orders!K$1,products!$A$1:$G$1,0))</f>
        <v>1215</v>
      </c>
      <c r="L443">
        <f>K443*E443</f>
        <v>3645</v>
      </c>
      <c r="M443" s="2" t="str" cm="1">
        <f t="array" ref="M4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3" s="2" t="str" cm="1">
        <f t="array" ref="N443">_xlfn.IFS(FullCoffeeTable[[#This Row],[Метод прожарки]]="M","Medium",FullCoffeeTable[[#This Row],[Метод прожарки]]="L","Light",FullCoffeeTable[[#This Row],[Метод прожарки]]="D","Dark")</f>
        <v>Dark</v>
      </c>
      <c r="O443" s="2" t="str">
        <f>INDEX(customers!$A$1:$D$1001,MATCH($C443,customers!$A$1:$A$1001,0),MATCH(orders!O$1,customers!$A$1:$D$1,0))</f>
        <v>Да</v>
      </c>
    </row>
    <row r="444" spans="1:15" x14ac:dyDescent="0.25">
      <c r="A444" s="2" t="s">
        <v>863</v>
      </c>
      <c r="B444" s="3">
        <v>44384</v>
      </c>
      <c r="C444" s="2" t="s">
        <v>864</v>
      </c>
      <c r="D444" t="s">
        <v>1992</v>
      </c>
      <c r="E444" s="2">
        <v>5</v>
      </c>
      <c r="F444" s="2" t="str">
        <f>INDEX(customers!$A$1:$D$1001,MATCH($C444,customers!$A$1:$A$1001,0),MATCH(orders!F$1,customers!$A$1:$D$1,0))</f>
        <v>Анна Зверева</v>
      </c>
      <c r="G444" s="2" t="str">
        <f>INDEX(customers!$A$1:$D$1001,MATCH($C444,customers!$A$1:$A$1001,0),MATCH(orders!G$1,customers!$A$1:$D$1,0))</f>
        <v>Россия</v>
      </c>
      <c r="H444" s="2" t="str">
        <f>INDEX(products!$A$1:$G$49,MATCH($D444,products!$A$1:$A$49,0),MATCH(orders!H$1,products!$A$1:$G$1,0))</f>
        <v>Rob</v>
      </c>
      <c r="I444" s="2" t="str">
        <f>INDEX(products!$A$1:$G$49,MATCH($D444,products!$A$1:$A$49,0),MATCH(orders!I$1,products!$A$1:$G$1,0))</f>
        <v>L</v>
      </c>
      <c r="J444" s="2">
        <f>INDEX(products!$A$1:$G$49,MATCH($D444,products!$A$1:$A$49,0),MATCH(orders!J$1,products!$A$1:$G$1,0))</f>
        <v>0.5</v>
      </c>
      <c r="K444" s="2">
        <f>INDEX(products!$A$1:$G$49,MATCH($D444,products!$A$1:$A$49,0),MATCH(orders!K$1,products!$A$1:$G$1,0))</f>
        <v>716.99999999999989</v>
      </c>
      <c r="L444">
        <f>K444*E444</f>
        <v>3584.9999999999995</v>
      </c>
      <c r="M444" s="2" t="str" cm="1">
        <f t="array" ref="M4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4" s="2" t="str" cm="1">
        <f t="array" ref="N444">_xlfn.IFS(FullCoffeeTable[[#This Row],[Метод прожарки]]="M","Medium",FullCoffeeTable[[#This Row],[Метод прожарки]]="L","Light",FullCoffeeTable[[#This Row],[Метод прожарки]]="D","Dark")</f>
        <v>Light</v>
      </c>
      <c r="O444" s="2" t="str">
        <f>INDEX(customers!$A$1:$D$1001,MATCH($C444,customers!$A$1:$A$1001,0),MATCH(orders!O$1,customers!$A$1:$D$1,0))</f>
        <v>Нет</v>
      </c>
    </row>
    <row r="445" spans="1:15" x14ac:dyDescent="0.25">
      <c r="A445" s="2" t="s">
        <v>865</v>
      </c>
      <c r="B445" s="3">
        <v>44250</v>
      </c>
      <c r="C445" s="2" t="s">
        <v>866</v>
      </c>
      <c r="D445" t="s">
        <v>2003</v>
      </c>
      <c r="E445" s="2">
        <v>5</v>
      </c>
      <c r="F445" s="2" t="str">
        <f>INDEX(customers!$A$1:$D$1001,MATCH($C445,customers!$A$1:$A$1001,0),MATCH(orders!F$1,customers!$A$1:$D$1,0))</f>
        <v>София Косарева</v>
      </c>
      <c r="G445" s="2" t="str">
        <f>INDEX(customers!$A$1:$D$1001,MATCH($C445,customers!$A$1:$A$1001,0),MATCH(orders!G$1,customers!$A$1:$D$1,0))</f>
        <v>Казахстан</v>
      </c>
      <c r="H445" s="2" t="str">
        <f>INDEX(products!$A$1:$G$49,MATCH($D445,products!$A$1:$A$49,0),MATCH(orders!H$1,products!$A$1:$G$1,0))</f>
        <v>Exc</v>
      </c>
      <c r="I445" s="2" t="str">
        <f>INDEX(products!$A$1:$G$49,MATCH($D445,products!$A$1:$A$49,0),MATCH(orders!I$1,products!$A$1:$G$1,0))</f>
        <v>L</v>
      </c>
      <c r="J445" s="2">
        <f>INDEX(products!$A$1:$G$49,MATCH($D445,products!$A$1:$A$49,0),MATCH(orders!J$1,products!$A$1:$G$1,0))</f>
        <v>0.2</v>
      </c>
      <c r="K445" s="2">
        <f>INDEX(products!$A$1:$G$49,MATCH($D445,products!$A$1:$A$49,0),MATCH(orders!K$1,products!$A$1:$G$1,0))</f>
        <v>445.5</v>
      </c>
      <c r="L445">
        <f>K445*E445</f>
        <v>2227.5</v>
      </c>
      <c r="M445" s="2" t="str" cm="1">
        <f t="array" ref="M4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5" s="2" t="str" cm="1">
        <f t="array" ref="N445">_xlfn.IFS(FullCoffeeTable[[#This Row],[Метод прожарки]]="M","Medium",FullCoffeeTable[[#This Row],[Метод прожарки]]="L","Light",FullCoffeeTable[[#This Row],[Метод прожарки]]="D","Dark")</f>
        <v>Light</v>
      </c>
      <c r="O445" s="2" t="str">
        <f>INDEX(customers!$A$1:$D$1001,MATCH($C445,customers!$A$1:$A$1001,0),MATCH(orders!O$1,customers!$A$1:$D$1,0))</f>
        <v>Да</v>
      </c>
    </row>
    <row r="446" spans="1:15" x14ac:dyDescent="0.25">
      <c r="A446" s="2" t="s">
        <v>867</v>
      </c>
      <c r="B446" s="3">
        <v>44418</v>
      </c>
      <c r="C446" s="2" t="s">
        <v>868</v>
      </c>
      <c r="D446" t="s">
        <v>1975</v>
      </c>
      <c r="E446" s="2">
        <v>6</v>
      </c>
      <c r="F446" s="2" t="str">
        <f>INDEX(customers!$A$1:$D$1001,MATCH($C446,customers!$A$1:$A$1001,0),MATCH(orders!F$1,customers!$A$1:$D$1,0))</f>
        <v>Анастасия Комарова</v>
      </c>
      <c r="G446" s="2" t="str">
        <f>INDEX(customers!$A$1:$D$1001,MATCH($C446,customers!$A$1:$A$1001,0),MATCH(orders!G$1,customers!$A$1:$D$1,0))</f>
        <v>Казахстан</v>
      </c>
      <c r="H446" s="2" t="str">
        <f>INDEX(products!$A$1:$G$49,MATCH($D446,products!$A$1:$A$49,0),MATCH(orders!H$1,products!$A$1:$G$1,0))</f>
        <v>Exc</v>
      </c>
      <c r="I446" s="2" t="str">
        <f>INDEX(products!$A$1:$G$49,MATCH($D446,products!$A$1:$A$49,0),MATCH(orders!I$1,products!$A$1:$G$1,0))</f>
        <v>M</v>
      </c>
      <c r="J446" s="2">
        <f>INDEX(products!$A$1:$G$49,MATCH($D446,products!$A$1:$A$49,0),MATCH(orders!J$1,products!$A$1:$G$1,0))</f>
        <v>0.2</v>
      </c>
      <c r="K446" s="2">
        <f>INDEX(products!$A$1:$G$49,MATCH($D446,products!$A$1:$A$49,0),MATCH(orders!K$1,products!$A$1:$G$1,0))</f>
        <v>412.5</v>
      </c>
      <c r="L446">
        <f>K446*E446</f>
        <v>2475</v>
      </c>
      <c r="M446" s="2" t="str" cm="1">
        <f t="array" ref="M4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46" s="2" t="str" cm="1">
        <f t="array" ref="N446">_xlfn.IFS(FullCoffeeTable[[#This Row],[Метод прожарки]]="M","Medium",FullCoffeeTable[[#This Row],[Метод прожарки]]="L","Light",FullCoffeeTable[[#This Row],[Метод прожарки]]="D","Dark")</f>
        <v>Medium</v>
      </c>
      <c r="O446" s="2" t="str">
        <f>INDEX(customers!$A$1:$D$1001,MATCH($C446,customers!$A$1:$A$1001,0),MATCH(orders!O$1,customers!$A$1:$D$1,0))</f>
        <v>Нет</v>
      </c>
    </row>
    <row r="447" spans="1:15" x14ac:dyDescent="0.25">
      <c r="A447" s="2" t="s">
        <v>869</v>
      </c>
      <c r="B447" s="3">
        <v>43784</v>
      </c>
      <c r="C447" s="2" t="s">
        <v>870</v>
      </c>
      <c r="D447" t="s">
        <v>2000</v>
      </c>
      <c r="E447" s="2">
        <v>2</v>
      </c>
      <c r="F447" s="2" t="str">
        <f>INDEX(customers!$A$1:$D$1001,MATCH($C447,customers!$A$1:$A$1001,0),MATCH(orders!F$1,customers!$A$1:$D$1,0))</f>
        <v>Константин Фадеев</v>
      </c>
      <c r="G447" s="2" t="str">
        <f>INDEX(customers!$A$1:$D$1001,MATCH($C447,customers!$A$1:$A$1001,0),MATCH(orders!G$1,customers!$A$1:$D$1,0))</f>
        <v>Казахстан</v>
      </c>
      <c r="H447" s="2" t="str">
        <f>INDEX(products!$A$1:$G$49,MATCH($D447,products!$A$1:$A$49,0),MATCH(orders!H$1,products!$A$1:$G$1,0))</f>
        <v>Lib</v>
      </c>
      <c r="I447" s="2" t="str">
        <f>INDEX(products!$A$1:$G$49,MATCH($D447,products!$A$1:$A$49,0),MATCH(orders!I$1,products!$A$1:$G$1,0))</f>
        <v>M</v>
      </c>
      <c r="J447" s="2">
        <f>INDEX(products!$A$1:$G$49,MATCH($D447,products!$A$1:$A$49,0),MATCH(orders!J$1,products!$A$1:$G$1,0))</f>
        <v>2.5</v>
      </c>
      <c r="K447" s="2">
        <f>INDEX(products!$A$1:$G$49,MATCH($D447,products!$A$1:$A$49,0),MATCH(orders!K$1,products!$A$1:$G$1,0))</f>
        <v>3346.4999999999995</v>
      </c>
      <c r="L447">
        <f>K447*E447</f>
        <v>6692.9999999999991</v>
      </c>
      <c r="M447" s="2" t="str" cm="1">
        <f t="array" ref="M4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7" s="2" t="str" cm="1">
        <f t="array" ref="N447">_xlfn.IFS(FullCoffeeTable[[#This Row],[Метод прожарки]]="M","Medium",FullCoffeeTable[[#This Row],[Метод прожарки]]="L","Light",FullCoffeeTable[[#This Row],[Метод прожарки]]="D","Dark")</f>
        <v>Medium</v>
      </c>
      <c r="O447" s="2" t="str">
        <f>INDEX(customers!$A$1:$D$1001,MATCH($C447,customers!$A$1:$A$1001,0),MATCH(orders!O$1,customers!$A$1:$D$1,0))</f>
        <v>Да</v>
      </c>
    </row>
    <row r="448" spans="1:15" x14ac:dyDescent="0.25">
      <c r="A448" s="2" t="s">
        <v>871</v>
      </c>
      <c r="B448" s="3">
        <v>43816</v>
      </c>
      <c r="C448" s="2" t="s">
        <v>872</v>
      </c>
      <c r="D448" t="s">
        <v>1979</v>
      </c>
      <c r="E448" s="2">
        <v>1</v>
      </c>
      <c r="F448" s="2" t="str">
        <f>INDEX(customers!$A$1:$D$1001,MATCH($C448,customers!$A$1:$A$1001,0),MATCH(orders!F$1,customers!$A$1:$D$1,0))</f>
        <v>София Полякова</v>
      </c>
      <c r="G448" s="2" t="str">
        <f>INDEX(customers!$A$1:$D$1001,MATCH($C448,customers!$A$1:$A$1001,0),MATCH(orders!G$1,customers!$A$1:$D$1,0))</f>
        <v>Беларусь</v>
      </c>
      <c r="H448" s="2" t="str">
        <f>INDEX(products!$A$1:$G$49,MATCH($D448,products!$A$1:$A$49,0),MATCH(orders!H$1,products!$A$1:$G$1,0))</f>
        <v>Lib</v>
      </c>
      <c r="I448" s="2" t="str">
        <f>INDEX(products!$A$1:$G$49,MATCH($D448,products!$A$1:$A$49,0),MATCH(orders!I$1,products!$A$1:$G$1,0))</f>
        <v>M</v>
      </c>
      <c r="J448" s="2">
        <f>INDEX(products!$A$1:$G$49,MATCH($D448,products!$A$1:$A$49,0),MATCH(orders!J$1,products!$A$1:$G$1,0))</f>
        <v>0.5</v>
      </c>
      <c r="K448" s="2">
        <f>INDEX(products!$A$1:$G$49,MATCH($D448,products!$A$1:$A$49,0),MATCH(orders!K$1,products!$A$1:$G$1,0))</f>
        <v>873</v>
      </c>
      <c r="L448">
        <f>K448*E448</f>
        <v>873</v>
      </c>
      <c r="M448" s="2" t="str" cm="1">
        <f t="array" ref="M4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48" s="2" t="str" cm="1">
        <f t="array" ref="N448">_xlfn.IFS(FullCoffeeTable[[#This Row],[Метод прожарки]]="M","Medium",FullCoffeeTable[[#This Row],[Метод прожарки]]="L","Light",FullCoffeeTable[[#This Row],[Метод прожарки]]="D","Dark")</f>
        <v>Medium</v>
      </c>
      <c r="O448" s="2" t="str">
        <f>INDEX(customers!$A$1:$D$1001,MATCH($C448,customers!$A$1:$A$1001,0),MATCH(orders!O$1,customers!$A$1:$D$1,0))</f>
        <v>Да</v>
      </c>
    </row>
    <row r="449" spans="1:15" x14ac:dyDescent="0.25">
      <c r="A449" s="2" t="s">
        <v>873</v>
      </c>
      <c r="B449" s="3">
        <v>43908</v>
      </c>
      <c r="C449" s="2" t="s">
        <v>874</v>
      </c>
      <c r="D449" t="s">
        <v>1965</v>
      </c>
      <c r="E449" s="2">
        <v>3</v>
      </c>
      <c r="F449" s="2" t="str">
        <f>INDEX(customers!$A$1:$D$1001,MATCH($C449,customers!$A$1:$A$1001,0),MATCH(orders!F$1,customers!$A$1:$D$1,0))</f>
        <v>Арина Митрофанова</v>
      </c>
      <c r="G449" s="2" t="str">
        <f>INDEX(customers!$A$1:$D$1001,MATCH($C449,customers!$A$1:$A$1001,0),MATCH(orders!G$1,customers!$A$1:$D$1,0))</f>
        <v>Россия</v>
      </c>
      <c r="H449" s="2" t="str">
        <f>INDEX(products!$A$1:$G$49,MATCH($D449,products!$A$1:$A$49,0),MATCH(orders!H$1,products!$A$1:$G$1,0))</f>
        <v>Rob</v>
      </c>
      <c r="I449" s="2" t="str">
        <f>INDEX(products!$A$1:$G$49,MATCH($D449,products!$A$1:$A$49,0),MATCH(orders!I$1,products!$A$1:$G$1,0))</f>
        <v>M</v>
      </c>
      <c r="J449" s="2">
        <f>INDEX(products!$A$1:$G$49,MATCH($D449,products!$A$1:$A$49,0),MATCH(orders!J$1,products!$A$1:$G$1,0))</f>
        <v>0.5</v>
      </c>
      <c r="K449" s="2">
        <f>INDEX(products!$A$1:$G$49,MATCH($D449,products!$A$1:$A$49,0),MATCH(orders!K$1,products!$A$1:$G$1,0))</f>
        <v>597</v>
      </c>
      <c r="L449">
        <f>K449*E449</f>
        <v>1791</v>
      </c>
      <c r="M449" s="2" t="str" cm="1">
        <f t="array" ref="M4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49" s="2" t="str" cm="1">
        <f t="array" ref="N449">_xlfn.IFS(FullCoffeeTable[[#This Row],[Метод прожарки]]="M","Medium",FullCoffeeTable[[#This Row],[Метод прожарки]]="L","Light",FullCoffeeTable[[#This Row],[Метод прожарки]]="D","Dark")</f>
        <v>Medium</v>
      </c>
      <c r="O449" s="2" t="str">
        <f>INDEX(customers!$A$1:$D$1001,MATCH($C449,customers!$A$1:$A$1001,0),MATCH(orders!O$1,customers!$A$1:$D$1,0))</f>
        <v>Нет</v>
      </c>
    </row>
    <row r="450" spans="1:15" x14ac:dyDescent="0.25">
      <c r="A450" s="2" t="s">
        <v>875</v>
      </c>
      <c r="B450" s="3">
        <v>44718</v>
      </c>
      <c r="C450" s="2" t="s">
        <v>876</v>
      </c>
      <c r="D450" t="s">
        <v>1992</v>
      </c>
      <c r="E450" s="2">
        <v>1</v>
      </c>
      <c r="F450" s="2" t="str">
        <f>INDEX(customers!$A$1:$D$1001,MATCH($C450,customers!$A$1:$A$1001,0),MATCH(orders!F$1,customers!$A$1:$D$1,0))</f>
        <v>Мирон Лазарев</v>
      </c>
      <c r="G450" s="2" t="str">
        <f>INDEX(customers!$A$1:$D$1001,MATCH($C450,customers!$A$1:$A$1001,0),MATCH(orders!G$1,customers!$A$1:$D$1,0))</f>
        <v>Казахстан</v>
      </c>
      <c r="H450" s="2" t="str">
        <f>INDEX(products!$A$1:$G$49,MATCH($D450,products!$A$1:$A$49,0),MATCH(orders!H$1,products!$A$1:$G$1,0))</f>
        <v>Rob</v>
      </c>
      <c r="I450" s="2" t="str">
        <f>INDEX(products!$A$1:$G$49,MATCH($D450,products!$A$1:$A$49,0),MATCH(orders!I$1,products!$A$1:$G$1,0))</f>
        <v>L</v>
      </c>
      <c r="J450" s="2">
        <f>INDEX(products!$A$1:$G$49,MATCH($D450,products!$A$1:$A$49,0),MATCH(orders!J$1,products!$A$1:$G$1,0))</f>
        <v>0.5</v>
      </c>
      <c r="K450" s="2">
        <f>INDEX(products!$A$1:$G$49,MATCH($D450,products!$A$1:$A$49,0),MATCH(orders!K$1,products!$A$1:$G$1,0))</f>
        <v>716.99999999999989</v>
      </c>
      <c r="L450">
        <f>K450*E450</f>
        <v>716.99999999999989</v>
      </c>
      <c r="M450" s="2" t="str" cm="1">
        <f t="array" ref="M4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0" s="2" t="str" cm="1">
        <f t="array" ref="N450">_xlfn.IFS(FullCoffeeTable[[#This Row],[Метод прожарки]]="M","Medium",FullCoffeeTable[[#This Row],[Метод прожарки]]="L","Light",FullCoffeeTable[[#This Row],[Метод прожарки]]="D","Dark")</f>
        <v>Light</v>
      </c>
      <c r="O450" s="2" t="str">
        <f>INDEX(customers!$A$1:$D$1001,MATCH($C450,customers!$A$1:$A$1001,0),MATCH(orders!O$1,customers!$A$1:$D$1,0))</f>
        <v>Нет</v>
      </c>
    </row>
    <row r="451" spans="1:15" x14ac:dyDescent="0.25">
      <c r="A451" s="2" t="s">
        <v>877</v>
      </c>
      <c r="B451" s="3">
        <v>44336</v>
      </c>
      <c r="C451" s="2" t="s">
        <v>878</v>
      </c>
      <c r="D451" t="s">
        <v>1982</v>
      </c>
      <c r="E451" s="2">
        <v>2</v>
      </c>
      <c r="F451" s="2" t="str">
        <f>INDEX(customers!$A$1:$D$1001,MATCH($C451,customers!$A$1:$A$1001,0),MATCH(orders!F$1,customers!$A$1:$D$1,0))</f>
        <v>Милана Ермакова</v>
      </c>
      <c r="G451" s="2" t="str">
        <f>INDEX(customers!$A$1:$D$1001,MATCH($C451,customers!$A$1:$A$1001,0),MATCH(orders!G$1,customers!$A$1:$D$1,0))</f>
        <v>Россия</v>
      </c>
      <c r="H451" s="2" t="str">
        <f>INDEX(products!$A$1:$G$49,MATCH($D451,products!$A$1:$A$49,0),MATCH(orders!H$1,products!$A$1:$G$1,0))</f>
        <v>Rob</v>
      </c>
      <c r="I451" s="2" t="str">
        <f>INDEX(products!$A$1:$G$49,MATCH($D451,products!$A$1:$A$49,0),MATCH(orders!I$1,products!$A$1:$G$1,0))</f>
        <v>D</v>
      </c>
      <c r="J451" s="2">
        <f>INDEX(products!$A$1:$G$49,MATCH($D451,products!$A$1:$A$49,0),MATCH(orders!J$1,products!$A$1:$G$1,0))</f>
        <v>0.2</v>
      </c>
      <c r="K451" s="2">
        <f>INDEX(products!$A$1:$G$49,MATCH($D451,products!$A$1:$A$49,0),MATCH(orders!K$1,products!$A$1:$G$1,0))</f>
        <v>268.49999999999994</v>
      </c>
      <c r="L451">
        <f>K451*E451</f>
        <v>536.99999999999989</v>
      </c>
      <c r="M451" s="2" t="str" cm="1">
        <f t="array" ref="M4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1" s="2" t="str" cm="1">
        <f t="array" ref="N451">_xlfn.IFS(FullCoffeeTable[[#This Row],[Метод прожарки]]="M","Medium",FullCoffeeTable[[#This Row],[Метод прожарки]]="L","Light",FullCoffeeTable[[#This Row],[Метод прожарки]]="D","Dark")</f>
        <v>Dark</v>
      </c>
      <c r="O451" s="2" t="str">
        <f>INDEX(customers!$A$1:$D$1001,MATCH($C451,customers!$A$1:$A$1001,0),MATCH(orders!O$1,customers!$A$1:$D$1,0))</f>
        <v>Нет</v>
      </c>
    </row>
    <row r="452" spans="1:15" x14ac:dyDescent="0.25">
      <c r="A452" s="2" t="s">
        <v>879</v>
      </c>
      <c r="B452" s="3">
        <v>44207</v>
      </c>
      <c r="C452" s="2" t="s">
        <v>880</v>
      </c>
      <c r="D452" t="s">
        <v>1964</v>
      </c>
      <c r="E452" s="2">
        <v>5</v>
      </c>
      <c r="F452" s="2" t="str">
        <f>INDEX(customers!$A$1:$D$1001,MATCH($C452,customers!$A$1:$A$1001,0),MATCH(orders!F$1,customers!$A$1:$D$1,0))</f>
        <v>Вера Колпакова</v>
      </c>
      <c r="G452" s="2" t="str">
        <f>INDEX(customers!$A$1:$D$1001,MATCH($C452,customers!$A$1:$A$1001,0),MATCH(orders!G$1,customers!$A$1:$D$1,0))</f>
        <v>Казахстан</v>
      </c>
      <c r="H452" s="2" t="str">
        <f>INDEX(products!$A$1:$G$49,MATCH($D452,products!$A$1:$A$49,0),MATCH(orders!H$1,products!$A$1:$G$1,0))</f>
        <v>Lib</v>
      </c>
      <c r="I452" s="2" t="str">
        <f>INDEX(products!$A$1:$G$49,MATCH($D452,products!$A$1:$A$49,0),MATCH(orders!I$1,products!$A$1:$G$1,0))</f>
        <v>L</v>
      </c>
      <c r="J452" s="2">
        <f>INDEX(products!$A$1:$G$49,MATCH($D452,products!$A$1:$A$49,0),MATCH(orders!J$1,products!$A$1:$G$1,0))</f>
        <v>0.2</v>
      </c>
      <c r="K452" s="2">
        <f>INDEX(products!$A$1:$G$49,MATCH($D452,products!$A$1:$A$49,0),MATCH(orders!K$1,products!$A$1:$G$1,0))</f>
        <v>475.5</v>
      </c>
      <c r="L452">
        <f>K452*E452</f>
        <v>2377.5</v>
      </c>
      <c r="M452" s="2" t="str" cm="1">
        <f t="array" ref="M4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2" s="2" t="str" cm="1">
        <f t="array" ref="N452">_xlfn.IFS(FullCoffeeTable[[#This Row],[Метод прожарки]]="M","Medium",FullCoffeeTable[[#This Row],[Метод прожарки]]="L","Light",FullCoffeeTable[[#This Row],[Метод прожарки]]="D","Dark")</f>
        <v>Light</v>
      </c>
      <c r="O452" s="2" t="str">
        <f>INDEX(customers!$A$1:$D$1001,MATCH($C452,customers!$A$1:$A$1001,0),MATCH(orders!O$1,customers!$A$1:$D$1,0))</f>
        <v>Нет</v>
      </c>
    </row>
    <row r="453" spans="1:15" x14ac:dyDescent="0.25">
      <c r="A453" s="2" t="s">
        <v>881</v>
      </c>
      <c r="B453" s="3">
        <v>43518</v>
      </c>
      <c r="C453" s="2" t="s">
        <v>882</v>
      </c>
      <c r="D453" t="s">
        <v>1968</v>
      </c>
      <c r="E453" s="2">
        <v>2</v>
      </c>
      <c r="F453" s="2" t="str">
        <f>INDEX(customers!$A$1:$D$1001,MATCH($C453,customers!$A$1:$A$1001,0),MATCH(orders!F$1,customers!$A$1:$D$1,0))</f>
        <v>Николай Новиков</v>
      </c>
      <c r="G453" s="2" t="str">
        <f>INDEX(customers!$A$1:$D$1001,MATCH($C453,customers!$A$1:$A$1001,0),MATCH(orders!G$1,customers!$A$1:$D$1,0))</f>
        <v>Россия</v>
      </c>
      <c r="H453" s="2" t="str">
        <f>INDEX(products!$A$1:$G$49,MATCH($D453,products!$A$1:$A$49,0),MATCH(orders!H$1,products!$A$1:$G$1,0))</f>
        <v>Rob</v>
      </c>
      <c r="I453" s="2" t="str">
        <f>INDEX(products!$A$1:$G$49,MATCH($D453,products!$A$1:$A$49,0),MATCH(orders!I$1,products!$A$1:$G$1,0))</f>
        <v>D</v>
      </c>
      <c r="J453" s="2">
        <f>INDEX(products!$A$1:$G$49,MATCH($D453,products!$A$1:$A$49,0),MATCH(orders!J$1,products!$A$1:$G$1,0))</f>
        <v>2.5</v>
      </c>
      <c r="K453" s="2">
        <f>INDEX(products!$A$1:$G$49,MATCH($D453,products!$A$1:$A$49,0),MATCH(orders!K$1,products!$A$1:$G$1,0))</f>
        <v>2058.4999999999995</v>
      </c>
      <c r="L453">
        <f>K453*E453</f>
        <v>4116.9999999999991</v>
      </c>
      <c r="M453" s="2" t="str" cm="1">
        <f t="array" ref="M4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3" s="2" t="str" cm="1">
        <f t="array" ref="N453">_xlfn.IFS(FullCoffeeTable[[#This Row],[Метод прожарки]]="M","Medium",FullCoffeeTable[[#This Row],[Метод прожарки]]="L","Light",FullCoffeeTable[[#This Row],[Метод прожарки]]="D","Dark")</f>
        <v>Dark</v>
      </c>
      <c r="O453" s="2" t="str">
        <f>INDEX(customers!$A$1:$D$1001,MATCH($C453,customers!$A$1:$A$1001,0),MATCH(orders!O$1,customers!$A$1:$D$1,0))</f>
        <v>Да</v>
      </c>
    </row>
    <row r="454" spans="1:15" x14ac:dyDescent="0.25">
      <c r="A454" s="2" t="s">
        <v>883</v>
      </c>
      <c r="B454" s="3">
        <v>44524</v>
      </c>
      <c r="C454" s="2" t="s">
        <v>884</v>
      </c>
      <c r="D454" t="s">
        <v>1986</v>
      </c>
      <c r="E454" s="2">
        <v>3</v>
      </c>
      <c r="F454" s="2" t="str">
        <f>INDEX(customers!$A$1:$D$1001,MATCH($C454,customers!$A$1:$A$1001,0),MATCH(orders!F$1,customers!$A$1:$D$1,0))</f>
        <v>Елизавета Орлова</v>
      </c>
      <c r="G454" s="2" t="str">
        <f>INDEX(customers!$A$1:$D$1001,MATCH($C454,customers!$A$1:$A$1001,0),MATCH(orders!G$1,customers!$A$1:$D$1,0))</f>
        <v>Россия</v>
      </c>
      <c r="H454" s="2" t="str">
        <f>INDEX(products!$A$1:$G$49,MATCH($D454,products!$A$1:$A$49,0),MATCH(orders!H$1,products!$A$1:$G$1,0))</f>
        <v>Ara</v>
      </c>
      <c r="I454" s="2" t="str">
        <f>INDEX(products!$A$1:$G$49,MATCH($D454,products!$A$1:$A$49,0),MATCH(orders!I$1,products!$A$1:$G$1,0))</f>
        <v>L</v>
      </c>
      <c r="J454" s="2">
        <f>INDEX(products!$A$1:$G$49,MATCH($D454,products!$A$1:$A$49,0),MATCH(orders!J$1,products!$A$1:$G$1,0))</f>
        <v>0.2</v>
      </c>
      <c r="K454" s="2">
        <f>INDEX(products!$A$1:$G$49,MATCH($D454,products!$A$1:$A$49,0),MATCH(orders!K$1,products!$A$1:$G$1,0))</f>
        <v>388.5</v>
      </c>
      <c r="L454">
        <f>K454*E454</f>
        <v>1165.5</v>
      </c>
      <c r="M454" s="2" t="str" cm="1">
        <f t="array" ref="M4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54" s="2" t="str" cm="1">
        <f t="array" ref="N454">_xlfn.IFS(FullCoffeeTable[[#This Row],[Метод прожарки]]="M","Medium",FullCoffeeTable[[#This Row],[Метод прожарки]]="L","Light",FullCoffeeTable[[#This Row],[Метод прожарки]]="D","Dark")</f>
        <v>Light</v>
      </c>
      <c r="O454" s="2" t="str">
        <f>INDEX(customers!$A$1:$D$1001,MATCH($C454,customers!$A$1:$A$1001,0),MATCH(orders!O$1,customers!$A$1:$D$1,0))</f>
        <v>Нет</v>
      </c>
    </row>
    <row r="455" spans="1:15" x14ac:dyDescent="0.25">
      <c r="A455" s="2" t="s">
        <v>885</v>
      </c>
      <c r="B455" s="3">
        <v>44579</v>
      </c>
      <c r="C455" s="2" t="s">
        <v>886</v>
      </c>
      <c r="D455" t="s">
        <v>1980</v>
      </c>
      <c r="E455" s="2">
        <v>4</v>
      </c>
      <c r="F455" s="2" t="str">
        <f>INDEX(customers!$A$1:$D$1001,MATCH($C455,customers!$A$1:$A$1001,0),MATCH(orders!F$1,customers!$A$1:$D$1,0))</f>
        <v>Алина Миронова</v>
      </c>
      <c r="G455" s="2" t="str">
        <f>INDEX(customers!$A$1:$D$1001,MATCH($C455,customers!$A$1:$A$1001,0),MATCH(orders!G$1,customers!$A$1:$D$1,0))</f>
        <v>Россия</v>
      </c>
      <c r="H455" s="2" t="str">
        <f>INDEX(products!$A$1:$G$49,MATCH($D455,products!$A$1:$A$49,0),MATCH(orders!H$1,products!$A$1:$G$1,0))</f>
        <v>Lib</v>
      </c>
      <c r="I455" s="2" t="str">
        <f>INDEX(products!$A$1:$G$49,MATCH($D455,products!$A$1:$A$49,0),MATCH(orders!I$1,products!$A$1:$G$1,0))</f>
        <v>L</v>
      </c>
      <c r="J455" s="2">
        <f>INDEX(products!$A$1:$G$49,MATCH($D455,products!$A$1:$A$49,0),MATCH(orders!J$1,products!$A$1:$G$1,0))</f>
        <v>0.5</v>
      </c>
      <c r="K455" s="2">
        <f>INDEX(products!$A$1:$G$49,MATCH($D455,products!$A$1:$A$49,0),MATCH(orders!K$1,products!$A$1:$G$1,0))</f>
        <v>951</v>
      </c>
      <c r="L455">
        <f>K455*E455</f>
        <v>3804</v>
      </c>
      <c r="M455" s="2" t="str" cm="1">
        <f t="array" ref="M4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5" s="2" t="str" cm="1">
        <f t="array" ref="N455">_xlfn.IFS(FullCoffeeTable[[#This Row],[Метод прожарки]]="M","Medium",FullCoffeeTable[[#This Row],[Метод прожарки]]="L","Light",FullCoffeeTable[[#This Row],[Метод прожарки]]="D","Dark")</f>
        <v>Light</v>
      </c>
      <c r="O455" s="2" t="str">
        <f>INDEX(customers!$A$1:$D$1001,MATCH($C455,customers!$A$1:$A$1001,0),MATCH(orders!O$1,customers!$A$1:$D$1,0))</f>
        <v>Нет</v>
      </c>
    </row>
    <row r="456" spans="1:15" x14ac:dyDescent="0.25">
      <c r="A456" s="2" t="s">
        <v>887</v>
      </c>
      <c r="B456" s="3">
        <v>44421</v>
      </c>
      <c r="C456" s="2" t="s">
        <v>888</v>
      </c>
      <c r="D456" t="s">
        <v>1968</v>
      </c>
      <c r="E456" s="2">
        <v>4</v>
      </c>
      <c r="F456" s="2" t="str">
        <f>INDEX(customers!$A$1:$D$1001,MATCH($C456,customers!$A$1:$A$1001,0),MATCH(orders!F$1,customers!$A$1:$D$1,0))</f>
        <v>Артём Панфилов</v>
      </c>
      <c r="G456" s="2" t="str">
        <f>INDEX(customers!$A$1:$D$1001,MATCH($C456,customers!$A$1:$A$1001,0),MATCH(orders!G$1,customers!$A$1:$D$1,0))</f>
        <v>Казахстан</v>
      </c>
      <c r="H456" s="2" t="str">
        <f>INDEX(products!$A$1:$G$49,MATCH($D456,products!$A$1:$A$49,0),MATCH(orders!H$1,products!$A$1:$G$1,0))</f>
        <v>Rob</v>
      </c>
      <c r="I456" s="2" t="str">
        <f>INDEX(products!$A$1:$G$49,MATCH($D456,products!$A$1:$A$49,0),MATCH(orders!I$1,products!$A$1:$G$1,0))</f>
        <v>D</v>
      </c>
      <c r="J456" s="2">
        <f>INDEX(products!$A$1:$G$49,MATCH($D456,products!$A$1:$A$49,0),MATCH(orders!J$1,products!$A$1:$G$1,0))</f>
        <v>2.5</v>
      </c>
      <c r="K456" s="2">
        <f>INDEX(products!$A$1:$G$49,MATCH($D456,products!$A$1:$A$49,0),MATCH(orders!K$1,products!$A$1:$G$1,0))</f>
        <v>2058.4999999999995</v>
      </c>
      <c r="L456">
        <f>K456*E456</f>
        <v>8233.9999999999982</v>
      </c>
      <c r="M456" s="2" t="str" cm="1">
        <f t="array" ref="M4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6" s="2" t="str" cm="1">
        <f t="array" ref="N456">_xlfn.IFS(FullCoffeeTable[[#This Row],[Метод прожарки]]="M","Medium",FullCoffeeTable[[#This Row],[Метод прожарки]]="L","Light",FullCoffeeTable[[#This Row],[Метод прожарки]]="D","Dark")</f>
        <v>Dark</v>
      </c>
      <c r="O456" s="2" t="str">
        <f>INDEX(customers!$A$1:$D$1001,MATCH($C456,customers!$A$1:$A$1001,0),MATCH(orders!O$1,customers!$A$1:$D$1,0))</f>
        <v>Да</v>
      </c>
    </row>
    <row r="457" spans="1:15" x14ac:dyDescent="0.25">
      <c r="A457" s="2" t="s">
        <v>889</v>
      </c>
      <c r="B457" s="3">
        <v>43841</v>
      </c>
      <c r="C457" s="2" t="s">
        <v>890</v>
      </c>
      <c r="D457" t="s">
        <v>1964</v>
      </c>
      <c r="E457" s="2">
        <v>2</v>
      </c>
      <c r="F457" s="2" t="str">
        <f>INDEX(customers!$A$1:$D$1001,MATCH($C457,customers!$A$1:$A$1001,0),MATCH(orders!F$1,customers!$A$1:$D$1,0))</f>
        <v>Александр Свиридов</v>
      </c>
      <c r="G457" s="2" t="str">
        <f>INDEX(customers!$A$1:$D$1001,MATCH($C457,customers!$A$1:$A$1001,0),MATCH(orders!G$1,customers!$A$1:$D$1,0))</f>
        <v>Казахстан</v>
      </c>
      <c r="H457" s="2" t="str">
        <f>INDEX(products!$A$1:$G$49,MATCH($D457,products!$A$1:$A$49,0),MATCH(orders!H$1,products!$A$1:$G$1,0))</f>
        <v>Lib</v>
      </c>
      <c r="I457" s="2" t="str">
        <f>INDEX(products!$A$1:$G$49,MATCH($D457,products!$A$1:$A$49,0),MATCH(orders!I$1,products!$A$1:$G$1,0))</f>
        <v>L</v>
      </c>
      <c r="J457" s="2">
        <f>INDEX(products!$A$1:$G$49,MATCH($D457,products!$A$1:$A$49,0),MATCH(orders!J$1,products!$A$1:$G$1,0))</f>
        <v>0.2</v>
      </c>
      <c r="K457" s="2">
        <f>INDEX(products!$A$1:$G$49,MATCH($D457,products!$A$1:$A$49,0),MATCH(orders!K$1,products!$A$1:$G$1,0))</f>
        <v>475.5</v>
      </c>
      <c r="L457">
        <f>K457*E457</f>
        <v>951</v>
      </c>
      <c r="M457" s="2" t="str" cm="1">
        <f t="array" ref="M4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7" s="2" t="str" cm="1">
        <f t="array" ref="N457">_xlfn.IFS(FullCoffeeTable[[#This Row],[Метод прожарки]]="M","Medium",FullCoffeeTable[[#This Row],[Метод прожарки]]="L","Light",FullCoffeeTable[[#This Row],[Метод прожарки]]="D","Dark")</f>
        <v>Light</v>
      </c>
      <c r="O457" s="2" t="str">
        <f>INDEX(customers!$A$1:$D$1001,MATCH($C457,customers!$A$1:$A$1001,0),MATCH(orders!O$1,customers!$A$1:$D$1,0))</f>
        <v>Да</v>
      </c>
    </row>
    <row r="458" spans="1:15" x14ac:dyDescent="0.25">
      <c r="A458" s="2" t="s">
        <v>891</v>
      </c>
      <c r="B458" s="3">
        <v>44017</v>
      </c>
      <c r="C458" s="2" t="s">
        <v>892</v>
      </c>
      <c r="D458" t="s">
        <v>1968</v>
      </c>
      <c r="E458" s="2">
        <v>2</v>
      </c>
      <c r="F458" s="2" t="str">
        <f>INDEX(customers!$A$1:$D$1001,MATCH($C458,customers!$A$1:$A$1001,0),MATCH(orders!F$1,customers!$A$1:$D$1,0))</f>
        <v>Артём Демидов</v>
      </c>
      <c r="G458" s="2" t="str">
        <f>INDEX(customers!$A$1:$D$1001,MATCH($C458,customers!$A$1:$A$1001,0),MATCH(orders!G$1,customers!$A$1:$D$1,0))</f>
        <v>Беларусь</v>
      </c>
      <c r="H458" s="2" t="str">
        <f>INDEX(products!$A$1:$G$49,MATCH($D458,products!$A$1:$A$49,0),MATCH(orders!H$1,products!$A$1:$G$1,0))</f>
        <v>Rob</v>
      </c>
      <c r="I458" s="2" t="str">
        <f>INDEX(products!$A$1:$G$49,MATCH($D458,products!$A$1:$A$49,0),MATCH(orders!I$1,products!$A$1:$G$1,0))</f>
        <v>D</v>
      </c>
      <c r="J458" s="2">
        <f>INDEX(products!$A$1:$G$49,MATCH($D458,products!$A$1:$A$49,0),MATCH(orders!J$1,products!$A$1:$G$1,0))</f>
        <v>2.5</v>
      </c>
      <c r="K458" s="2">
        <f>INDEX(products!$A$1:$G$49,MATCH($D458,products!$A$1:$A$49,0),MATCH(orders!K$1,products!$A$1:$G$1,0))</f>
        <v>2058.4999999999995</v>
      </c>
      <c r="L458">
        <f>K458*E458</f>
        <v>4116.9999999999991</v>
      </c>
      <c r="M458" s="2" t="str" cm="1">
        <f t="array" ref="M4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58" s="2" t="str" cm="1">
        <f t="array" ref="N458">_xlfn.IFS(FullCoffeeTable[[#This Row],[Метод прожарки]]="M","Medium",FullCoffeeTable[[#This Row],[Метод прожарки]]="L","Light",FullCoffeeTable[[#This Row],[Метод прожарки]]="D","Dark")</f>
        <v>Dark</v>
      </c>
      <c r="O458" s="2" t="str">
        <f>INDEX(customers!$A$1:$D$1001,MATCH($C458,customers!$A$1:$A$1001,0),MATCH(orders!O$1,customers!$A$1:$D$1,0))</f>
        <v>Нет</v>
      </c>
    </row>
    <row r="459" spans="1:15" x14ac:dyDescent="0.25">
      <c r="A459" s="2" t="s">
        <v>893</v>
      </c>
      <c r="B459" s="3">
        <v>43671</v>
      </c>
      <c r="C459" s="2" t="s">
        <v>894</v>
      </c>
      <c r="D459" t="s">
        <v>1980</v>
      </c>
      <c r="E459" s="2">
        <v>5</v>
      </c>
      <c r="F459" s="2" t="str">
        <f>INDEX(customers!$A$1:$D$1001,MATCH($C459,customers!$A$1:$A$1001,0),MATCH(orders!F$1,customers!$A$1:$D$1,0))</f>
        <v>Матвей Климов</v>
      </c>
      <c r="G459" s="2" t="str">
        <f>INDEX(customers!$A$1:$D$1001,MATCH($C459,customers!$A$1:$A$1001,0),MATCH(orders!G$1,customers!$A$1:$D$1,0))</f>
        <v>Россия</v>
      </c>
      <c r="H459" s="2" t="str">
        <f>INDEX(products!$A$1:$G$49,MATCH($D459,products!$A$1:$A$49,0),MATCH(orders!H$1,products!$A$1:$G$1,0))</f>
        <v>Lib</v>
      </c>
      <c r="I459" s="2" t="str">
        <f>INDEX(products!$A$1:$G$49,MATCH($D459,products!$A$1:$A$49,0),MATCH(orders!I$1,products!$A$1:$G$1,0))</f>
        <v>L</v>
      </c>
      <c r="J459" s="2">
        <f>INDEX(products!$A$1:$G$49,MATCH($D459,products!$A$1:$A$49,0),MATCH(orders!J$1,products!$A$1:$G$1,0))</f>
        <v>0.5</v>
      </c>
      <c r="K459" s="2">
        <f>INDEX(products!$A$1:$G$49,MATCH($D459,products!$A$1:$A$49,0),MATCH(orders!K$1,products!$A$1:$G$1,0))</f>
        <v>951</v>
      </c>
      <c r="L459">
        <f>K459*E459</f>
        <v>4755</v>
      </c>
      <c r="M459" s="2" t="str" cm="1">
        <f t="array" ref="M4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59" s="2" t="str" cm="1">
        <f t="array" ref="N459">_xlfn.IFS(FullCoffeeTable[[#This Row],[Метод прожарки]]="M","Medium",FullCoffeeTable[[#This Row],[Метод прожарки]]="L","Light",FullCoffeeTable[[#This Row],[Метод прожарки]]="D","Dark")</f>
        <v>Light</v>
      </c>
      <c r="O459" s="2" t="str">
        <f>INDEX(customers!$A$1:$D$1001,MATCH($C459,customers!$A$1:$A$1001,0),MATCH(orders!O$1,customers!$A$1:$D$1,0))</f>
        <v>Нет</v>
      </c>
    </row>
    <row r="460" spans="1:15" x14ac:dyDescent="0.25">
      <c r="A460" s="2" t="s">
        <v>895</v>
      </c>
      <c r="B460" s="3">
        <v>44707</v>
      </c>
      <c r="C460" s="2" t="s">
        <v>896</v>
      </c>
      <c r="D460" t="s">
        <v>1974</v>
      </c>
      <c r="E460" s="2">
        <v>4</v>
      </c>
      <c r="F460" s="2" t="str">
        <f>INDEX(customers!$A$1:$D$1001,MATCH($C460,customers!$A$1:$A$1001,0),MATCH(orders!F$1,customers!$A$1:$D$1,0))</f>
        <v>Михаил Нечаев</v>
      </c>
      <c r="G460" s="2" t="str">
        <f>INDEX(customers!$A$1:$D$1001,MATCH($C460,customers!$A$1:$A$1001,0),MATCH(orders!G$1,customers!$A$1:$D$1,0))</f>
        <v>Россия</v>
      </c>
      <c r="H460" s="2" t="str">
        <f>INDEX(products!$A$1:$G$49,MATCH($D460,products!$A$1:$A$49,0),MATCH(orders!H$1,products!$A$1:$G$1,0))</f>
        <v>Ara</v>
      </c>
      <c r="I460" s="2" t="str">
        <f>INDEX(products!$A$1:$G$49,MATCH($D460,products!$A$1:$A$49,0),MATCH(orders!I$1,products!$A$1:$G$1,0))</f>
        <v>M</v>
      </c>
      <c r="J460" s="2">
        <f>INDEX(products!$A$1:$G$49,MATCH($D460,products!$A$1:$A$49,0),MATCH(orders!J$1,products!$A$1:$G$1,0))</f>
        <v>1</v>
      </c>
      <c r="K460" s="2">
        <f>INDEX(products!$A$1:$G$49,MATCH($D460,products!$A$1:$A$49,0),MATCH(orders!K$1,products!$A$1:$G$1,0))</f>
        <v>1125</v>
      </c>
      <c r="L460">
        <f>K460*E460</f>
        <v>4500</v>
      </c>
      <c r="M460" s="2" t="str" cm="1">
        <f t="array" ref="M4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0" s="2" t="str" cm="1">
        <f t="array" ref="N460">_xlfn.IFS(FullCoffeeTable[[#This Row],[Метод прожарки]]="M","Medium",FullCoffeeTable[[#This Row],[Метод прожарки]]="L","Light",FullCoffeeTable[[#This Row],[Метод прожарки]]="D","Dark")</f>
        <v>Medium</v>
      </c>
      <c r="O460" s="2" t="str">
        <f>INDEX(customers!$A$1:$D$1001,MATCH($C460,customers!$A$1:$A$1001,0),MATCH(orders!O$1,customers!$A$1:$D$1,0))</f>
        <v>Нет</v>
      </c>
    </row>
    <row r="461" spans="1:15" x14ac:dyDescent="0.25">
      <c r="A461" s="2" t="s">
        <v>897</v>
      </c>
      <c r="B461" s="3">
        <v>43840</v>
      </c>
      <c r="C461" s="2" t="s">
        <v>898</v>
      </c>
      <c r="D461" t="s">
        <v>1964</v>
      </c>
      <c r="E461" s="2">
        <v>5</v>
      </c>
      <c r="F461" s="2" t="str">
        <f>INDEX(customers!$A$1:$D$1001,MATCH($C461,customers!$A$1:$A$1001,0),MATCH(orders!F$1,customers!$A$1:$D$1,0))</f>
        <v>Всеволод Бочаров</v>
      </c>
      <c r="G461" s="2" t="str">
        <f>INDEX(customers!$A$1:$D$1001,MATCH($C461,customers!$A$1:$A$1001,0),MATCH(orders!G$1,customers!$A$1:$D$1,0))</f>
        <v>Россия</v>
      </c>
      <c r="H461" s="2" t="str">
        <f>INDEX(products!$A$1:$G$49,MATCH($D461,products!$A$1:$A$49,0),MATCH(orders!H$1,products!$A$1:$G$1,0))</f>
        <v>Lib</v>
      </c>
      <c r="I461" s="2" t="str">
        <f>INDEX(products!$A$1:$G$49,MATCH($D461,products!$A$1:$A$49,0),MATCH(orders!I$1,products!$A$1:$G$1,0))</f>
        <v>L</v>
      </c>
      <c r="J461" s="2">
        <f>INDEX(products!$A$1:$G$49,MATCH($D461,products!$A$1:$A$49,0),MATCH(orders!J$1,products!$A$1:$G$1,0))</f>
        <v>0.2</v>
      </c>
      <c r="K461" s="2">
        <f>INDEX(products!$A$1:$G$49,MATCH($D461,products!$A$1:$A$49,0),MATCH(orders!K$1,products!$A$1:$G$1,0))</f>
        <v>475.5</v>
      </c>
      <c r="L461">
        <f>K461*E461</f>
        <v>2377.5</v>
      </c>
      <c r="M461" s="2" t="str" cm="1">
        <f t="array" ref="M4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61" s="2" t="str" cm="1">
        <f t="array" ref="N461">_xlfn.IFS(FullCoffeeTable[[#This Row],[Метод прожарки]]="M","Medium",FullCoffeeTable[[#This Row],[Метод прожарки]]="L","Light",FullCoffeeTable[[#This Row],[Метод прожарки]]="D","Dark")</f>
        <v>Light</v>
      </c>
      <c r="O461" s="2" t="str">
        <f>INDEX(customers!$A$1:$D$1001,MATCH($C461,customers!$A$1:$A$1001,0),MATCH(orders!O$1,customers!$A$1:$D$1,0))</f>
        <v>Нет</v>
      </c>
    </row>
    <row r="462" spans="1:15" x14ac:dyDescent="0.25">
      <c r="A462" s="2" t="s">
        <v>899</v>
      </c>
      <c r="B462" s="3">
        <v>43602</v>
      </c>
      <c r="C462" s="2" t="s">
        <v>900</v>
      </c>
      <c r="D462" t="s">
        <v>1991</v>
      </c>
      <c r="E462" s="2">
        <v>3</v>
      </c>
      <c r="F462" s="2" t="str">
        <f>INDEX(customers!$A$1:$D$1001,MATCH($C462,customers!$A$1:$A$1001,0),MATCH(orders!F$1,customers!$A$1:$D$1,0))</f>
        <v>София Агеева</v>
      </c>
      <c r="G462" s="2" t="str">
        <f>INDEX(customers!$A$1:$D$1001,MATCH($C462,customers!$A$1:$A$1001,0),MATCH(orders!G$1,customers!$A$1:$D$1,0))</f>
        <v>Казахстан</v>
      </c>
      <c r="H462" s="2" t="str">
        <f>INDEX(products!$A$1:$G$49,MATCH($D462,products!$A$1:$A$49,0),MATCH(orders!H$1,products!$A$1:$G$1,0))</f>
        <v>Rob</v>
      </c>
      <c r="I462" s="2" t="str">
        <f>INDEX(products!$A$1:$G$49,MATCH($D462,products!$A$1:$A$49,0),MATCH(orders!I$1,products!$A$1:$G$1,0))</f>
        <v>D</v>
      </c>
      <c r="J462" s="2">
        <f>INDEX(products!$A$1:$G$49,MATCH($D462,products!$A$1:$A$49,0),MATCH(orders!J$1,products!$A$1:$G$1,0))</f>
        <v>0.5</v>
      </c>
      <c r="K462" s="2">
        <f>INDEX(products!$A$1:$G$49,MATCH($D462,products!$A$1:$A$49,0),MATCH(orders!K$1,products!$A$1:$G$1,0))</f>
        <v>536.99999999999989</v>
      </c>
      <c r="L462">
        <f>K462*E462</f>
        <v>1610.9999999999995</v>
      </c>
      <c r="M462" s="2" t="str" cm="1">
        <f t="array" ref="M4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2" s="2" t="str" cm="1">
        <f t="array" ref="N462">_xlfn.IFS(FullCoffeeTable[[#This Row],[Метод прожарки]]="M","Medium",FullCoffeeTable[[#This Row],[Метод прожарки]]="L","Light",FullCoffeeTable[[#This Row],[Метод прожарки]]="D","Dark")</f>
        <v>Dark</v>
      </c>
      <c r="O462" s="2" t="str">
        <f>INDEX(customers!$A$1:$D$1001,MATCH($C462,customers!$A$1:$A$1001,0),MATCH(orders!O$1,customers!$A$1:$D$1,0))</f>
        <v>Да</v>
      </c>
    </row>
    <row r="463" spans="1:15" x14ac:dyDescent="0.25">
      <c r="A463" s="2" t="s">
        <v>901</v>
      </c>
      <c r="B463" s="3">
        <v>44036</v>
      </c>
      <c r="C463" s="2" t="s">
        <v>902</v>
      </c>
      <c r="D463" t="s">
        <v>1982</v>
      </c>
      <c r="E463" s="2">
        <v>4</v>
      </c>
      <c r="F463" s="2" t="str">
        <f>INDEX(customers!$A$1:$D$1001,MATCH($C463,customers!$A$1:$A$1001,0),MATCH(orders!F$1,customers!$A$1:$D$1,0))</f>
        <v>Илья Никольский</v>
      </c>
      <c r="G463" s="2" t="str">
        <f>INDEX(customers!$A$1:$D$1001,MATCH($C463,customers!$A$1:$A$1001,0),MATCH(orders!G$1,customers!$A$1:$D$1,0))</f>
        <v>Беларусь</v>
      </c>
      <c r="H463" s="2" t="str">
        <f>INDEX(products!$A$1:$G$49,MATCH($D463,products!$A$1:$A$49,0),MATCH(orders!H$1,products!$A$1:$G$1,0))</f>
        <v>Rob</v>
      </c>
      <c r="I463" s="2" t="str">
        <f>INDEX(products!$A$1:$G$49,MATCH($D463,products!$A$1:$A$49,0),MATCH(orders!I$1,products!$A$1:$G$1,0))</f>
        <v>D</v>
      </c>
      <c r="J463" s="2">
        <f>INDEX(products!$A$1:$G$49,MATCH($D463,products!$A$1:$A$49,0),MATCH(orders!J$1,products!$A$1:$G$1,0))</f>
        <v>0.2</v>
      </c>
      <c r="K463" s="2">
        <f>INDEX(products!$A$1:$G$49,MATCH($D463,products!$A$1:$A$49,0),MATCH(orders!K$1,products!$A$1:$G$1,0))</f>
        <v>268.49999999999994</v>
      </c>
      <c r="L463">
        <f>K463*E463</f>
        <v>1073.9999999999998</v>
      </c>
      <c r="M463" s="2" t="str" cm="1">
        <f t="array" ref="M4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3" s="2" t="str" cm="1">
        <f t="array" ref="N463">_xlfn.IFS(FullCoffeeTable[[#This Row],[Метод прожарки]]="M","Medium",FullCoffeeTable[[#This Row],[Метод прожарки]]="L","Light",FullCoffeeTable[[#This Row],[Метод прожарки]]="D","Dark")</f>
        <v>Dark</v>
      </c>
      <c r="O463" s="2" t="str">
        <f>INDEX(customers!$A$1:$D$1001,MATCH($C463,customers!$A$1:$A$1001,0),MATCH(orders!O$1,customers!$A$1:$D$1,0))</f>
        <v>Да</v>
      </c>
    </row>
    <row r="464" spans="1:15" x14ac:dyDescent="0.25">
      <c r="A464" s="2" t="s">
        <v>903</v>
      </c>
      <c r="B464" s="3">
        <v>44124</v>
      </c>
      <c r="C464" s="2" t="s">
        <v>904</v>
      </c>
      <c r="D464" t="s">
        <v>1966</v>
      </c>
      <c r="E464" s="2">
        <v>5</v>
      </c>
      <c r="F464" s="2" t="str">
        <f>INDEX(customers!$A$1:$D$1001,MATCH($C464,customers!$A$1:$A$1001,0),MATCH(orders!F$1,customers!$A$1:$D$1,0))</f>
        <v>Александр Карпов</v>
      </c>
      <c r="G464" s="2" t="str">
        <f>INDEX(customers!$A$1:$D$1001,MATCH($C464,customers!$A$1:$A$1001,0),MATCH(orders!G$1,customers!$A$1:$D$1,0))</f>
        <v>Россия</v>
      </c>
      <c r="H464" s="2" t="str">
        <f>INDEX(products!$A$1:$G$49,MATCH($D464,products!$A$1:$A$49,0),MATCH(orders!H$1,products!$A$1:$G$1,0))</f>
        <v>Ara</v>
      </c>
      <c r="I464" s="2" t="str">
        <f>INDEX(products!$A$1:$G$49,MATCH($D464,products!$A$1:$A$49,0),MATCH(orders!I$1,products!$A$1:$G$1,0))</f>
        <v>D</v>
      </c>
      <c r="J464" s="2">
        <f>INDEX(products!$A$1:$G$49,MATCH($D464,products!$A$1:$A$49,0),MATCH(orders!J$1,products!$A$1:$G$1,0))</f>
        <v>1</v>
      </c>
      <c r="K464" s="2">
        <f>INDEX(products!$A$1:$G$49,MATCH($D464,products!$A$1:$A$49,0),MATCH(orders!K$1,products!$A$1:$G$1,0))</f>
        <v>994.99999999999989</v>
      </c>
      <c r="L464">
        <f>K464*E464</f>
        <v>4974.9999999999991</v>
      </c>
      <c r="M464" s="2" t="str" cm="1">
        <f t="array" ref="M4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4" s="2" t="str" cm="1">
        <f t="array" ref="N464">_xlfn.IFS(FullCoffeeTable[[#This Row],[Метод прожарки]]="M","Medium",FullCoffeeTable[[#This Row],[Метод прожарки]]="L","Light",FullCoffeeTable[[#This Row],[Метод прожарки]]="D","Dark")</f>
        <v>Dark</v>
      </c>
      <c r="O464" s="2" t="str">
        <f>INDEX(customers!$A$1:$D$1001,MATCH($C464,customers!$A$1:$A$1001,0),MATCH(orders!O$1,customers!$A$1:$D$1,0))</f>
        <v>Да</v>
      </c>
    </row>
    <row r="465" spans="1:15" x14ac:dyDescent="0.25">
      <c r="A465" s="2" t="s">
        <v>905</v>
      </c>
      <c r="B465" s="3">
        <v>43730</v>
      </c>
      <c r="C465" s="2" t="s">
        <v>906</v>
      </c>
      <c r="D465" t="s">
        <v>1960</v>
      </c>
      <c r="E465" s="2">
        <v>2</v>
      </c>
      <c r="F465" s="2" t="str">
        <f>INDEX(customers!$A$1:$D$1001,MATCH($C465,customers!$A$1:$A$1001,0),MATCH(orders!F$1,customers!$A$1:$D$1,0))</f>
        <v>Елизавета Муравьева</v>
      </c>
      <c r="G465" s="2" t="str">
        <f>INDEX(customers!$A$1:$D$1001,MATCH($C465,customers!$A$1:$A$1001,0),MATCH(orders!G$1,customers!$A$1:$D$1,0))</f>
        <v>Казахстан</v>
      </c>
      <c r="H465" s="2" t="str">
        <f>INDEX(products!$A$1:$G$49,MATCH($D465,products!$A$1:$A$49,0),MATCH(orders!H$1,products!$A$1:$G$1,0))</f>
        <v>Exc</v>
      </c>
      <c r="I465" s="2" t="str">
        <f>INDEX(products!$A$1:$G$49,MATCH($D465,products!$A$1:$A$49,0),MATCH(orders!I$1,products!$A$1:$G$1,0))</f>
        <v>M</v>
      </c>
      <c r="J465" s="2">
        <f>INDEX(products!$A$1:$G$49,MATCH($D465,products!$A$1:$A$49,0),MATCH(orders!J$1,products!$A$1:$G$1,0))</f>
        <v>1</v>
      </c>
      <c r="K465" s="2">
        <f>INDEX(products!$A$1:$G$49,MATCH($D465,products!$A$1:$A$49,0),MATCH(orders!K$1,products!$A$1:$G$1,0))</f>
        <v>1375</v>
      </c>
      <c r="L465">
        <f>K465*E465</f>
        <v>2750</v>
      </c>
      <c r="M465" s="2" t="str" cm="1">
        <f t="array" ref="M4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65" s="2" t="str" cm="1">
        <f t="array" ref="N465">_xlfn.IFS(FullCoffeeTable[[#This Row],[Метод прожарки]]="M","Medium",FullCoffeeTable[[#This Row],[Метод прожарки]]="L","Light",FullCoffeeTable[[#This Row],[Метод прожарки]]="D","Dark")</f>
        <v>Medium</v>
      </c>
      <c r="O465" s="2" t="str">
        <f>INDEX(customers!$A$1:$D$1001,MATCH($C465,customers!$A$1:$A$1001,0),MATCH(orders!O$1,customers!$A$1:$D$1,0))</f>
        <v>Нет</v>
      </c>
    </row>
    <row r="466" spans="1:15" x14ac:dyDescent="0.25">
      <c r="A466" s="2" t="s">
        <v>907</v>
      </c>
      <c r="B466" s="3">
        <v>43989</v>
      </c>
      <c r="C466" s="2" t="s">
        <v>908</v>
      </c>
      <c r="D466" t="s">
        <v>1984</v>
      </c>
      <c r="E466" s="2">
        <v>4</v>
      </c>
      <c r="F466" s="2" t="str">
        <f>INDEX(customers!$A$1:$D$1001,MATCH($C466,customers!$A$1:$A$1001,0),MATCH(orders!F$1,customers!$A$1:$D$1,0))</f>
        <v>Анна Бессонова</v>
      </c>
      <c r="G466" s="2" t="str">
        <f>INDEX(customers!$A$1:$D$1001,MATCH($C466,customers!$A$1:$A$1001,0),MATCH(orders!G$1,customers!$A$1:$D$1,0))</f>
        <v>Беларусь</v>
      </c>
      <c r="H466" s="2" t="str">
        <f>INDEX(products!$A$1:$G$49,MATCH($D466,products!$A$1:$A$49,0),MATCH(orders!H$1,products!$A$1:$G$1,0))</f>
        <v>Lib</v>
      </c>
      <c r="I466" s="2" t="str">
        <f>INDEX(products!$A$1:$G$49,MATCH($D466,products!$A$1:$A$49,0),MATCH(orders!I$1,products!$A$1:$G$1,0))</f>
        <v>D</v>
      </c>
      <c r="J466" s="2">
        <f>INDEX(products!$A$1:$G$49,MATCH($D466,products!$A$1:$A$49,0),MATCH(orders!J$1,products!$A$1:$G$1,0))</f>
        <v>2.5</v>
      </c>
      <c r="K466" s="2">
        <f>INDEX(products!$A$1:$G$49,MATCH($D466,products!$A$1:$A$49,0),MATCH(orders!K$1,products!$A$1:$G$1,0))</f>
        <v>2978.4999999999995</v>
      </c>
      <c r="L466">
        <f>K466*E466</f>
        <v>11913.999999999998</v>
      </c>
      <c r="M466" s="2" t="str" cm="1">
        <f t="array" ref="M4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66" s="2" t="str" cm="1">
        <f t="array" ref="N466">_xlfn.IFS(FullCoffeeTable[[#This Row],[Метод прожарки]]="M","Medium",FullCoffeeTable[[#This Row],[Метод прожарки]]="L","Light",FullCoffeeTable[[#This Row],[Метод прожарки]]="D","Dark")</f>
        <v>Dark</v>
      </c>
      <c r="O466" s="2" t="str">
        <f>INDEX(customers!$A$1:$D$1001,MATCH($C466,customers!$A$1:$A$1001,0),MATCH(orders!O$1,customers!$A$1:$D$1,0))</f>
        <v>Нет</v>
      </c>
    </row>
    <row r="467" spans="1:15" x14ac:dyDescent="0.25">
      <c r="A467" s="2" t="s">
        <v>909</v>
      </c>
      <c r="B467" s="3">
        <v>43814</v>
      </c>
      <c r="C467" s="2" t="s">
        <v>910</v>
      </c>
      <c r="D467" t="s">
        <v>1968</v>
      </c>
      <c r="E467" s="2">
        <v>1</v>
      </c>
      <c r="F467" s="2" t="str">
        <f>INDEX(customers!$A$1:$D$1001,MATCH($C467,customers!$A$1:$A$1001,0),MATCH(orders!F$1,customers!$A$1:$D$1,0))</f>
        <v>Злата Кузнецова</v>
      </c>
      <c r="G467" s="2" t="str">
        <f>INDEX(customers!$A$1:$D$1001,MATCH($C467,customers!$A$1:$A$1001,0),MATCH(orders!G$1,customers!$A$1:$D$1,0))</f>
        <v>Россия</v>
      </c>
      <c r="H467" s="2" t="str">
        <f>INDEX(products!$A$1:$G$49,MATCH($D467,products!$A$1:$A$49,0),MATCH(orders!H$1,products!$A$1:$G$1,0))</f>
        <v>Rob</v>
      </c>
      <c r="I467" s="2" t="str">
        <f>INDEX(products!$A$1:$G$49,MATCH($D467,products!$A$1:$A$49,0),MATCH(orders!I$1,products!$A$1:$G$1,0))</f>
        <v>D</v>
      </c>
      <c r="J467" s="2">
        <f>INDEX(products!$A$1:$G$49,MATCH($D467,products!$A$1:$A$49,0),MATCH(orders!J$1,products!$A$1:$G$1,0))</f>
        <v>2.5</v>
      </c>
      <c r="K467" s="2">
        <f>INDEX(products!$A$1:$G$49,MATCH($D467,products!$A$1:$A$49,0),MATCH(orders!K$1,products!$A$1:$G$1,0))</f>
        <v>2058.4999999999995</v>
      </c>
      <c r="L467">
        <f>K467*E467</f>
        <v>2058.4999999999995</v>
      </c>
      <c r="M467" s="2" t="str" cm="1">
        <f t="array" ref="M4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67" s="2" t="str" cm="1">
        <f t="array" ref="N467">_xlfn.IFS(FullCoffeeTable[[#This Row],[Метод прожарки]]="M","Medium",FullCoffeeTable[[#This Row],[Метод прожарки]]="L","Light",FullCoffeeTable[[#This Row],[Метод прожарки]]="D","Dark")</f>
        <v>Dark</v>
      </c>
      <c r="O467" s="2" t="str">
        <f>INDEX(customers!$A$1:$D$1001,MATCH($C467,customers!$A$1:$A$1001,0),MATCH(orders!O$1,customers!$A$1:$D$1,0))</f>
        <v>Да</v>
      </c>
    </row>
    <row r="468" spans="1:15" x14ac:dyDescent="0.25">
      <c r="A468" s="2" t="s">
        <v>911</v>
      </c>
      <c r="B468" s="3">
        <v>44171</v>
      </c>
      <c r="C468" s="2" t="s">
        <v>912</v>
      </c>
      <c r="D468" t="s">
        <v>1973</v>
      </c>
      <c r="E468" s="2">
        <v>3</v>
      </c>
      <c r="F468" s="2" t="str">
        <f>INDEX(customers!$A$1:$D$1001,MATCH($C468,customers!$A$1:$A$1001,0),MATCH(orders!F$1,customers!$A$1:$D$1,0))</f>
        <v>Михаил Гончаров</v>
      </c>
      <c r="G468" s="2" t="str">
        <f>INDEX(customers!$A$1:$D$1001,MATCH($C468,customers!$A$1:$A$1001,0),MATCH(orders!G$1,customers!$A$1:$D$1,0))</f>
        <v>Россия</v>
      </c>
      <c r="H468" s="2" t="str">
        <f>INDEX(products!$A$1:$G$49,MATCH($D468,products!$A$1:$A$49,0),MATCH(orders!H$1,products!$A$1:$G$1,0))</f>
        <v>Ara</v>
      </c>
      <c r="I468" s="2" t="str">
        <f>INDEX(products!$A$1:$G$49,MATCH($D468,products!$A$1:$A$49,0),MATCH(orders!I$1,products!$A$1:$G$1,0))</f>
        <v>D</v>
      </c>
      <c r="J468" s="2">
        <f>INDEX(products!$A$1:$G$49,MATCH($D468,products!$A$1:$A$49,0),MATCH(orders!J$1,products!$A$1:$G$1,0))</f>
        <v>0.2</v>
      </c>
      <c r="K468" s="2">
        <f>INDEX(products!$A$1:$G$49,MATCH($D468,products!$A$1:$A$49,0),MATCH(orders!K$1,products!$A$1:$G$1,0))</f>
        <v>298.5</v>
      </c>
      <c r="L468">
        <f>K468*E468</f>
        <v>895.5</v>
      </c>
      <c r="M468" s="2" t="str" cm="1">
        <f t="array" ref="M4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8" s="2" t="str" cm="1">
        <f t="array" ref="N468">_xlfn.IFS(FullCoffeeTable[[#This Row],[Метод прожарки]]="M","Medium",FullCoffeeTable[[#This Row],[Метод прожарки]]="L","Light",FullCoffeeTable[[#This Row],[Метод прожарки]]="D","Dark")</f>
        <v>Dark</v>
      </c>
      <c r="O468" s="2" t="str">
        <f>INDEX(customers!$A$1:$D$1001,MATCH($C468,customers!$A$1:$A$1001,0),MATCH(orders!O$1,customers!$A$1:$D$1,0))</f>
        <v>Да</v>
      </c>
    </row>
    <row r="469" spans="1:15" x14ac:dyDescent="0.25">
      <c r="A469" s="2" t="s">
        <v>913</v>
      </c>
      <c r="B469" s="3">
        <v>44536</v>
      </c>
      <c r="C469" s="2" t="s">
        <v>914</v>
      </c>
      <c r="D469" t="s">
        <v>1977</v>
      </c>
      <c r="E469" s="2">
        <v>1</v>
      </c>
      <c r="F469" s="2" t="str">
        <f>INDEX(customers!$A$1:$D$1001,MATCH($C469,customers!$A$1:$A$1001,0),MATCH(orders!F$1,customers!$A$1:$D$1,0))</f>
        <v>Алиса Митрофанова</v>
      </c>
      <c r="G469" s="2" t="str">
        <f>INDEX(customers!$A$1:$D$1001,MATCH($C469,customers!$A$1:$A$1001,0),MATCH(orders!G$1,customers!$A$1:$D$1,0))</f>
        <v>Россия</v>
      </c>
      <c r="H469" s="2" t="str">
        <f>INDEX(products!$A$1:$G$49,MATCH($D469,products!$A$1:$A$49,0),MATCH(orders!H$1,products!$A$1:$G$1,0))</f>
        <v>Ara</v>
      </c>
      <c r="I469" s="2" t="str">
        <f>INDEX(products!$A$1:$G$49,MATCH($D469,products!$A$1:$A$49,0),MATCH(orders!I$1,products!$A$1:$G$1,0))</f>
        <v>D</v>
      </c>
      <c r="J469" s="2">
        <f>INDEX(products!$A$1:$G$49,MATCH($D469,products!$A$1:$A$49,0),MATCH(orders!J$1,products!$A$1:$G$1,0))</f>
        <v>0.5</v>
      </c>
      <c r="K469" s="2">
        <f>INDEX(products!$A$1:$G$49,MATCH($D469,products!$A$1:$A$49,0),MATCH(orders!K$1,products!$A$1:$G$1,0))</f>
        <v>597</v>
      </c>
      <c r="L469">
        <f>K469*E469</f>
        <v>597</v>
      </c>
      <c r="M469" s="2" t="str" cm="1">
        <f t="array" ref="M4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69" s="2" t="str" cm="1">
        <f t="array" ref="N469">_xlfn.IFS(FullCoffeeTable[[#This Row],[Метод прожарки]]="M","Medium",FullCoffeeTable[[#This Row],[Метод прожарки]]="L","Light",FullCoffeeTable[[#This Row],[Метод прожарки]]="D","Dark")</f>
        <v>Dark</v>
      </c>
      <c r="O469" s="2" t="str">
        <f>INDEX(customers!$A$1:$D$1001,MATCH($C469,customers!$A$1:$A$1001,0),MATCH(orders!O$1,customers!$A$1:$D$1,0))</f>
        <v>Нет</v>
      </c>
    </row>
    <row r="470" spans="1:15" x14ac:dyDescent="0.25">
      <c r="A470" s="2" t="s">
        <v>915</v>
      </c>
      <c r="B470" s="3">
        <v>44023</v>
      </c>
      <c r="C470" s="2" t="s">
        <v>916</v>
      </c>
      <c r="D470" t="s">
        <v>1960</v>
      </c>
      <c r="E470" s="2">
        <v>3</v>
      </c>
      <c r="F470" s="2" t="str">
        <f>INDEX(customers!$A$1:$D$1001,MATCH($C470,customers!$A$1:$A$1001,0),MATCH(orders!F$1,customers!$A$1:$D$1,0))</f>
        <v>Кира Кузнецова</v>
      </c>
      <c r="G470" s="2" t="str">
        <f>INDEX(customers!$A$1:$D$1001,MATCH($C470,customers!$A$1:$A$1001,0),MATCH(orders!G$1,customers!$A$1:$D$1,0))</f>
        <v>Россия</v>
      </c>
      <c r="H470" s="2" t="str">
        <f>INDEX(products!$A$1:$G$49,MATCH($D470,products!$A$1:$A$49,0),MATCH(orders!H$1,products!$A$1:$G$1,0))</f>
        <v>Exc</v>
      </c>
      <c r="I470" s="2" t="str">
        <f>INDEX(products!$A$1:$G$49,MATCH($D470,products!$A$1:$A$49,0),MATCH(orders!I$1,products!$A$1:$G$1,0))</f>
        <v>M</v>
      </c>
      <c r="J470" s="2">
        <f>INDEX(products!$A$1:$G$49,MATCH($D470,products!$A$1:$A$49,0),MATCH(orders!J$1,products!$A$1:$G$1,0))</f>
        <v>1</v>
      </c>
      <c r="K470" s="2">
        <f>INDEX(products!$A$1:$G$49,MATCH($D470,products!$A$1:$A$49,0),MATCH(orders!K$1,products!$A$1:$G$1,0))</f>
        <v>1375</v>
      </c>
      <c r="L470">
        <f>K470*E470</f>
        <v>4125</v>
      </c>
      <c r="M470" s="2" t="str" cm="1">
        <f t="array" ref="M4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0" s="2" t="str" cm="1">
        <f t="array" ref="N470">_xlfn.IFS(FullCoffeeTable[[#This Row],[Метод прожарки]]="M","Medium",FullCoffeeTable[[#This Row],[Метод прожарки]]="L","Light",FullCoffeeTable[[#This Row],[Метод прожарки]]="D","Dark")</f>
        <v>Medium</v>
      </c>
      <c r="O470" s="2" t="str">
        <f>INDEX(customers!$A$1:$D$1001,MATCH($C470,customers!$A$1:$A$1001,0),MATCH(orders!O$1,customers!$A$1:$D$1,0))</f>
        <v>Да</v>
      </c>
    </row>
    <row r="471" spans="1:15" x14ac:dyDescent="0.25">
      <c r="A471" s="2" t="s">
        <v>917</v>
      </c>
      <c r="B471" s="3">
        <v>44375</v>
      </c>
      <c r="C471" s="2" t="s">
        <v>936</v>
      </c>
      <c r="D471" t="s">
        <v>2003</v>
      </c>
      <c r="E471" s="2">
        <v>5</v>
      </c>
      <c r="F471" s="2" t="str">
        <f>INDEX(customers!$A$1:$D$1001,MATCH($C471,customers!$A$1:$A$1001,0),MATCH(orders!F$1,customers!$A$1:$D$1,0))</f>
        <v>Роман Пугачев</v>
      </c>
      <c r="G471" s="2" t="str">
        <f>INDEX(customers!$A$1:$D$1001,MATCH($C471,customers!$A$1:$A$1001,0),MATCH(orders!G$1,customers!$A$1:$D$1,0))</f>
        <v>Россия</v>
      </c>
      <c r="H471" s="2" t="str">
        <f>INDEX(products!$A$1:$G$49,MATCH($D471,products!$A$1:$A$49,0),MATCH(orders!H$1,products!$A$1:$G$1,0))</f>
        <v>Exc</v>
      </c>
      <c r="I471" s="2" t="str">
        <f>INDEX(products!$A$1:$G$49,MATCH($D471,products!$A$1:$A$49,0),MATCH(orders!I$1,products!$A$1:$G$1,0))</f>
        <v>L</v>
      </c>
      <c r="J471" s="2">
        <f>INDEX(products!$A$1:$G$49,MATCH($D471,products!$A$1:$A$49,0),MATCH(orders!J$1,products!$A$1:$G$1,0))</f>
        <v>0.2</v>
      </c>
      <c r="K471" s="2">
        <f>INDEX(products!$A$1:$G$49,MATCH($D471,products!$A$1:$A$49,0),MATCH(orders!K$1,products!$A$1:$G$1,0))</f>
        <v>445.5</v>
      </c>
      <c r="L471">
        <f>K471*E471</f>
        <v>2227.5</v>
      </c>
      <c r="M471" s="2" t="str" cm="1">
        <f t="array" ref="M4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1" s="2" t="str" cm="1">
        <f t="array" ref="N471">_xlfn.IFS(FullCoffeeTable[[#This Row],[Метод прожарки]]="M","Medium",FullCoffeeTable[[#This Row],[Метод прожарки]]="L","Light",FullCoffeeTable[[#This Row],[Метод прожарки]]="D","Dark")</f>
        <v>Light</v>
      </c>
      <c r="O471" s="2" t="str">
        <f>INDEX(customers!$A$1:$D$1001,MATCH($C471,customers!$A$1:$A$1001,0),MATCH(orders!O$1,customers!$A$1:$D$1,0))</f>
        <v>Да</v>
      </c>
    </row>
    <row r="472" spans="1:15" x14ac:dyDescent="0.25">
      <c r="A472" s="2" t="s">
        <v>919</v>
      </c>
      <c r="B472" s="3">
        <v>44656</v>
      </c>
      <c r="C472" s="2" t="s">
        <v>920</v>
      </c>
      <c r="D472" t="s">
        <v>1976</v>
      </c>
      <c r="E472" s="2">
        <v>1</v>
      </c>
      <c r="F472" s="2" t="str">
        <f>INDEX(customers!$A$1:$D$1001,MATCH($C472,customers!$A$1:$A$1001,0),MATCH(orders!F$1,customers!$A$1:$D$1,0))</f>
        <v>Тимофей Лебедев</v>
      </c>
      <c r="G472" s="2" t="str">
        <f>INDEX(customers!$A$1:$D$1001,MATCH($C472,customers!$A$1:$A$1001,0),MATCH(orders!G$1,customers!$A$1:$D$1,0))</f>
        <v>Россия</v>
      </c>
      <c r="H472" s="2" t="str">
        <f>INDEX(products!$A$1:$G$49,MATCH($D472,products!$A$1:$A$49,0),MATCH(orders!H$1,products!$A$1:$G$1,0))</f>
        <v>Ara</v>
      </c>
      <c r="I472" s="2" t="str">
        <f>INDEX(products!$A$1:$G$49,MATCH($D472,products!$A$1:$A$49,0),MATCH(orders!I$1,products!$A$1:$G$1,0))</f>
        <v>M</v>
      </c>
      <c r="J472" s="2">
        <f>INDEX(products!$A$1:$G$49,MATCH($D472,products!$A$1:$A$49,0),MATCH(orders!J$1,products!$A$1:$G$1,0))</f>
        <v>0.5</v>
      </c>
      <c r="K472" s="2">
        <f>INDEX(products!$A$1:$G$49,MATCH($D472,products!$A$1:$A$49,0),MATCH(orders!K$1,products!$A$1:$G$1,0))</f>
        <v>675</v>
      </c>
      <c r="L472">
        <f>K472*E472</f>
        <v>675</v>
      </c>
      <c r="M472" s="2" t="str" cm="1">
        <f t="array" ref="M4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2" s="2" t="str" cm="1">
        <f t="array" ref="N472">_xlfn.IFS(FullCoffeeTable[[#This Row],[Метод прожарки]]="M","Medium",FullCoffeeTable[[#This Row],[Метод прожарки]]="L","Light",FullCoffeeTable[[#This Row],[Метод прожарки]]="D","Dark")</f>
        <v>Medium</v>
      </c>
      <c r="O472" s="2" t="str">
        <f>INDEX(customers!$A$1:$D$1001,MATCH($C472,customers!$A$1:$A$1001,0),MATCH(orders!O$1,customers!$A$1:$D$1,0))</f>
        <v>Да</v>
      </c>
    </row>
    <row r="473" spans="1:15" x14ac:dyDescent="0.25">
      <c r="A473" s="2" t="s">
        <v>921</v>
      </c>
      <c r="B473" s="3">
        <v>44644</v>
      </c>
      <c r="C473" s="2" t="s">
        <v>922</v>
      </c>
      <c r="D473" t="s">
        <v>2000</v>
      </c>
      <c r="E473" s="2">
        <v>4</v>
      </c>
      <c r="F473" s="2" t="str">
        <f>INDEX(customers!$A$1:$D$1001,MATCH($C473,customers!$A$1:$A$1001,0),MATCH(orders!F$1,customers!$A$1:$D$1,0))</f>
        <v>Артём Воронов</v>
      </c>
      <c r="G473" s="2" t="str">
        <f>INDEX(customers!$A$1:$D$1001,MATCH($C473,customers!$A$1:$A$1001,0),MATCH(orders!G$1,customers!$A$1:$D$1,0))</f>
        <v>Россия</v>
      </c>
      <c r="H473" s="2" t="str">
        <f>INDEX(products!$A$1:$G$49,MATCH($D473,products!$A$1:$A$49,0),MATCH(orders!H$1,products!$A$1:$G$1,0))</f>
        <v>Lib</v>
      </c>
      <c r="I473" s="2" t="str">
        <f>INDEX(products!$A$1:$G$49,MATCH($D473,products!$A$1:$A$49,0),MATCH(orders!I$1,products!$A$1:$G$1,0))</f>
        <v>M</v>
      </c>
      <c r="J473" s="2">
        <f>INDEX(products!$A$1:$G$49,MATCH($D473,products!$A$1:$A$49,0),MATCH(orders!J$1,products!$A$1:$G$1,0))</f>
        <v>2.5</v>
      </c>
      <c r="K473" s="2">
        <f>INDEX(products!$A$1:$G$49,MATCH($D473,products!$A$1:$A$49,0),MATCH(orders!K$1,products!$A$1:$G$1,0))</f>
        <v>3346.4999999999995</v>
      </c>
      <c r="L473">
        <f>K473*E473</f>
        <v>13385.999999999998</v>
      </c>
      <c r="M473" s="2" t="str" cm="1">
        <f t="array" ref="M4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3" s="2" t="str" cm="1">
        <f t="array" ref="N473">_xlfn.IFS(FullCoffeeTable[[#This Row],[Метод прожарки]]="M","Medium",FullCoffeeTable[[#This Row],[Метод прожарки]]="L","Light",FullCoffeeTable[[#This Row],[Метод прожарки]]="D","Dark")</f>
        <v>Medium</v>
      </c>
      <c r="O473" s="2" t="str">
        <f>INDEX(customers!$A$1:$D$1001,MATCH($C473,customers!$A$1:$A$1001,0),MATCH(orders!O$1,customers!$A$1:$D$1,0))</f>
        <v>Да</v>
      </c>
    </row>
    <row r="474" spans="1:15" x14ac:dyDescent="0.25">
      <c r="A474" s="2" t="s">
        <v>923</v>
      </c>
      <c r="B474" s="3">
        <v>43869</v>
      </c>
      <c r="C474" s="2" t="s">
        <v>924</v>
      </c>
      <c r="D474" t="s">
        <v>1973</v>
      </c>
      <c r="E474" s="2">
        <v>2</v>
      </c>
      <c r="F474" s="2" t="str">
        <f>INDEX(customers!$A$1:$D$1001,MATCH($C474,customers!$A$1:$A$1001,0),MATCH(orders!F$1,customers!$A$1:$D$1,0))</f>
        <v>Ульяна Сальникова</v>
      </c>
      <c r="G474" s="2" t="str">
        <f>INDEX(customers!$A$1:$D$1001,MATCH($C474,customers!$A$1:$A$1001,0),MATCH(orders!G$1,customers!$A$1:$D$1,0))</f>
        <v>Россия</v>
      </c>
      <c r="H474" s="2" t="str">
        <f>INDEX(products!$A$1:$G$49,MATCH($D474,products!$A$1:$A$49,0),MATCH(orders!H$1,products!$A$1:$G$1,0))</f>
        <v>Ara</v>
      </c>
      <c r="I474" s="2" t="str">
        <f>INDEX(products!$A$1:$G$49,MATCH($D474,products!$A$1:$A$49,0),MATCH(orders!I$1,products!$A$1:$G$1,0))</f>
        <v>D</v>
      </c>
      <c r="J474" s="2">
        <f>INDEX(products!$A$1:$G$49,MATCH($D474,products!$A$1:$A$49,0),MATCH(orders!J$1,products!$A$1:$G$1,0))</f>
        <v>0.2</v>
      </c>
      <c r="K474" s="2">
        <f>INDEX(products!$A$1:$G$49,MATCH($D474,products!$A$1:$A$49,0),MATCH(orders!K$1,products!$A$1:$G$1,0))</f>
        <v>298.5</v>
      </c>
      <c r="L474">
        <f>K474*E474</f>
        <v>597</v>
      </c>
      <c r="M474" s="2" t="str" cm="1">
        <f t="array" ref="M4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4" s="2" t="str" cm="1">
        <f t="array" ref="N474">_xlfn.IFS(FullCoffeeTable[[#This Row],[Метод прожарки]]="M","Medium",FullCoffeeTable[[#This Row],[Метод прожарки]]="L","Light",FullCoffeeTable[[#This Row],[Метод прожарки]]="D","Dark")</f>
        <v>Dark</v>
      </c>
      <c r="O474" s="2" t="str">
        <f>INDEX(customers!$A$1:$D$1001,MATCH($C474,customers!$A$1:$A$1001,0),MATCH(orders!O$1,customers!$A$1:$D$1,0))</f>
        <v>Нет</v>
      </c>
    </row>
    <row r="475" spans="1:15" x14ac:dyDescent="0.25">
      <c r="A475" s="2" t="s">
        <v>925</v>
      </c>
      <c r="B475" s="3">
        <v>44603</v>
      </c>
      <c r="C475" s="2" t="s">
        <v>926</v>
      </c>
      <c r="D475" t="s">
        <v>1959</v>
      </c>
      <c r="E475" s="2">
        <v>2</v>
      </c>
      <c r="F475" s="2" t="str">
        <f>INDEX(customers!$A$1:$D$1001,MATCH($C475,customers!$A$1:$A$1001,0),MATCH(orders!F$1,customers!$A$1:$D$1,0))</f>
        <v>Татьяна Медведева</v>
      </c>
      <c r="G475" s="2" t="str">
        <f>INDEX(customers!$A$1:$D$1001,MATCH($C475,customers!$A$1:$A$1001,0),MATCH(orders!G$1,customers!$A$1:$D$1,0))</f>
        <v>Россия</v>
      </c>
      <c r="H475" s="2" t="str">
        <f>INDEX(products!$A$1:$G$49,MATCH($D475,products!$A$1:$A$49,0),MATCH(orders!H$1,products!$A$1:$G$1,0))</f>
        <v>Ara</v>
      </c>
      <c r="I475" s="2" t="str">
        <f>INDEX(products!$A$1:$G$49,MATCH($D475,products!$A$1:$A$49,0),MATCH(orders!I$1,products!$A$1:$G$1,0))</f>
        <v>L</v>
      </c>
      <c r="J475" s="2">
        <f>INDEX(products!$A$1:$G$49,MATCH($D475,products!$A$1:$A$49,0),MATCH(orders!J$1,products!$A$1:$G$1,0))</f>
        <v>1</v>
      </c>
      <c r="K475" s="2">
        <f>INDEX(products!$A$1:$G$49,MATCH($D475,products!$A$1:$A$49,0),MATCH(orders!K$1,products!$A$1:$G$1,0))</f>
        <v>1295</v>
      </c>
      <c r="L475">
        <f>K475*E475</f>
        <v>2590</v>
      </c>
      <c r="M475" s="2" t="str" cm="1">
        <f t="array" ref="M4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75" s="2" t="str" cm="1">
        <f t="array" ref="N475">_xlfn.IFS(FullCoffeeTable[[#This Row],[Метод прожарки]]="M","Medium",FullCoffeeTable[[#This Row],[Метод прожарки]]="L","Light",FullCoffeeTable[[#This Row],[Метод прожарки]]="D","Dark")</f>
        <v>Light</v>
      </c>
      <c r="O475" s="2" t="str">
        <f>INDEX(customers!$A$1:$D$1001,MATCH($C475,customers!$A$1:$A$1001,0),MATCH(orders!O$1,customers!$A$1:$D$1,0))</f>
        <v>Нет</v>
      </c>
    </row>
    <row r="476" spans="1:15" x14ac:dyDescent="0.25">
      <c r="A476" s="2" t="s">
        <v>927</v>
      </c>
      <c r="B476" s="3">
        <v>44014</v>
      </c>
      <c r="C476" s="2" t="s">
        <v>928</v>
      </c>
      <c r="D476" t="s">
        <v>1985</v>
      </c>
      <c r="E476" s="2">
        <v>1</v>
      </c>
      <c r="F476" s="2" t="str">
        <f>INDEX(customers!$A$1:$D$1001,MATCH($C476,customers!$A$1:$A$1001,0),MATCH(orders!F$1,customers!$A$1:$D$1,0))</f>
        <v>Камиль Чернышев</v>
      </c>
      <c r="G476" s="2" t="str">
        <f>INDEX(customers!$A$1:$D$1001,MATCH($C476,customers!$A$1:$A$1001,0),MATCH(orders!G$1,customers!$A$1:$D$1,0))</f>
        <v>Казахстан</v>
      </c>
      <c r="H476" s="2" t="str">
        <f>INDEX(products!$A$1:$G$49,MATCH($D476,products!$A$1:$A$49,0),MATCH(orders!H$1,products!$A$1:$G$1,0))</f>
        <v>Exc</v>
      </c>
      <c r="I476" s="2" t="str">
        <f>INDEX(products!$A$1:$G$49,MATCH($D476,products!$A$1:$A$49,0),MATCH(orders!I$1,products!$A$1:$G$1,0))</f>
        <v>M</v>
      </c>
      <c r="J476" s="2">
        <f>INDEX(products!$A$1:$G$49,MATCH($D476,products!$A$1:$A$49,0),MATCH(orders!J$1,products!$A$1:$G$1,0))</f>
        <v>2.5</v>
      </c>
      <c r="K476" s="2">
        <f>INDEX(products!$A$1:$G$49,MATCH($D476,products!$A$1:$A$49,0),MATCH(orders!K$1,products!$A$1:$G$1,0))</f>
        <v>3162.4999999999995</v>
      </c>
      <c r="L476">
        <f>K476*E476</f>
        <v>3162.4999999999995</v>
      </c>
      <c r="M476" s="2" t="str" cm="1">
        <f t="array" ref="M4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6" s="2" t="str" cm="1">
        <f t="array" ref="N476">_xlfn.IFS(FullCoffeeTable[[#This Row],[Метод прожарки]]="M","Medium",FullCoffeeTable[[#This Row],[Метод прожарки]]="L","Light",FullCoffeeTable[[#This Row],[Метод прожарки]]="D","Dark")</f>
        <v>Medium</v>
      </c>
      <c r="O476" s="2" t="str">
        <f>INDEX(customers!$A$1:$D$1001,MATCH($C476,customers!$A$1:$A$1001,0),MATCH(orders!O$1,customers!$A$1:$D$1,0))</f>
        <v>Да</v>
      </c>
    </row>
    <row r="477" spans="1:15" x14ac:dyDescent="0.25">
      <c r="A477" s="2" t="s">
        <v>929</v>
      </c>
      <c r="B477" s="3">
        <v>44767</v>
      </c>
      <c r="C477" s="2" t="s">
        <v>930</v>
      </c>
      <c r="D477" t="s">
        <v>1978</v>
      </c>
      <c r="E477" s="2">
        <v>2</v>
      </c>
      <c r="F477" s="2" t="str">
        <f>INDEX(customers!$A$1:$D$1001,MATCH($C477,customers!$A$1:$A$1001,0),MATCH(orders!F$1,customers!$A$1:$D$1,0))</f>
        <v>Яна Мельникова</v>
      </c>
      <c r="G477" s="2" t="str">
        <f>INDEX(customers!$A$1:$D$1001,MATCH($C477,customers!$A$1:$A$1001,0),MATCH(orders!G$1,customers!$A$1:$D$1,0))</f>
        <v>Россия</v>
      </c>
      <c r="H477" s="2" t="str">
        <f>INDEX(products!$A$1:$G$49,MATCH($D477,products!$A$1:$A$49,0),MATCH(orders!H$1,products!$A$1:$G$1,0))</f>
        <v>Lib</v>
      </c>
      <c r="I477" s="2" t="str">
        <f>INDEX(products!$A$1:$G$49,MATCH($D477,products!$A$1:$A$49,0),MATCH(orders!I$1,products!$A$1:$G$1,0))</f>
        <v>M</v>
      </c>
      <c r="J477" s="2">
        <f>INDEX(products!$A$1:$G$49,MATCH($D477,products!$A$1:$A$49,0),MATCH(orders!J$1,products!$A$1:$G$1,0))</f>
        <v>0.2</v>
      </c>
      <c r="K477" s="2">
        <f>INDEX(products!$A$1:$G$49,MATCH($D477,products!$A$1:$A$49,0),MATCH(orders!K$1,products!$A$1:$G$1,0))</f>
        <v>436.5</v>
      </c>
      <c r="L477">
        <f>K477*E477</f>
        <v>873</v>
      </c>
      <c r="M477" s="2" t="str" cm="1">
        <f t="array" ref="M4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7" s="2" t="str" cm="1">
        <f t="array" ref="N477">_xlfn.IFS(FullCoffeeTable[[#This Row],[Метод прожарки]]="M","Medium",FullCoffeeTable[[#This Row],[Метод прожарки]]="L","Light",FullCoffeeTable[[#This Row],[Метод прожарки]]="D","Dark")</f>
        <v>Medium</v>
      </c>
      <c r="O477" s="2" t="str">
        <f>INDEX(customers!$A$1:$D$1001,MATCH($C477,customers!$A$1:$A$1001,0),MATCH(orders!O$1,customers!$A$1:$D$1,0))</f>
        <v>Нет</v>
      </c>
    </row>
    <row r="478" spans="1:15" x14ac:dyDescent="0.25">
      <c r="A478" s="2" t="s">
        <v>931</v>
      </c>
      <c r="B478" s="3">
        <v>44274</v>
      </c>
      <c r="C478" s="2" t="s">
        <v>932</v>
      </c>
      <c r="D478" t="s">
        <v>2003</v>
      </c>
      <c r="E478" s="2">
        <v>6</v>
      </c>
      <c r="F478" s="2" t="str">
        <f>INDEX(customers!$A$1:$D$1001,MATCH($C478,customers!$A$1:$A$1001,0),MATCH(orders!F$1,customers!$A$1:$D$1,0))</f>
        <v>Серафима Михайлова</v>
      </c>
      <c r="G478" s="2" t="str">
        <f>INDEX(customers!$A$1:$D$1001,MATCH($C478,customers!$A$1:$A$1001,0),MATCH(orders!G$1,customers!$A$1:$D$1,0))</f>
        <v>Россия</v>
      </c>
      <c r="H478" s="2" t="str">
        <f>INDEX(products!$A$1:$G$49,MATCH($D478,products!$A$1:$A$49,0),MATCH(orders!H$1,products!$A$1:$G$1,0))</f>
        <v>Exc</v>
      </c>
      <c r="I478" s="2" t="str">
        <f>INDEX(products!$A$1:$G$49,MATCH($D478,products!$A$1:$A$49,0),MATCH(orders!I$1,products!$A$1:$G$1,0))</f>
        <v>L</v>
      </c>
      <c r="J478" s="2">
        <f>INDEX(products!$A$1:$G$49,MATCH($D478,products!$A$1:$A$49,0),MATCH(orders!J$1,products!$A$1:$G$1,0))</f>
        <v>0.2</v>
      </c>
      <c r="K478" s="2">
        <f>INDEX(products!$A$1:$G$49,MATCH($D478,products!$A$1:$A$49,0),MATCH(orders!K$1,products!$A$1:$G$1,0))</f>
        <v>445.5</v>
      </c>
      <c r="L478">
        <f>K478*E478</f>
        <v>2673</v>
      </c>
      <c r="M478" s="2" t="str" cm="1">
        <f t="array" ref="M4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78" s="2" t="str" cm="1">
        <f t="array" ref="N478">_xlfn.IFS(FullCoffeeTable[[#This Row],[Метод прожарки]]="M","Medium",FullCoffeeTable[[#This Row],[Метод прожарки]]="L","Light",FullCoffeeTable[[#This Row],[Метод прожарки]]="D","Dark")</f>
        <v>Light</v>
      </c>
      <c r="O478" s="2" t="str">
        <f>INDEX(customers!$A$1:$D$1001,MATCH($C478,customers!$A$1:$A$1001,0),MATCH(orders!O$1,customers!$A$1:$D$1,0))</f>
        <v>Да</v>
      </c>
    </row>
    <row r="479" spans="1:15" x14ac:dyDescent="0.25">
      <c r="A479" s="2" t="s">
        <v>933</v>
      </c>
      <c r="B479" s="3">
        <v>43962</v>
      </c>
      <c r="C479" s="2" t="s">
        <v>934</v>
      </c>
      <c r="D479" t="s">
        <v>1978</v>
      </c>
      <c r="E479" s="2">
        <v>6</v>
      </c>
      <c r="F479" s="2" t="str">
        <f>INDEX(customers!$A$1:$D$1001,MATCH($C479,customers!$A$1:$A$1001,0),MATCH(orders!F$1,customers!$A$1:$D$1,0))</f>
        <v>Милана Грачева</v>
      </c>
      <c r="G479" s="2" t="str">
        <f>INDEX(customers!$A$1:$D$1001,MATCH($C479,customers!$A$1:$A$1001,0),MATCH(orders!G$1,customers!$A$1:$D$1,0))</f>
        <v>Россия</v>
      </c>
      <c r="H479" s="2" t="str">
        <f>INDEX(products!$A$1:$G$49,MATCH($D479,products!$A$1:$A$49,0),MATCH(orders!H$1,products!$A$1:$G$1,0))</f>
        <v>Lib</v>
      </c>
      <c r="I479" s="2" t="str">
        <f>INDEX(products!$A$1:$G$49,MATCH($D479,products!$A$1:$A$49,0),MATCH(orders!I$1,products!$A$1:$G$1,0))</f>
        <v>M</v>
      </c>
      <c r="J479" s="2">
        <f>INDEX(products!$A$1:$G$49,MATCH($D479,products!$A$1:$A$49,0),MATCH(orders!J$1,products!$A$1:$G$1,0))</f>
        <v>0.2</v>
      </c>
      <c r="K479" s="2">
        <f>INDEX(products!$A$1:$G$49,MATCH($D479,products!$A$1:$A$49,0),MATCH(orders!K$1,products!$A$1:$G$1,0))</f>
        <v>436.5</v>
      </c>
      <c r="L479">
        <f>K479*E479</f>
        <v>2619</v>
      </c>
      <c r="M479" s="2" t="str" cm="1">
        <f t="array" ref="M4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79" s="2" t="str" cm="1">
        <f t="array" ref="N479">_xlfn.IFS(FullCoffeeTable[[#This Row],[Метод прожарки]]="M","Medium",FullCoffeeTable[[#This Row],[Метод прожарки]]="L","Light",FullCoffeeTable[[#This Row],[Метод прожарки]]="D","Dark")</f>
        <v>Medium</v>
      </c>
      <c r="O479" s="2" t="str">
        <f>INDEX(customers!$A$1:$D$1001,MATCH($C479,customers!$A$1:$A$1001,0),MATCH(orders!O$1,customers!$A$1:$D$1,0))</f>
        <v>Нет</v>
      </c>
    </row>
    <row r="480" spans="1:15" x14ac:dyDescent="0.25">
      <c r="A480" s="2" t="s">
        <v>935</v>
      </c>
      <c r="B480" s="3">
        <v>43624</v>
      </c>
      <c r="C480" s="2" t="s">
        <v>936</v>
      </c>
      <c r="D480" t="s">
        <v>1996</v>
      </c>
      <c r="E480" s="2">
        <v>6</v>
      </c>
      <c r="F480" s="2" t="str">
        <f>INDEX(customers!$A$1:$D$1001,MATCH($C480,customers!$A$1:$A$1001,0),MATCH(orders!F$1,customers!$A$1:$D$1,0))</f>
        <v>Роман Пугачев</v>
      </c>
      <c r="G480" s="2" t="str">
        <f>INDEX(customers!$A$1:$D$1001,MATCH($C480,customers!$A$1:$A$1001,0),MATCH(orders!G$1,customers!$A$1:$D$1,0))</f>
        <v>Россия</v>
      </c>
      <c r="H480" s="2" t="str">
        <f>INDEX(products!$A$1:$G$49,MATCH($D480,products!$A$1:$A$49,0),MATCH(orders!H$1,products!$A$1:$G$1,0))</f>
        <v>Rob</v>
      </c>
      <c r="I480" s="2" t="str">
        <f>INDEX(products!$A$1:$G$49,MATCH($D480,products!$A$1:$A$49,0),MATCH(orders!I$1,products!$A$1:$G$1,0))</f>
        <v>D</v>
      </c>
      <c r="J480" s="2">
        <f>INDEX(products!$A$1:$G$49,MATCH($D480,products!$A$1:$A$49,0),MATCH(orders!J$1,products!$A$1:$G$1,0))</f>
        <v>1</v>
      </c>
      <c r="K480" s="2">
        <f>INDEX(products!$A$1:$G$49,MATCH($D480,products!$A$1:$A$49,0),MATCH(orders!K$1,products!$A$1:$G$1,0))</f>
        <v>894.99999999999989</v>
      </c>
      <c r="L480">
        <f>K480*E480</f>
        <v>5369.9999999999991</v>
      </c>
      <c r="M480" s="2" t="str" cm="1">
        <f t="array" ref="M4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0" s="2" t="str" cm="1">
        <f t="array" ref="N480">_xlfn.IFS(FullCoffeeTable[[#This Row],[Метод прожарки]]="M","Medium",FullCoffeeTable[[#This Row],[Метод прожарки]]="L","Light",FullCoffeeTable[[#This Row],[Метод прожарки]]="D","Dark")</f>
        <v>Dark</v>
      </c>
      <c r="O480" s="2" t="str">
        <f>INDEX(customers!$A$1:$D$1001,MATCH($C480,customers!$A$1:$A$1001,0),MATCH(orders!O$1,customers!$A$1:$D$1,0))</f>
        <v>Да</v>
      </c>
    </row>
    <row r="481" spans="1:15" x14ac:dyDescent="0.25">
      <c r="A481" s="2" t="s">
        <v>935</v>
      </c>
      <c r="B481" s="3">
        <v>43624</v>
      </c>
      <c r="C481" s="2" t="s">
        <v>936</v>
      </c>
      <c r="D481" t="s">
        <v>1985</v>
      </c>
      <c r="E481" s="2">
        <v>4</v>
      </c>
      <c r="F481" s="2" t="str">
        <f>INDEX(customers!$A$1:$D$1001,MATCH($C481,customers!$A$1:$A$1001,0),MATCH(orders!F$1,customers!$A$1:$D$1,0))</f>
        <v>Роман Пугачев</v>
      </c>
      <c r="G481" s="2" t="str">
        <f>INDEX(customers!$A$1:$D$1001,MATCH($C481,customers!$A$1:$A$1001,0),MATCH(orders!G$1,customers!$A$1:$D$1,0))</f>
        <v>Россия</v>
      </c>
      <c r="H481" s="2" t="str">
        <f>INDEX(products!$A$1:$G$49,MATCH($D481,products!$A$1:$A$49,0),MATCH(orders!H$1,products!$A$1:$G$1,0))</f>
        <v>Exc</v>
      </c>
      <c r="I481" s="2" t="str">
        <f>INDEX(products!$A$1:$G$49,MATCH($D481,products!$A$1:$A$49,0),MATCH(orders!I$1,products!$A$1:$G$1,0))</f>
        <v>M</v>
      </c>
      <c r="J481" s="2">
        <f>INDEX(products!$A$1:$G$49,MATCH($D481,products!$A$1:$A$49,0),MATCH(orders!J$1,products!$A$1:$G$1,0))</f>
        <v>2.5</v>
      </c>
      <c r="K481" s="2">
        <f>INDEX(products!$A$1:$G$49,MATCH($D481,products!$A$1:$A$49,0),MATCH(orders!K$1,products!$A$1:$G$1,0))</f>
        <v>3162.4999999999995</v>
      </c>
      <c r="L481">
        <f>K481*E481</f>
        <v>12649.999999999998</v>
      </c>
      <c r="M481" s="2" t="str" cm="1">
        <f t="array" ref="M4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1" s="2" t="str" cm="1">
        <f t="array" ref="N481">_xlfn.IFS(FullCoffeeTable[[#This Row],[Метод прожарки]]="M","Medium",FullCoffeeTable[[#This Row],[Метод прожарки]]="L","Light",FullCoffeeTable[[#This Row],[Метод прожарки]]="D","Dark")</f>
        <v>Medium</v>
      </c>
      <c r="O481" s="2" t="str">
        <f>INDEX(customers!$A$1:$D$1001,MATCH($C481,customers!$A$1:$A$1001,0),MATCH(orders!O$1,customers!$A$1:$D$1,0))</f>
        <v>Да</v>
      </c>
    </row>
    <row r="482" spans="1:15" x14ac:dyDescent="0.25">
      <c r="A482" s="2" t="s">
        <v>935</v>
      </c>
      <c r="B482" s="3">
        <v>43624</v>
      </c>
      <c r="C482" s="2" t="s">
        <v>936</v>
      </c>
      <c r="D482" t="s">
        <v>1975</v>
      </c>
      <c r="E482" s="2">
        <v>1</v>
      </c>
      <c r="F482" s="2" t="str">
        <f>INDEX(customers!$A$1:$D$1001,MATCH($C482,customers!$A$1:$A$1001,0),MATCH(orders!F$1,customers!$A$1:$D$1,0))</f>
        <v>Роман Пугачев</v>
      </c>
      <c r="G482" s="2" t="str">
        <f>INDEX(customers!$A$1:$D$1001,MATCH($C482,customers!$A$1:$A$1001,0),MATCH(orders!G$1,customers!$A$1:$D$1,0))</f>
        <v>Россия</v>
      </c>
      <c r="H482" s="2" t="str">
        <f>INDEX(products!$A$1:$G$49,MATCH($D482,products!$A$1:$A$49,0),MATCH(orders!H$1,products!$A$1:$G$1,0))</f>
        <v>Exc</v>
      </c>
      <c r="I482" s="2" t="str">
        <f>INDEX(products!$A$1:$G$49,MATCH($D482,products!$A$1:$A$49,0),MATCH(orders!I$1,products!$A$1:$G$1,0))</f>
        <v>M</v>
      </c>
      <c r="J482" s="2">
        <f>INDEX(products!$A$1:$G$49,MATCH($D482,products!$A$1:$A$49,0),MATCH(orders!J$1,products!$A$1:$G$1,0))</f>
        <v>0.2</v>
      </c>
      <c r="K482" s="2">
        <f>INDEX(products!$A$1:$G$49,MATCH($D482,products!$A$1:$A$49,0),MATCH(orders!K$1,products!$A$1:$G$1,0))</f>
        <v>412.5</v>
      </c>
      <c r="L482">
        <f>K482*E482</f>
        <v>412.5</v>
      </c>
      <c r="M482" s="2" t="str" cm="1">
        <f t="array" ref="M4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2" s="2" t="str" cm="1">
        <f t="array" ref="N482">_xlfn.IFS(FullCoffeeTable[[#This Row],[Метод прожарки]]="M","Medium",FullCoffeeTable[[#This Row],[Метод прожарки]]="L","Light",FullCoffeeTable[[#This Row],[Метод прожарки]]="D","Dark")</f>
        <v>Medium</v>
      </c>
      <c r="O482" s="2" t="str">
        <f>INDEX(customers!$A$1:$D$1001,MATCH($C482,customers!$A$1:$A$1001,0),MATCH(orders!O$1,customers!$A$1:$D$1,0))</f>
        <v>Да</v>
      </c>
    </row>
    <row r="483" spans="1:15" x14ac:dyDescent="0.25">
      <c r="A483" s="2" t="s">
        <v>939</v>
      </c>
      <c r="B483" s="3">
        <v>43747</v>
      </c>
      <c r="C483" s="2" t="s">
        <v>940</v>
      </c>
      <c r="D483" t="s">
        <v>1998</v>
      </c>
      <c r="E483" s="2">
        <v>2</v>
      </c>
      <c r="F483" s="2" t="str">
        <f>INDEX(customers!$A$1:$D$1001,MATCH($C483,customers!$A$1:$A$1001,0),MATCH(orders!F$1,customers!$A$1:$D$1,0))</f>
        <v>Матвей Мартынов</v>
      </c>
      <c r="G483" s="2" t="str">
        <f>INDEX(customers!$A$1:$D$1001,MATCH($C483,customers!$A$1:$A$1001,0),MATCH(orders!G$1,customers!$A$1:$D$1,0))</f>
        <v>Беларусь</v>
      </c>
      <c r="H483" s="2" t="str">
        <f>INDEX(products!$A$1:$G$49,MATCH($D483,products!$A$1:$A$49,0),MATCH(orders!H$1,products!$A$1:$G$1,0))</f>
        <v>Rob</v>
      </c>
      <c r="I483" s="2" t="str">
        <f>INDEX(products!$A$1:$G$49,MATCH($D483,products!$A$1:$A$49,0),MATCH(orders!I$1,products!$A$1:$G$1,0))</f>
        <v>L</v>
      </c>
      <c r="J483" s="2">
        <f>INDEX(products!$A$1:$G$49,MATCH($D483,products!$A$1:$A$49,0),MATCH(orders!J$1,products!$A$1:$G$1,0))</f>
        <v>1</v>
      </c>
      <c r="K483" s="2">
        <f>INDEX(products!$A$1:$G$49,MATCH($D483,products!$A$1:$A$49,0),MATCH(orders!K$1,products!$A$1:$G$1,0))</f>
        <v>1195</v>
      </c>
      <c r="L483">
        <f>K483*E483</f>
        <v>2390</v>
      </c>
      <c r="M483" s="2" t="str" cm="1">
        <f t="array" ref="M4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3" s="2" t="str" cm="1">
        <f t="array" ref="N483">_xlfn.IFS(FullCoffeeTable[[#This Row],[Метод прожарки]]="M","Medium",FullCoffeeTable[[#This Row],[Метод прожарки]]="L","Light",FullCoffeeTable[[#This Row],[Метод прожарки]]="D","Dark")</f>
        <v>Light</v>
      </c>
      <c r="O483" s="2" t="str">
        <f>INDEX(customers!$A$1:$D$1001,MATCH($C483,customers!$A$1:$A$1001,0),MATCH(orders!O$1,customers!$A$1:$D$1,0))</f>
        <v>Нет</v>
      </c>
    </row>
    <row r="484" spans="1:15" x14ac:dyDescent="0.25">
      <c r="A484" s="2" t="s">
        <v>941</v>
      </c>
      <c r="B484" s="3">
        <v>44247</v>
      </c>
      <c r="C484" s="2" t="s">
        <v>942</v>
      </c>
      <c r="D484" t="s">
        <v>2004</v>
      </c>
      <c r="E484" s="2">
        <v>5</v>
      </c>
      <c r="F484" s="2" t="str">
        <f>INDEX(customers!$A$1:$D$1001,MATCH($C484,customers!$A$1:$A$1001,0),MATCH(orders!F$1,customers!$A$1:$D$1,0))</f>
        <v>Владимир Суслов</v>
      </c>
      <c r="G484" s="2" t="str">
        <f>INDEX(customers!$A$1:$D$1001,MATCH($C484,customers!$A$1:$A$1001,0),MATCH(orders!G$1,customers!$A$1:$D$1,0))</f>
        <v>Россия</v>
      </c>
      <c r="H484" s="2" t="str">
        <f>INDEX(products!$A$1:$G$49,MATCH($D484,products!$A$1:$A$49,0),MATCH(orders!H$1,products!$A$1:$G$1,0))</f>
        <v>Exc</v>
      </c>
      <c r="I484" s="2" t="str">
        <f>INDEX(products!$A$1:$G$49,MATCH($D484,products!$A$1:$A$49,0),MATCH(orders!I$1,products!$A$1:$G$1,0))</f>
        <v>D</v>
      </c>
      <c r="J484" s="2">
        <f>INDEX(products!$A$1:$G$49,MATCH($D484,products!$A$1:$A$49,0),MATCH(orders!J$1,products!$A$1:$G$1,0))</f>
        <v>2.5</v>
      </c>
      <c r="K484" s="2">
        <f>INDEX(products!$A$1:$G$49,MATCH($D484,products!$A$1:$A$49,0),MATCH(orders!K$1,products!$A$1:$G$1,0))</f>
        <v>2794.5</v>
      </c>
      <c r="L484">
        <f>K484*E484</f>
        <v>13972.5</v>
      </c>
      <c r="M484" s="2" t="str" cm="1">
        <f t="array" ref="M4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4" s="2" t="str" cm="1">
        <f t="array" ref="N484">_xlfn.IFS(FullCoffeeTable[[#This Row],[Метод прожарки]]="M","Medium",FullCoffeeTable[[#This Row],[Метод прожарки]]="L","Light",FullCoffeeTable[[#This Row],[Метод прожарки]]="D","Dark")</f>
        <v>Dark</v>
      </c>
      <c r="O484" s="2" t="str">
        <f>INDEX(customers!$A$1:$D$1001,MATCH($C484,customers!$A$1:$A$1001,0),MATCH(orders!O$1,customers!$A$1:$D$1,0))</f>
        <v>Да</v>
      </c>
    </row>
    <row r="485" spans="1:15" x14ac:dyDescent="0.25">
      <c r="A485" s="2" t="s">
        <v>943</v>
      </c>
      <c r="B485" s="3">
        <v>43790</v>
      </c>
      <c r="C485" s="2" t="s">
        <v>944</v>
      </c>
      <c r="D485" t="s">
        <v>1984</v>
      </c>
      <c r="E485" s="2">
        <v>2</v>
      </c>
      <c r="F485" s="2" t="str">
        <f>INDEX(customers!$A$1:$D$1001,MATCH($C485,customers!$A$1:$A$1001,0),MATCH(orders!F$1,customers!$A$1:$D$1,0))</f>
        <v>Владислав Зверев</v>
      </c>
      <c r="G485" s="2" t="str">
        <f>INDEX(customers!$A$1:$D$1001,MATCH($C485,customers!$A$1:$A$1001,0),MATCH(orders!G$1,customers!$A$1:$D$1,0))</f>
        <v>Россия</v>
      </c>
      <c r="H485" s="2" t="str">
        <f>INDEX(products!$A$1:$G$49,MATCH($D485,products!$A$1:$A$49,0),MATCH(orders!H$1,products!$A$1:$G$1,0))</f>
        <v>Lib</v>
      </c>
      <c r="I485" s="2" t="str">
        <f>INDEX(products!$A$1:$G$49,MATCH($D485,products!$A$1:$A$49,0),MATCH(orders!I$1,products!$A$1:$G$1,0))</f>
        <v>D</v>
      </c>
      <c r="J485" s="2">
        <f>INDEX(products!$A$1:$G$49,MATCH($D485,products!$A$1:$A$49,0),MATCH(orders!J$1,products!$A$1:$G$1,0))</f>
        <v>2.5</v>
      </c>
      <c r="K485" s="2">
        <f>INDEX(products!$A$1:$G$49,MATCH($D485,products!$A$1:$A$49,0),MATCH(orders!K$1,products!$A$1:$G$1,0))</f>
        <v>2978.4999999999995</v>
      </c>
      <c r="L485">
        <f>K485*E485</f>
        <v>5956.9999999999991</v>
      </c>
      <c r="M485" s="2" t="str" cm="1">
        <f t="array" ref="M4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5" s="2" t="str" cm="1">
        <f t="array" ref="N485">_xlfn.IFS(FullCoffeeTable[[#This Row],[Метод прожарки]]="M","Medium",FullCoffeeTable[[#This Row],[Метод прожарки]]="L","Light",FullCoffeeTable[[#This Row],[Метод прожарки]]="D","Dark")</f>
        <v>Dark</v>
      </c>
      <c r="O485" s="2" t="str">
        <f>INDEX(customers!$A$1:$D$1001,MATCH($C485,customers!$A$1:$A$1001,0),MATCH(orders!O$1,customers!$A$1:$D$1,0))</f>
        <v>Да</v>
      </c>
    </row>
    <row r="486" spans="1:15" x14ac:dyDescent="0.25">
      <c r="A486" s="2" t="s">
        <v>945</v>
      </c>
      <c r="B486" s="3">
        <v>44479</v>
      </c>
      <c r="C486" s="2" t="s">
        <v>946</v>
      </c>
      <c r="D486" t="s">
        <v>1980</v>
      </c>
      <c r="E486" s="2">
        <v>6</v>
      </c>
      <c r="F486" s="2" t="str">
        <f>INDEX(customers!$A$1:$D$1001,MATCH($C486,customers!$A$1:$A$1001,0),MATCH(orders!F$1,customers!$A$1:$D$1,0))</f>
        <v>Кристина Пименова</v>
      </c>
      <c r="G486" s="2" t="str">
        <f>INDEX(customers!$A$1:$D$1001,MATCH($C486,customers!$A$1:$A$1001,0),MATCH(orders!G$1,customers!$A$1:$D$1,0))</f>
        <v>Россия</v>
      </c>
      <c r="H486" s="2" t="str">
        <f>INDEX(products!$A$1:$G$49,MATCH($D486,products!$A$1:$A$49,0),MATCH(orders!H$1,products!$A$1:$G$1,0))</f>
        <v>Lib</v>
      </c>
      <c r="I486" s="2" t="str">
        <f>INDEX(products!$A$1:$G$49,MATCH($D486,products!$A$1:$A$49,0),MATCH(orders!I$1,products!$A$1:$G$1,0))</f>
        <v>L</v>
      </c>
      <c r="J486" s="2">
        <f>INDEX(products!$A$1:$G$49,MATCH($D486,products!$A$1:$A$49,0),MATCH(orders!J$1,products!$A$1:$G$1,0))</f>
        <v>0.5</v>
      </c>
      <c r="K486" s="2">
        <f>INDEX(products!$A$1:$G$49,MATCH($D486,products!$A$1:$A$49,0),MATCH(orders!K$1,products!$A$1:$G$1,0))</f>
        <v>951</v>
      </c>
      <c r="L486">
        <f>K486*E486</f>
        <v>5706</v>
      </c>
      <c r="M486" s="2" t="str" cm="1">
        <f t="array" ref="M4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6" s="2" t="str" cm="1">
        <f t="array" ref="N486">_xlfn.IFS(FullCoffeeTable[[#This Row],[Метод прожарки]]="M","Medium",FullCoffeeTable[[#This Row],[Метод прожарки]]="L","Light",FullCoffeeTable[[#This Row],[Метод прожарки]]="D","Dark")</f>
        <v>Light</v>
      </c>
      <c r="O486" s="2" t="str">
        <f>INDEX(customers!$A$1:$D$1001,MATCH($C486,customers!$A$1:$A$1001,0),MATCH(orders!O$1,customers!$A$1:$D$1,0))</f>
        <v>Нет</v>
      </c>
    </row>
    <row r="487" spans="1:15" x14ac:dyDescent="0.25">
      <c r="A487" s="2" t="s">
        <v>947</v>
      </c>
      <c r="B487" s="3">
        <v>44413</v>
      </c>
      <c r="C487" s="2" t="s">
        <v>948</v>
      </c>
      <c r="D487" t="s">
        <v>1997</v>
      </c>
      <c r="E487" s="2">
        <v>6</v>
      </c>
      <c r="F487" s="2" t="str">
        <f>INDEX(customers!$A$1:$D$1001,MATCH($C487,customers!$A$1:$A$1001,0),MATCH(orders!F$1,customers!$A$1:$D$1,0))</f>
        <v>Виктория Фролова</v>
      </c>
      <c r="G487" s="2" t="str">
        <f>INDEX(customers!$A$1:$D$1001,MATCH($C487,customers!$A$1:$A$1001,0),MATCH(orders!G$1,customers!$A$1:$D$1,0))</f>
        <v>Казахстан</v>
      </c>
      <c r="H487" s="2" t="str">
        <f>INDEX(products!$A$1:$G$49,MATCH($D487,products!$A$1:$A$49,0),MATCH(orders!H$1,products!$A$1:$G$1,0))</f>
        <v>Rob</v>
      </c>
      <c r="I487" s="2" t="str">
        <f>INDEX(products!$A$1:$G$49,MATCH($D487,products!$A$1:$A$49,0),MATCH(orders!I$1,products!$A$1:$G$1,0))</f>
        <v>L</v>
      </c>
      <c r="J487" s="2">
        <f>INDEX(products!$A$1:$G$49,MATCH($D487,products!$A$1:$A$49,0),MATCH(orders!J$1,products!$A$1:$G$1,0))</f>
        <v>0.2</v>
      </c>
      <c r="K487" s="2">
        <f>INDEX(products!$A$1:$G$49,MATCH($D487,products!$A$1:$A$49,0),MATCH(orders!K$1,products!$A$1:$G$1,0))</f>
        <v>358.49999999999994</v>
      </c>
      <c r="L487">
        <f>K487*E487</f>
        <v>2150.9999999999995</v>
      </c>
      <c r="M487" s="2" t="str" cm="1">
        <f t="array" ref="M4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87" s="2" t="str" cm="1">
        <f t="array" ref="N487">_xlfn.IFS(FullCoffeeTable[[#This Row],[Метод прожарки]]="M","Medium",FullCoffeeTable[[#This Row],[Метод прожарки]]="L","Light",FullCoffeeTable[[#This Row],[Метод прожарки]]="D","Dark")</f>
        <v>Light</v>
      </c>
      <c r="O487" s="2" t="str">
        <f>INDEX(customers!$A$1:$D$1001,MATCH($C487,customers!$A$1:$A$1001,0),MATCH(orders!O$1,customers!$A$1:$D$1,0))</f>
        <v>Да</v>
      </c>
    </row>
    <row r="488" spans="1:15" x14ac:dyDescent="0.25">
      <c r="A488" s="2" t="s">
        <v>949</v>
      </c>
      <c r="B488" s="3">
        <v>44043</v>
      </c>
      <c r="C488" s="2" t="s">
        <v>950</v>
      </c>
      <c r="D488" t="s">
        <v>1979</v>
      </c>
      <c r="E488" s="2">
        <v>6</v>
      </c>
      <c r="F488" s="2" t="str">
        <f>INDEX(customers!$A$1:$D$1001,MATCH($C488,customers!$A$1:$A$1001,0),MATCH(orders!F$1,customers!$A$1:$D$1,0))</f>
        <v>Василиса Терентьева</v>
      </c>
      <c r="G488" s="2" t="str">
        <f>INDEX(customers!$A$1:$D$1001,MATCH($C488,customers!$A$1:$A$1001,0),MATCH(orders!G$1,customers!$A$1:$D$1,0))</f>
        <v>Казахстан</v>
      </c>
      <c r="H488" s="2" t="str">
        <f>INDEX(products!$A$1:$G$49,MATCH($D488,products!$A$1:$A$49,0),MATCH(orders!H$1,products!$A$1:$G$1,0))</f>
        <v>Lib</v>
      </c>
      <c r="I488" s="2" t="str">
        <f>INDEX(products!$A$1:$G$49,MATCH($D488,products!$A$1:$A$49,0),MATCH(orders!I$1,products!$A$1:$G$1,0))</f>
        <v>M</v>
      </c>
      <c r="J488" s="2">
        <f>INDEX(products!$A$1:$G$49,MATCH($D488,products!$A$1:$A$49,0),MATCH(orders!J$1,products!$A$1:$G$1,0))</f>
        <v>0.5</v>
      </c>
      <c r="K488" s="2">
        <f>INDEX(products!$A$1:$G$49,MATCH($D488,products!$A$1:$A$49,0),MATCH(orders!K$1,products!$A$1:$G$1,0))</f>
        <v>873</v>
      </c>
      <c r="L488">
        <f>K488*E488</f>
        <v>5238</v>
      </c>
      <c r="M488" s="2" t="str" cm="1">
        <f t="array" ref="M4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88" s="2" t="str" cm="1">
        <f t="array" ref="N488">_xlfn.IFS(FullCoffeeTable[[#This Row],[Метод прожарки]]="M","Medium",FullCoffeeTable[[#This Row],[Метод прожарки]]="L","Light",FullCoffeeTable[[#This Row],[Метод прожарки]]="D","Dark")</f>
        <v>Medium</v>
      </c>
      <c r="O488" s="2" t="str">
        <f>INDEX(customers!$A$1:$D$1001,MATCH($C488,customers!$A$1:$A$1001,0),MATCH(orders!O$1,customers!$A$1:$D$1,0))</f>
        <v>Да</v>
      </c>
    </row>
    <row r="489" spans="1:15" x14ac:dyDescent="0.25">
      <c r="A489" s="2" t="s">
        <v>951</v>
      </c>
      <c r="B489" s="3">
        <v>44093</v>
      </c>
      <c r="C489" s="2" t="s">
        <v>952</v>
      </c>
      <c r="D489" t="s">
        <v>2002</v>
      </c>
      <c r="E489" s="2">
        <v>6</v>
      </c>
      <c r="F489" s="2" t="str">
        <f>INDEX(customers!$A$1:$D$1001,MATCH($C489,customers!$A$1:$A$1001,0),MATCH(orders!F$1,customers!$A$1:$D$1,0))</f>
        <v>Владимир Исаев</v>
      </c>
      <c r="G489" s="2" t="str">
        <f>INDEX(customers!$A$1:$D$1001,MATCH($C489,customers!$A$1:$A$1001,0),MATCH(orders!G$1,customers!$A$1:$D$1,0))</f>
        <v>Казахстан</v>
      </c>
      <c r="H489" s="2" t="str">
        <f>INDEX(products!$A$1:$G$49,MATCH($D489,products!$A$1:$A$49,0),MATCH(orders!H$1,products!$A$1:$G$1,0))</f>
        <v>Exc</v>
      </c>
      <c r="I489" s="2" t="str">
        <f>INDEX(products!$A$1:$G$49,MATCH($D489,products!$A$1:$A$49,0),MATCH(orders!I$1,products!$A$1:$G$1,0))</f>
        <v>D</v>
      </c>
      <c r="J489" s="2">
        <f>INDEX(products!$A$1:$G$49,MATCH($D489,products!$A$1:$A$49,0),MATCH(orders!J$1,products!$A$1:$G$1,0))</f>
        <v>1</v>
      </c>
      <c r="K489" s="2">
        <f>INDEX(products!$A$1:$G$49,MATCH($D489,products!$A$1:$A$49,0),MATCH(orders!K$1,products!$A$1:$G$1,0))</f>
        <v>1215</v>
      </c>
      <c r="L489">
        <f>K489*E489</f>
        <v>7290</v>
      </c>
      <c r="M489" s="2" t="str" cm="1">
        <f t="array" ref="M4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89" s="2" t="str" cm="1">
        <f t="array" ref="N489">_xlfn.IFS(FullCoffeeTable[[#This Row],[Метод прожарки]]="M","Medium",FullCoffeeTable[[#This Row],[Метод прожарки]]="L","Light",FullCoffeeTable[[#This Row],[Метод прожарки]]="D","Dark")</f>
        <v>Dark</v>
      </c>
      <c r="O489" s="2" t="str">
        <f>INDEX(customers!$A$1:$D$1001,MATCH($C489,customers!$A$1:$A$1001,0),MATCH(orders!O$1,customers!$A$1:$D$1,0))</f>
        <v>Нет</v>
      </c>
    </row>
    <row r="490" spans="1:15" x14ac:dyDescent="0.25">
      <c r="A490" s="2" t="s">
        <v>953</v>
      </c>
      <c r="B490" s="3">
        <v>43954</v>
      </c>
      <c r="C490" s="2" t="s">
        <v>954</v>
      </c>
      <c r="D490" t="s">
        <v>1993</v>
      </c>
      <c r="E490" s="2">
        <v>5</v>
      </c>
      <c r="F490" s="2" t="str">
        <f>INDEX(customers!$A$1:$D$1001,MATCH($C490,customers!$A$1:$A$1001,0),MATCH(orders!F$1,customers!$A$1:$D$1,0))</f>
        <v>Злата Волкова</v>
      </c>
      <c r="G490" s="2" t="str">
        <f>INDEX(customers!$A$1:$D$1001,MATCH($C490,customers!$A$1:$A$1001,0),MATCH(orders!G$1,customers!$A$1:$D$1,0))</f>
        <v>Казахстан</v>
      </c>
      <c r="H490" s="2" t="str">
        <f>INDEX(products!$A$1:$G$49,MATCH($D490,products!$A$1:$A$49,0),MATCH(orders!H$1,products!$A$1:$G$1,0))</f>
        <v>Rob</v>
      </c>
      <c r="I490" s="2" t="str">
        <f>INDEX(products!$A$1:$G$49,MATCH($D490,products!$A$1:$A$49,0),MATCH(orders!I$1,products!$A$1:$G$1,0))</f>
        <v>M</v>
      </c>
      <c r="J490" s="2">
        <f>INDEX(products!$A$1:$G$49,MATCH($D490,products!$A$1:$A$49,0),MATCH(orders!J$1,products!$A$1:$G$1,0))</f>
        <v>0.2</v>
      </c>
      <c r="K490" s="2">
        <f>INDEX(products!$A$1:$G$49,MATCH($D490,products!$A$1:$A$49,0),MATCH(orders!K$1,products!$A$1:$G$1,0))</f>
        <v>298.5</v>
      </c>
      <c r="L490">
        <f>K490*E490</f>
        <v>1492.5</v>
      </c>
      <c r="M490" s="2" t="str" cm="1">
        <f t="array" ref="M4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90" s="2" t="str" cm="1">
        <f t="array" ref="N490">_xlfn.IFS(FullCoffeeTable[[#This Row],[Метод прожарки]]="M","Medium",FullCoffeeTable[[#This Row],[Метод прожарки]]="L","Light",FullCoffeeTable[[#This Row],[Метод прожарки]]="D","Dark")</f>
        <v>Medium</v>
      </c>
      <c r="O490" s="2" t="str">
        <f>INDEX(customers!$A$1:$D$1001,MATCH($C490,customers!$A$1:$A$1001,0),MATCH(orders!O$1,customers!$A$1:$D$1,0))</f>
        <v>Да</v>
      </c>
    </row>
    <row r="491" spans="1:15" x14ac:dyDescent="0.25">
      <c r="A491" s="2" t="s">
        <v>955</v>
      </c>
      <c r="B491" s="3">
        <v>43654</v>
      </c>
      <c r="C491" s="2" t="s">
        <v>956</v>
      </c>
      <c r="D491" t="s">
        <v>1989</v>
      </c>
      <c r="E491" s="2">
        <v>6</v>
      </c>
      <c r="F491" s="2" t="str">
        <f>INDEX(customers!$A$1:$D$1001,MATCH($C491,customers!$A$1:$A$1001,0),MATCH(orders!F$1,customers!$A$1:$D$1,0))</f>
        <v>Малика Попова</v>
      </c>
      <c r="G491" s="2" t="str">
        <f>INDEX(customers!$A$1:$D$1001,MATCH($C491,customers!$A$1:$A$1001,0),MATCH(orders!G$1,customers!$A$1:$D$1,0))</f>
        <v>Россия</v>
      </c>
      <c r="H491" s="2" t="str">
        <f>INDEX(products!$A$1:$G$49,MATCH($D491,products!$A$1:$A$49,0),MATCH(orders!H$1,products!$A$1:$G$1,0))</f>
        <v>Lib</v>
      </c>
      <c r="I491" s="2" t="str">
        <f>INDEX(products!$A$1:$G$49,MATCH($D491,products!$A$1:$A$49,0),MATCH(orders!I$1,products!$A$1:$G$1,0))</f>
        <v>L</v>
      </c>
      <c r="J491" s="2">
        <f>INDEX(products!$A$1:$G$49,MATCH($D491,products!$A$1:$A$49,0),MATCH(orders!J$1,products!$A$1:$G$1,0))</f>
        <v>1</v>
      </c>
      <c r="K491" s="2">
        <f>INDEX(products!$A$1:$G$49,MATCH($D491,products!$A$1:$A$49,0),MATCH(orders!K$1,products!$A$1:$G$1,0))</f>
        <v>1585</v>
      </c>
      <c r="L491">
        <f>K491*E491</f>
        <v>9510</v>
      </c>
      <c r="M491" s="2" t="str" cm="1">
        <f t="array" ref="M4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1" s="2" t="str" cm="1">
        <f t="array" ref="N491">_xlfn.IFS(FullCoffeeTable[[#This Row],[Метод прожарки]]="M","Medium",FullCoffeeTable[[#This Row],[Метод прожарки]]="L","Light",FullCoffeeTable[[#This Row],[Метод прожарки]]="D","Dark")</f>
        <v>Light</v>
      </c>
      <c r="O491" s="2" t="str">
        <f>INDEX(customers!$A$1:$D$1001,MATCH($C491,customers!$A$1:$A$1001,0),MATCH(orders!O$1,customers!$A$1:$D$1,0))</f>
        <v>Нет</v>
      </c>
    </row>
    <row r="492" spans="1:15" x14ac:dyDescent="0.25">
      <c r="A492" s="2" t="s">
        <v>957</v>
      </c>
      <c r="B492" s="3">
        <v>43764</v>
      </c>
      <c r="C492" s="2" t="s">
        <v>958</v>
      </c>
      <c r="D492" t="s">
        <v>1988</v>
      </c>
      <c r="E492" s="2">
        <v>2</v>
      </c>
      <c r="F492" s="2" t="str">
        <f>INDEX(customers!$A$1:$D$1001,MATCH($C492,customers!$A$1:$A$1001,0),MATCH(orders!F$1,customers!$A$1:$D$1,0))</f>
        <v>Милана Гордеева</v>
      </c>
      <c r="G492" s="2" t="str">
        <f>INDEX(customers!$A$1:$D$1001,MATCH($C492,customers!$A$1:$A$1001,0),MATCH(orders!G$1,customers!$A$1:$D$1,0))</f>
        <v>Россия</v>
      </c>
      <c r="H492" s="2" t="str">
        <f>INDEX(products!$A$1:$G$49,MATCH($D492,products!$A$1:$A$49,0),MATCH(orders!H$1,products!$A$1:$G$1,0))</f>
        <v>Lib</v>
      </c>
      <c r="I492" s="2" t="str">
        <f>INDEX(products!$A$1:$G$49,MATCH($D492,products!$A$1:$A$49,0),MATCH(orders!I$1,products!$A$1:$G$1,0))</f>
        <v>D</v>
      </c>
      <c r="J492" s="2">
        <f>INDEX(products!$A$1:$G$49,MATCH($D492,products!$A$1:$A$49,0),MATCH(orders!J$1,products!$A$1:$G$1,0))</f>
        <v>0.5</v>
      </c>
      <c r="K492" s="2">
        <f>INDEX(products!$A$1:$G$49,MATCH($D492,products!$A$1:$A$49,0),MATCH(orders!K$1,products!$A$1:$G$1,0))</f>
        <v>777</v>
      </c>
      <c r="L492">
        <f>K492*E492</f>
        <v>1554</v>
      </c>
      <c r="M492" s="2" t="str" cm="1">
        <f t="array" ref="M4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2" s="2" t="str" cm="1">
        <f t="array" ref="N492">_xlfn.IFS(FullCoffeeTable[[#This Row],[Метод прожарки]]="M","Medium",FullCoffeeTable[[#This Row],[Метод прожарки]]="L","Light",FullCoffeeTable[[#This Row],[Метод прожарки]]="D","Dark")</f>
        <v>Dark</v>
      </c>
      <c r="O492" s="2" t="str">
        <f>INDEX(customers!$A$1:$D$1001,MATCH($C492,customers!$A$1:$A$1001,0),MATCH(orders!O$1,customers!$A$1:$D$1,0))</f>
        <v>Нет</v>
      </c>
    </row>
    <row r="493" spans="1:15" x14ac:dyDescent="0.25">
      <c r="A493" s="2" t="s">
        <v>959</v>
      </c>
      <c r="B493" s="3">
        <v>44101</v>
      </c>
      <c r="C493" s="2" t="s">
        <v>960</v>
      </c>
      <c r="D493" t="s">
        <v>1969</v>
      </c>
      <c r="E493" s="2">
        <v>6</v>
      </c>
      <c r="F493" s="2" t="str">
        <f>INDEX(customers!$A$1:$D$1001,MATCH($C493,customers!$A$1:$A$1001,0),MATCH(orders!F$1,customers!$A$1:$D$1,0))</f>
        <v>Никита Беляев</v>
      </c>
      <c r="G493" s="2" t="str">
        <f>INDEX(customers!$A$1:$D$1001,MATCH($C493,customers!$A$1:$A$1001,0),MATCH(orders!G$1,customers!$A$1:$D$1,0))</f>
        <v>Россия</v>
      </c>
      <c r="H493" s="2" t="str">
        <f>INDEX(products!$A$1:$G$49,MATCH($D493,products!$A$1:$A$49,0),MATCH(orders!H$1,products!$A$1:$G$1,0))</f>
        <v>Lib</v>
      </c>
      <c r="I493" s="2" t="str">
        <f>INDEX(products!$A$1:$G$49,MATCH($D493,products!$A$1:$A$49,0),MATCH(orders!I$1,products!$A$1:$G$1,0))</f>
        <v>D</v>
      </c>
      <c r="J493" s="2">
        <f>INDEX(products!$A$1:$G$49,MATCH($D493,products!$A$1:$A$49,0),MATCH(orders!J$1,products!$A$1:$G$1,0))</f>
        <v>0.2</v>
      </c>
      <c r="K493" s="2">
        <f>INDEX(products!$A$1:$G$49,MATCH($D493,products!$A$1:$A$49,0),MATCH(orders!K$1,products!$A$1:$G$1,0))</f>
        <v>388.5</v>
      </c>
      <c r="L493">
        <f>K493*E493</f>
        <v>2331</v>
      </c>
      <c r="M493" s="2" t="str" cm="1">
        <f t="array" ref="M4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3" s="2" t="str" cm="1">
        <f t="array" ref="N493">_xlfn.IFS(FullCoffeeTable[[#This Row],[Метод прожарки]]="M","Medium",FullCoffeeTable[[#This Row],[Метод прожарки]]="L","Light",FullCoffeeTable[[#This Row],[Метод прожарки]]="D","Dark")</f>
        <v>Dark</v>
      </c>
      <c r="O493" s="2" t="str">
        <f>INDEX(customers!$A$1:$D$1001,MATCH($C493,customers!$A$1:$A$1001,0),MATCH(orders!O$1,customers!$A$1:$D$1,0))</f>
        <v>Нет</v>
      </c>
    </row>
    <row r="494" spans="1:15" x14ac:dyDescent="0.25">
      <c r="A494" s="2" t="s">
        <v>961</v>
      </c>
      <c r="B494" s="3">
        <v>44620</v>
      </c>
      <c r="C494" s="2" t="s">
        <v>962</v>
      </c>
      <c r="D494" t="s">
        <v>1975</v>
      </c>
      <c r="E494" s="2">
        <v>1</v>
      </c>
      <c r="F494" s="2" t="str">
        <f>INDEX(customers!$A$1:$D$1001,MATCH($C494,customers!$A$1:$A$1001,0),MATCH(orders!F$1,customers!$A$1:$D$1,0))</f>
        <v>Руслан Евдокимов</v>
      </c>
      <c r="G494" s="2" t="str">
        <f>INDEX(customers!$A$1:$D$1001,MATCH($C494,customers!$A$1:$A$1001,0),MATCH(orders!G$1,customers!$A$1:$D$1,0))</f>
        <v>Россия</v>
      </c>
      <c r="H494" s="2" t="str">
        <f>INDEX(products!$A$1:$G$49,MATCH($D494,products!$A$1:$A$49,0),MATCH(orders!H$1,products!$A$1:$G$1,0))</f>
        <v>Exc</v>
      </c>
      <c r="I494" s="2" t="str">
        <f>INDEX(products!$A$1:$G$49,MATCH($D494,products!$A$1:$A$49,0),MATCH(orders!I$1,products!$A$1:$G$1,0))</f>
        <v>M</v>
      </c>
      <c r="J494" s="2">
        <f>INDEX(products!$A$1:$G$49,MATCH($D494,products!$A$1:$A$49,0),MATCH(orders!J$1,products!$A$1:$G$1,0))</f>
        <v>0.2</v>
      </c>
      <c r="K494" s="2">
        <f>INDEX(products!$A$1:$G$49,MATCH($D494,products!$A$1:$A$49,0),MATCH(orders!K$1,products!$A$1:$G$1,0))</f>
        <v>412.5</v>
      </c>
      <c r="L494">
        <f>K494*E494</f>
        <v>412.5</v>
      </c>
      <c r="M494" s="2" t="str" cm="1">
        <f t="array" ref="M4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94" s="2" t="str" cm="1">
        <f t="array" ref="N494">_xlfn.IFS(FullCoffeeTable[[#This Row],[Метод прожарки]]="M","Medium",FullCoffeeTable[[#This Row],[Метод прожарки]]="L","Light",FullCoffeeTable[[#This Row],[Метод прожарки]]="D","Dark")</f>
        <v>Medium</v>
      </c>
      <c r="O494" s="2" t="str">
        <f>INDEX(customers!$A$1:$D$1001,MATCH($C494,customers!$A$1:$A$1001,0),MATCH(orders!O$1,customers!$A$1:$D$1,0))</f>
        <v>Да</v>
      </c>
    </row>
    <row r="495" spans="1:15" x14ac:dyDescent="0.25">
      <c r="A495" s="2" t="s">
        <v>963</v>
      </c>
      <c r="B495" s="3">
        <v>44090</v>
      </c>
      <c r="C495" s="2" t="s">
        <v>964</v>
      </c>
      <c r="D495" t="s">
        <v>1965</v>
      </c>
      <c r="E495" s="2">
        <v>6</v>
      </c>
      <c r="F495" s="2" t="str">
        <f>INDEX(customers!$A$1:$D$1001,MATCH($C495,customers!$A$1:$A$1001,0),MATCH(orders!F$1,customers!$A$1:$D$1,0))</f>
        <v>Николай Трофимов</v>
      </c>
      <c r="G495" s="2" t="str">
        <f>INDEX(customers!$A$1:$D$1001,MATCH($C495,customers!$A$1:$A$1001,0),MATCH(orders!G$1,customers!$A$1:$D$1,0))</f>
        <v>Беларусь</v>
      </c>
      <c r="H495" s="2" t="str">
        <f>INDEX(products!$A$1:$G$49,MATCH($D495,products!$A$1:$A$49,0),MATCH(orders!H$1,products!$A$1:$G$1,0))</f>
        <v>Rob</v>
      </c>
      <c r="I495" s="2" t="str">
        <f>INDEX(products!$A$1:$G$49,MATCH($D495,products!$A$1:$A$49,0),MATCH(orders!I$1,products!$A$1:$G$1,0))</f>
        <v>M</v>
      </c>
      <c r="J495" s="2">
        <f>INDEX(products!$A$1:$G$49,MATCH($D495,products!$A$1:$A$49,0),MATCH(orders!J$1,products!$A$1:$G$1,0))</f>
        <v>0.5</v>
      </c>
      <c r="K495" s="2">
        <f>INDEX(products!$A$1:$G$49,MATCH($D495,products!$A$1:$A$49,0),MATCH(orders!K$1,products!$A$1:$G$1,0))</f>
        <v>597</v>
      </c>
      <c r="L495">
        <f>K495*E495</f>
        <v>3582</v>
      </c>
      <c r="M495" s="2" t="str" cm="1">
        <f t="array" ref="M4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495" s="2" t="str" cm="1">
        <f t="array" ref="N495">_xlfn.IFS(FullCoffeeTable[[#This Row],[Метод прожарки]]="M","Medium",FullCoffeeTable[[#This Row],[Метод прожарки]]="L","Light",FullCoffeeTable[[#This Row],[Метод прожарки]]="D","Dark")</f>
        <v>Medium</v>
      </c>
      <c r="O495" s="2" t="str">
        <f>INDEX(customers!$A$1:$D$1001,MATCH($C495,customers!$A$1:$A$1001,0),MATCH(orders!O$1,customers!$A$1:$D$1,0))</f>
        <v>Нет</v>
      </c>
    </row>
    <row r="496" spans="1:15" x14ac:dyDescent="0.25">
      <c r="A496" s="2" t="s">
        <v>965</v>
      </c>
      <c r="B496" s="3">
        <v>44132</v>
      </c>
      <c r="C496" s="2" t="s">
        <v>966</v>
      </c>
      <c r="D496" t="s">
        <v>1989</v>
      </c>
      <c r="E496" s="2">
        <v>2</v>
      </c>
      <c r="F496" s="2" t="str">
        <f>INDEX(customers!$A$1:$D$1001,MATCH($C496,customers!$A$1:$A$1001,0),MATCH(orders!F$1,customers!$A$1:$D$1,0))</f>
        <v>Мария Митрофанова</v>
      </c>
      <c r="G496" s="2" t="str">
        <f>INDEX(customers!$A$1:$D$1001,MATCH($C496,customers!$A$1:$A$1001,0),MATCH(orders!G$1,customers!$A$1:$D$1,0))</f>
        <v>Россия</v>
      </c>
      <c r="H496" s="2" t="str">
        <f>INDEX(products!$A$1:$G$49,MATCH($D496,products!$A$1:$A$49,0),MATCH(orders!H$1,products!$A$1:$G$1,0))</f>
        <v>Lib</v>
      </c>
      <c r="I496" s="2" t="str">
        <f>INDEX(products!$A$1:$G$49,MATCH($D496,products!$A$1:$A$49,0),MATCH(orders!I$1,products!$A$1:$G$1,0))</f>
        <v>L</v>
      </c>
      <c r="J496" s="2">
        <f>INDEX(products!$A$1:$G$49,MATCH($D496,products!$A$1:$A$49,0),MATCH(orders!J$1,products!$A$1:$G$1,0))</f>
        <v>1</v>
      </c>
      <c r="K496" s="2">
        <f>INDEX(products!$A$1:$G$49,MATCH($D496,products!$A$1:$A$49,0),MATCH(orders!K$1,products!$A$1:$G$1,0))</f>
        <v>1585</v>
      </c>
      <c r="L496">
        <f>K496*E496</f>
        <v>3170</v>
      </c>
      <c r="M496" s="2" t="str" cm="1">
        <f t="array" ref="M4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6" s="2" t="str" cm="1">
        <f t="array" ref="N496">_xlfn.IFS(FullCoffeeTable[[#This Row],[Метод прожарки]]="M","Medium",FullCoffeeTable[[#This Row],[Метод прожарки]]="L","Light",FullCoffeeTable[[#This Row],[Метод прожарки]]="D","Dark")</f>
        <v>Light</v>
      </c>
      <c r="O496" s="2" t="str">
        <f>INDEX(customers!$A$1:$D$1001,MATCH($C496,customers!$A$1:$A$1001,0),MATCH(orders!O$1,customers!$A$1:$D$1,0))</f>
        <v>Нет</v>
      </c>
    </row>
    <row r="497" spans="1:15" x14ac:dyDescent="0.25">
      <c r="A497" s="2" t="s">
        <v>967</v>
      </c>
      <c r="B497" s="3">
        <v>43710</v>
      </c>
      <c r="C497" s="2" t="s">
        <v>968</v>
      </c>
      <c r="D497" t="s">
        <v>1989</v>
      </c>
      <c r="E497" s="2">
        <v>5</v>
      </c>
      <c r="F497" s="2" t="str">
        <f>INDEX(customers!$A$1:$D$1001,MATCH($C497,customers!$A$1:$A$1001,0),MATCH(orders!F$1,customers!$A$1:$D$1,0))</f>
        <v>Тимур Иванов</v>
      </c>
      <c r="G497" s="2" t="str">
        <f>INDEX(customers!$A$1:$D$1001,MATCH($C497,customers!$A$1:$A$1001,0),MATCH(orders!G$1,customers!$A$1:$D$1,0))</f>
        <v>Россия</v>
      </c>
      <c r="H497" s="2" t="str">
        <f>INDEX(products!$A$1:$G$49,MATCH($D497,products!$A$1:$A$49,0),MATCH(orders!H$1,products!$A$1:$G$1,0))</f>
        <v>Lib</v>
      </c>
      <c r="I497" s="2" t="str">
        <f>INDEX(products!$A$1:$G$49,MATCH($D497,products!$A$1:$A$49,0),MATCH(orders!I$1,products!$A$1:$G$1,0))</f>
        <v>L</v>
      </c>
      <c r="J497" s="2">
        <f>INDEX(products!$A$1:$G$49,MATCH($D497,products!$A$1:$A$49,0),MATCH(orders!J$1,products!$A$1:$G$1,0))</f>
        <v>1</v>
      </c>
      <c r="K497" s="2">
        <f>INDEX(products!$A$1:$G$49,MATCH($D497,products!$A$1:$A$49,0),MATCH(orders!K$1,products!$A$1:$G$1,0))</f>
        <v>1585</v>
      </c>
      <c r="L497">
        <f>K497*E497</f>
        <v>7925</v>
      </c>
      <c r="M497" s="2" t="str" cm="1">
        <f t="array" ref="M4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497" s="2" t="str" cm="1">
        <f t="array" ref="N497">_xlfn.IFS(FullCoffeeTable[[#This Row],[Метод прожарки]]="M","Medium",FullCoffeeTable[[#This Row],[Метод прожарки]]="L","Light",FullCoffeeTable[[#This Row],[Метод прожарки]]="D","Dark")</f>
        <v>Light</v>
      </c>
      <c r="O497" s="2" t="str">
        <f>INDEX(customers!$A$1:$D$1001,MATCH($C497,customers!$A$1:$A$1001,0),MATCH(orders!O$1,customers!$A$1:$D$1,0))</f>
        <v>Да</v>
      </c>
    </row>
    <row r="498" spans="1:15" x14ac:dyDescent="0.25">
      <c r="A498" s="2" t="s">
        <v>969</v>
      </c>
      <c r="B498" s="3">
        <v>44438</v>
      </c>
      <c r="C498" s="2" t="s">
        <v>970</v>
      </c>
      <c r="D498" t="s">
        <v>1972</v>
      </c>
      <c r="E498" s="2">
        <v>3</v>
      </c>
      <c r="F498" s="2" t="str">
        <f>INDEX(customers!$A$1:$D$1001,MATCH($C498,customers!$A$1:$A$1001,0),MATCH(orders!F$1,customers!$A$1:$D$1,0))</f>
        <v>Мария Усова</v>
      </c>
      <c r="G498" s="2" t="str">
        <f>INDEX(customers!$A$1:$D$1001,MATCH($C498,customers!$A$1:$A$1001,0),MATCH(orders!G$1,customers!$A$1:$D$1,0))</f>
        <v>Россия</v>
      </c>
      <c r="H498" s="2" t="str">
        <f>INDEX(products!$A$1:$G$49,MATCH($D498,products!$A$1:$A$49,0),MATCH(orders!H$1,products!$A$1:$G$1,0))</f>
        <v>Exc</v>
      </c>
      <c r="I498" s="2" t="str">
        <f>INDEX(products!$A$1:$G$49,MATCH($D498,products!$A$1:$A$49,0),MATCH(orders!I$1,products!$A$1:$G$1,0))</f>
        <v>D</v>
      </c>
      <c r="J498" s="2">
        <f>INDEX(products!$A$1:$G$49,MATCH($D498,products!$A$1:$A$49,0),MATCH(orders!J$1,products!$A$1:$G$1,0))</f>
        <v>0.2</v>
      </c>
      <c r="K498" s="2">
        <f>INDEX(products!$A$1:$G$49,MATCH($D498,products!$A$1:$A$49,0),MATCH(orders!K$1,products!$A$1:$G$1,0))</f>
        <v>364.5</v>
      </c>
      <c r="L498">
        <f>K498*E498</f>
        <v>1093.5</v>
      </c>
      <c r="M498" s="2" t="str" cm="1">
        <f t="array" ref="M4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498" s="2" t="str" cm="1">
        <f t="array" ref="N498">_xlfn.IFS(FullCoffeeTable[[#This Row],[Метод прожарки]]="M","Medium",FullCoffeeTable[[#This Row],[Метод прожарки]]="L","Light",FullCoffeeTable[[#This Row],[Метод прожарки]]="D","Dark")</f>
        <v>Dark</v>
      </c>
      <c r="O498" s="2" t="str">
        <f>INDEX(customers!$A$1:$D$1001,MATCH($C498,customers!$A$1:$A$1001,0),MATCH(orders!O$1,customers!$A$1:$D$1,0))</f>
        <v>Нет</v>
      </c>
    </row>
    <row r="499" spans="1:15" x14ac:dyDescent="0.25">
      <c r="A499" s="2" t="s">
        <v>971</v>
      </c>
      <c r="B499" s="3">
        <v>44351</v>
      </c>
      <c r="C499" s="2" t="s">
        <v>972</v>
      </c>
      <c r="D499" t="s">
        <v>1966</v>
      </c>
      <c r="E499" s="2">
        <v>4</v>
      </c>
      <c r="F499" s="2" t="str">
        <f>INDEX(customers!$A$1:$D$1001,MATCH($C499,customers!$A$1:$A$1001,0),MATCH(orders!F$1,customers!$A$1:$D$1,0))</f>
        <v>Антон Фетисов</v>
      </c>
      <c r="G499" s="2" t="str">
        <f>INDEX(customers!$A$1:$D$1001,MATCH($C499,customers!$A$1:$A$1001,0),MATCH(orders!G$1,customers!$A$1:$D$1,0))</f>
        <v>Казахстан</v>
      </c>
      <c r="H499" s="2" t="str">
        <f>INDEX(products!$A$1:$G$49,MATCH($D499,products!$A$1:$A$49,0),MATCH(orders!H$1,products!$A$1:$G$1,0))</f>
        <v>Ara</v>
      </c>
      <c r="I499" s="2" t="str">
        <f>INDEX(products!$A$1:$G$49,MATCH($D499,products!$A$1:$A$49,0),MATCH(orders!I$1,products!$A$1:$G$1,0))</f>
        <v>D</v>
      </c>
      <c r="J499" s="2">
        <f>INDEX(products!$A$1:$G$49,MATCH($D499,products!$A$1:$A$49,0),MATCH(orders!J$1,products!$A$1:$G$1,0))</f>
        <v>1</v>
      </c>
      <c r="K499" s="2">
        <f>INDEX(products!$A$1:$G$49,MATCH($D499,products!$A$1:$A$49,0),MATCH(orders!K$1,products!$A$1:$G$1,0))</f>
        <v>994.99999999999989</v>
      </c>
      <c r="L499">
        <f>K499*E499</f>
        <v>3979.9999999999995</v>
      </c>
      <c r="M499" s="2" t="str" cm="1">
        <f t="array" ref="M4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499" s="2" t="str" cm="1">
        <f t="array" ref="N499">_xlfn.IFS(FullCoffeeTable[[#This Row],[Метод прожарки]]="M","Medium",FullCoffeeTable[[#This Row],[Метод прожарки]]="L","Light",FullCoffeeTable[[#This Row],[Метод прожарки]]="D","Dark")</f>
        <v>Dark</v>
      </c>
      <c r="O499" s="2" t="str">
        <f>INDEX(customers!$A$1:$D$1001,MATCH($C499,customers!$A$1:$A$1001,0),MATCH(orders!O$1,customers!$A$1:$D$1,0))</f>
        <v>Нет</v>
      </c>
    </row>
    <row r="500" spans="1:15" x14ac:dyDescent="0.25">
      <c r="A500" s="2" t="s">
        <v>973</v>
      </c>
      <c r="B500" s="3">
        <v>44159</v>
      </c>
      <c r="C500" s="2" t="s">
        <v>993</v>
      </c>
      <c r="D500" t="s">
        <v>1957</v>
      </c>
      <c r="E500" s="2">
        <v>5</v>
      </c>
      <c r="F500" s="2" t="str">
        <f>INDEX(customers!$A$1:$D$1001,MATCH($C500,customers!$A$1:$A$1001,0),MATCH(orders!F$1,customers!$A$1:$D$1,0))</f>
        <v>Мирослава Зиновьева</v>
      </c>
      <c r="G500" s="2" t="str">
        <f>INDEX(customers!$A$1:$D$1001,MATCH($C500,customers!$A$1:$A$1001,0),MATCH(orders!G$1,customers!$A$1:$D$1,0))</f>
        <v>Казахстан</v>
      </c>
      <c r="H500" s="2" t="str">
        <f>INDEX(products!$A$1:$G$49,MATCH($D500,products!$A$1:$A$49,0),MATCH(orders!H$1,products!$A$1:$G$1,0))</f>
        <v>Rob</v>
      </c>
      <c r="I500" s="2" t="str">
        <f>INDEX(products!$A$1:$G$49,MATCH($D500,products!$A$1:$A$49,0),MATCH(orders!I$1,products!$A$1:$G$1,0))</f>
        <v>M</v>
      </c>
      <c r="J500" s="2">
        <f>INDEX(products!$A$1:$G$49,MATCH($D500,products!$A$1:$A$49,0),MATCH(orders!J$1,products!$A$1:$G$1,0))</f>
        <v>1</v>
      </c>
      <c r="K500" s="2">
        <f>INDEX(products!$A$1:$G$49,MATCH($D500,products!$A$1:$A$49,0),MATCH(orders!K$1,products!$A$1:$G$1,0))</f>
        <v>994.99999999999989</v>
      </c>
      <c r="L500">
        <f>K500*E500</f>
        <v>4974.9999999999991</v>
      </c>
      <c r="M500" s="2" t="str" cm="1">
        <f t="array" ref="M5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0" s="2" t="str" cm="1">
        <f t="array" ref="N500">_xlfn.IFS(FullCoffeeTable[[#This Row],[Метод прожарки]]="M","Medium",FullCoffeeTable[[#This Row],[Метод прожарки]]="L","Light",FullCoffeeTable[[#This Row],[Метод прожарки]]="D","Dark")</f>
        <v>Medium</v>
      </c>
      <c r="O500" s="2" t="str">
        <f>INDEX(customers!$A$1:$D$1001,MATCH($C500,customers!$A$1:$A$1001,0),MATCH(orders!O$1,customers!$A$1:$D$1,0))</f>
        <v>Да</v>
      </c>
    </row>
    <row r="501" spans="1:15" x14ac:dyDescent="0.25">
      <c r="A501" s="2" t="s">
        <v>975</v>
      </c>
      <c r="B501" s="3">
        <v>44003</v>
      </c>
      <c r="C501" s="2" t="s">
        <v>976</v>
      </c>
      <c r="D501" t="s">
        <v>1982</v>
      </c>
      <c r="E501" s="2">
        <v>3</v>
      </c>
      <c r="F501" s="2" t="str">
        <f>INDEX(customers!$A$1:$D$1001,MATCH($C501,customers!$A$1:$A$1001,0),MATCH(orders!F$1,customers!$A$1:$D$1,0))</f>
        <v>Виктория Короткова</v>
      </c>
      <c r="G501" s="2" t="str">
        <f>INDEX(customers!$A$1:$D$1001,MATCH($C501,customers!$A$1:$A$1001,0),MATCH(orders!G$1,customers!$A$1:$D$1,0))</f>
        <v>Казахстан</v>
      </c>
      <c r="H501" s="2" t="str">
        <f>INDEX(products!$A$1:$G$49,MATCH($D501,products!$A$1:$A$49,0),MATCH(orders!H$1,products!$A$1:$G$1,0))</f>
        <v>Rob</v>
      </c>
      <c r="I501" s="2" t="str">
        <f>INDEX(products!$A$1:$G$49,MATCH($D501,products!$A$1:$A$49,0),MATCH(orders!I$1,products!$A$1:$G$1,0))</f>
        <v>D</v>
      </c>
      <c r="J501" s="2">
        <f>INDEX(products!$A$1:$G$49,MATCH($D501,products!$A$1:$A$49,0),MATCH(orders!J$1,products!$A$1:$G$1,0))</f>
        <v>0.2</v>
      </c>
      <c r="K501" s="2">
        <f>INDEX(products!$A$1:$G$49,MATCH($D501,products!$A$1:$A$49,0),MATCH(orders!K$1,products!$A$1:$G$1,0))</f>
        <v>268.49999999999994</v>
      </c>
      <c r="L501">
        <f>K501*E501</f>
        <v>805.49999999999977</v>
      </c>
      <c r="M501" s="2" t="str" cm="1">
        <f t="array" ref="M5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1" s="2" t="str" cm="1">
        <f t="array" ref="N501">_xlfn.IFS(FullCoffeeTable[[#This Row],[Метод прожарки]]="M","Medium",FullCoffeeTable[[#This Row],[Метод прожарки]]="L","Light",FullCoffeeTable[[#This Row],[Метод прожарки]]="D","Dark")</f>
        <v>Dark</v>
      </c>
      <c r="O501" s="2" t="str">
        <f>INDEX(customers!$A$1:$D$1001,MATCH($C501,customers!$A$1:$A$1001,0),MATCH(orders!O$1,customers!$A$1:$D$1,0))</f>
        <v>Да</v>
      </c>
    </row>
    <row r="502" spans="1:15" x14ac:dyDescent="0.25">
      <c r="A502" s="2" t="s">
        <v>977</v>
      </c>
      <c r="B502" s="3">
        <v>44025</v>
      </c>
      <c r="C502" s="2" t="s">
        <v>978</v>
      </c>
      <c r="D502" t="s">
        <v>1998</v>
      </c>
      <c r="E502" s="2">
        <v>4</v>
      </c>
      <c r="F502" s="2" t="str">
        <f>INDEX(customers!$A$1:$D$1001,MATCH($C502,customers!$A$1:$A$1001,0),MATCH(orders!F$1,customers!$A$1:$D$1,0))</f>
        <v>Матвей Николаев</v>
      </c>
      <c r="G502" s="2" t="str">
        <f>INDEX(customers!$A$1:$D$1001,MATCH($C502,customers!$A$1:$A$1001,0),MATCH(orders!G$1,customers!$A$1:$D$1,0))</f>
        <v>Россия</v>
      </c>
      <c r="H502" s="2" t="str">
        <f>INDEX(products!$A$1:$G$49,MATCH($D502,products!$A$1:$A$49,0),MATCH(orders!H$1,products!$A$1:$G$1,0))</f>
        <v>Rob</v>
      </c>
      <c r="I502" s="2" t="str">
        <f>INDEX(products!$A$1:$G$49,MATCH($D502,products!$A$1:$A$49,0),MATCH(orders!I$1,products!$A$1:$G$1,0))</f>
        <v>L</v>
      </c>
      <c r="J502" s="2">
        <f>INDEX(products!$A$1:$G$49,MATCH($D502,products!$A$1:$A$49,0),MATCH(orders!J$1,products!$A$1:$G$1,0))</f>
        <v>1</v>
      </c>
      <c r="K502" s="2">
        <f>INDEX(products!$A$1:$G$49,MATCH($D502,products!$A$1:$A$49,0),MATCH(orders!K$1,products!$A$1:$G$1,0))</f>
        <v>1195</v>
      </c>
      <c r="L502">
        <f>K502*E502</f>
        <v>4780</v>
      </c>
      <c r="M502" s="2" t="str" cm="1">
        <f t="array" ref="M5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2" s="2" t="str" cm="1">
        <f t="array" ref="N502">_xlfn.IFS(FullCoffeeTable[[#This Row],[Метод прожарки]]="M","Medium",FullCoffeeTable[[#This Row],[Метод прожарки]]="L","Light",FullCoffeeTable[[#This Row],[Метод прожарки]]="D","Dark")</f>
        <v>Light</v>
      </c>
      <c r="O502" s="2" t="str">
        <f>INDEX(customers!$A$1:$D$1001,MATCH($C502,customers!$A$1:$A$1001,0),MATCH(orders!O$1,customers!$A$1:$D$1,0))</f>
        <v>Нет</v>
      </c>
    </row>
    <row r="503" spans="1:15" x14ac:dyDescent="0.25">
      <c r="A503" s="2" t="s">
        <v>979</v>
      </c>
      <c r="B503" s="3">
        <v>43467</v>
      </c>
      <c r="C503" s="2" t="s">
        <v>980</v>
      </c>
      <c r="D503" t="s">
        <v>1993</v>
      </c>
      <c r="E503" s="2">
        <v>4</v>
      </c>
      <c r="F503" s="2" t="str">
        <f>INDEX(customers!$A$1:$D$1001,MATCH($C503,customers!$A$1:$A$1001,0),MATCH(orders!F$1,customers!$A$1:$D$1,0))</f>
        <v>Виктория Розанова</v>
      </c>
      <c r="G503" s="2" t="str">
        <f>INDEX(customers!$A$1:$D$1001,MATCH($C503,customers!$A$1:$A$1001,0),MATCH(orders!G$1,customers!$A$1:$D$1,0))</f>
        <v>Беларусь</v>
      </c>
      <c r="H503" s="2" t="str">
        <f>INDEX(products!$A$1:$G$49,MATCH($D503,products!$A$1:$A$49,0),MATCH(orders!H$1,products!$A$1:$G$1,0))</f>
        <v>Rob</v>
      </c>
      <c r="I503" s="2" t="str">
        <f>INDEX(products!$A$1:$G$49,MATCH($D503,products!$A$1:$A$49,0),MATCH(orders!I$1,products!$A$1:$G$1,0))</f>
        <v>M</v>
      </c>
      <c r="J503" s="2">
        <f>INDEX(products!$A$1:$G$49,MATCH($D503,products!$A$1:$A$49,0),MATCH(orders!J$1,products!$A$1:$G$1,0))</f>
        <v>0.2</v>
      </c>
      <c r="K503" s="2">
        <f>INDEX(products!$A$1:$G$49,MATCH($D503,products!$A$1:$A$49,0),MATCH(orders!K$1,products!$A$1:$G$1,0))</f>
        <v>298.5</v>
      </c>
      <c r="L503">
        <f>K503*E503</f>
        <v>1194</v>
      </c>
      <c r="M503" s="2" t="str" cm="1">
        <f t="array" ref="M5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03" s="2" t="str" cm="1">
        <f t="array" ref="N503">_xlfn.IFS(FullCoffeeTable[[#This Row],[Метод прожарки]]="M","Medium",FullCoffeeTable[[#This Row],[Метод прожарки]]="L","Light",FullCoffeeTable[[#This Row],[Метод прожарки]]="D","Dark")</f>
        <v>Medium</v>
      </c>
      <c r="O503" s="2" t="str">
        <f>INDEX(customers!$A$1:$D$1001,MATCH($C503,customers!$A$1:$A$1001,0),MATCH(orders!O$1,customers!$A$1:$D$1,0))</f>
        <v>Нет</v>
      </c>
    </row>
    <row r="504" spans="1:15" x14ac:dyDescent="0.25">
      <c r="A504" s="2" t="s">
        <v>979</v>
      </c>
      <c r="B504" s="3">
        <v>43467</v>
      </c>
      <c r="C504" s="2" t="s">
        <v>980</v>
      </c>
      <c r="D504" t="s">
        <v>1975</v>
      </c>
      <c r="E504" s="2">
        <v>4</v>
      </c>
      <c r="F504" s="2" t="str">
        <f>INDEX(customers!$A$1:$D$1001,MATCH($C504,customers!$A$1:$A$1001,0),MATCH(orders!F$1,customers!$A$1:$D$1,0))</f>
        <v>Виктория Розанова</v>
      </c>
      <c r="G504" s="2" t="str">
        <f>INDEX(customers!$A$1:$D$1001,MATCH($C504,customers!$A$1:$A$1001,0),MATCH(orders!G$1,customers!$A$1:$D$1,0))</f>
        <v>Беларусь</v>
      </c>
      <c r="H504" s="2" t="str">
        <f>INDEX(products!$A$1:$G$49,MATCH($D504,products!$A$1:$A$49,0),MATCH(orders!H$1,products!$A$1:$G$1,0))</f>
        <v>Exc</v>
      </c>
      <c r="I504" s="2" t="str">
        <f>INDEX(products!$A$1:$G$49,MATCH($D504,products!$A$1:$A$49,0),MATCH(orders!I$1,products!$A$1:$G$1,0))</f>
        <v>M</v>
      </c>
      <c r="J504" s="2">
        <f>INDEX(products!$A$1:$G$49,MATCH($D504,products!$A$1:$A$49,0),MATCH(orders!J$1,products!$A$1:$G$1,0))</f>
        <v>0.2</v>
      </c>
      <c r="K504" s="2">
        <f>INDEX(products!$A$1:$G$49,MATCH($D504,products!$A$1:$A$49,0),MATCH(orders!K$1,products!$A$1:$G$1,0))</f>
        <v>412.5</v>
      </c>
      <c r="L504">
        <f>K504*E504</f>
        <v>1650</v>
      </c>
      <c r="M504" s="2" t="str" cm="1">
        <f t="array" ref="M5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04" s="2" t="str" cm="1">
        <f t="array" ref="N504">_xlfn.IFS(FullCoffeeTable[[#This Row],[Метод прожарки]]="M","Medium",FullCoffeeTable[[#This Row],[Метод прожарки]]="L","Light",FullCoffeeTable[[#This Row],[Метод прожарки]]="D","Dark")</f>
        <v>Medium</v>
      </c>
      <c r="O504" s="2" t="str">
        <f>INDEX(customers!$A$1:$D$1001,MATCH($C504,customers!$A$1:$A$1001,0),MATCH(orders!O$1,customers!$A$1:$D$1,0))</f>
        <v>Нет</v>
      </c>
    </row>
    <row r="505" spans="1:15" x14ac:dyDescent="0.25">
      <c r="A505" s="2" t="s">
        <v>979</v>
      </c>
      <c r="B505" s="3">
        <v>43467</v>
      </c>
      <c r="C505" s="2" t="s">
        <v>980</v>
      </c>
      <c r="D505" t="s">
        <v>1962</v>
      </c>
      <c r="E505" s="2">
        <v>4</v>
      </c>
      <c r="F505" s="2" t="str">
        <f>INDEX(customers!$A$1:$D$1001,MATCH($C505,customers!$A$1:$A$1001,0),MATCH(orders!F$1,customers!$A$1:$D$1,0))</f>
        <v>Виктория Розанова</v>
      </c>
      <c r="G505" s="2" t="str">
        <f>INDEX(customers!$A$1:$D$1001,MATCH($C505,customers!$A$1:$A$1001,0),MATCH(orders!G$1,customers!$A$1:$D$1,0))</f>
        <v>Беларусь</v>
      </c>
      <c r="H505" s="2" t="str">
        <f>INDEX(products!$A$1:$G$49,MATCH($D505,products!$A$1:$A$49,0),MATCH(orders!H$1,products!$A$1:$G$1,0))</f>
        <v>Lib</v>
      </c>
      <c r="I505" s="2" t="str">
        <f>INDEX(products!$A$1:$G$49,MATCH($D505,products!$A$1:$A$49,0),MATCH(orders!I$1,products!$A$1:$G$1,0))</f>
        <v>D</v>
      </c>
      <c r="J505" s="2">
        <f>INDEX(products!$A$1:$G$49,MATCH($D505,products!$A$1:$A$49,0),MATCH(orders!J$1,products!$A$1:$G$1,0))</f>
        <v>1</v>
      </c>
      <c r="K505" s="2">
        <f>INDEX(products!$A$1:$G$49,MATCH($D505,products!$A$1:$A$49,0),MATCH(orders!K$1,products!$A$1:$G$1,0))</f>
        <v>1295</v>
      </c>
      <c r="L505">
        <f>K505*E505</f>
        <v>5180</v>
      </c>
      <c r="M505" s="2" t="str" cm="1">
        <f t="array" ref="M5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5" s="2" t="str" cm="1">
        <f t="array" ref="N505">_xlfn.IFS(FullCoffeeTable[[#This Row],[Метод прожарки]]="M","Medium",FullCoffeeTable[[#This Row],[Метод прожарки]]="L","Light",FullCoffeeTable[[#This Row],[Метод прожарки]]="D","Dark")</f>
        <v>Dark</v>
      </c>
      <c r="O505" s="2" t="str">
        <f>INDEX(customers!$A$1:$D$1001,MATCH($C505,customers!$A$1:$A$1001,0),MATCH(orders!O$1,customers!$A$1:$D$1,0))</f>
        <v>Нет</v>
      </c>
    </row>
    <row r="506" spans="1:15" x14ac:dyDescent="0.25">
      <c r="A506" s="2" t="s">
        <v>979</v>
      </c>
      <c r="B506" s="3">
        <v>43467</v>
      </c>
      <c r="C506" s="2" t="s">
        <v>980</v>
      </c>
      <c r="D506" t="s">
        <v>1964</v>
      </c>
      <c r="E506" s="2">
        <v>3</v>
      </c>
      <c r="F506" s="2" t="str">
        <f>INDEX(customers!$A$1:$D$1001,MATCH($C506,customers!$A$1:$A$1001,0),MATCH(orders!F$1,customers!$A$1:$D$1,0))</f>
        <v>Виктория Розанова</v>
      </c>
      <c r="G506" s="2" t="str">
        <f>INDEX(customers!$A$1:$D$1001,MATCH($C506,customers!$A$1:$A$1001,0),MATCH(orders!G$1,customers!$A$1:$D$1,0))</f>
        <v>Беларусь</v>
      </c>
      <c r="H506" s="2" t="str">
        <f>INDEX(products!$A$1:$G$49,MATCH($D506,products!$A$1:$A$49,0),MATCH(orders!H$1,products!$A$1:$G$1,0))</f>
        <v>Lib</v>
      </c>
      <c r="I506" s="2" t="str">
        <f>INDEX(products!$A$1:$G$49,MATCH($D506,products!$A$1:$A$49,0),MATCH(orders!I$1,products!$A$1:$G$1,0))</f>
        <v>L</v>
      </c>
      <c r="J506" s="2">
        <f>INDEX(products!$A$1:$G$49,MATCH($D506,products!$A$1:$A$49,0),MATCH(orders!J$1,products!$A$1:$G$1,0))</f>
        <v>0.2</v>
      </c>
      <c r="K506" s="2">
        <f>INDEX(products!$A$1:$G$49,MATCH($D506,products!$A$1:$A$49,0),MATCH(orders!K$1,products!$A$1:$G$1,0))</f>
        <v>475.5</v>
      </c>
      <c r="L506">
        <f>K506*E506</f>
        <v>1426.5</v>
      </c>
      <c r="M506" s="2" t="str" cm="1">
        <f t="array" ref="M5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6" s="2" t="str" cm="1">
        <f t="array" ref="N506">_xlfn.IFS(FullCoffeeTable[[#This Row],[Метод прожарки]]="M","Medium",FullCoffeeTable[[#This Row],[Метод прожарки]]="L","Light",FullCoffeeTable[[#This Row],[Метод прожарки]]="D","Dark")</f>
        <v>Light</v>
      </c>
      <c r="O506" s="2" t="str">
        <f>INDEX(customers!$A$1:$D$1001,MATCH($C506,customers!$A$1:$A$1001,0),MATCH(orders!O$1,customers!$A$1:$D$1,0))</f>
        <v>Нет</v>
      </c>
    </row>
    <row r="507" spans="1:15" x14ac:dyDescent="0.25">
      <c r="A507" s="2" t="s">
        <v>984</v>
      </c>
      <c r="B507" s="3">
        <v>44609</v>
      </c>
      <c r="C507" s="2" t="s">
        <v>985</v>
      </c>
      <c r="D507" t="s">
        <v>1978</v>
      </c>
      <c r="E507" s="2">
        <v>6</v>
      </c>
      <c r="F507" s="2" t="str">
        <f>INDEX(customers!$A$1:$D$1001,MATCH($C507,customers!$A$1:$A$1001,0),MATCH(orders!F$1,customers!$A$1:$D$1,0))</f>
        <v>Дарья Колпакова</v>
      </c>
      <c r="G507" s="2" t="str">
        <f>INDEX(customers!$A$1:$D$1001,MATCH($C507,customers!$A$1:$A$1001,0),MATCH(orders!G$1,customers!$A$1:$D$1,0))</f>
        <v>Россия</v>
      </c>
      <c r="H507" s="2" t="str">
        <f>INDEX(products!$A$1:$G$49,MATCH($D507,products!$A$1:$A$49,0),MATCH(orders!H$1,products!$A$1:$G$1,0))</f>
        <v>Lib</v>
      </c>
      <c r="I507" s="2" t="str">
        <f>INDEX(products!$A$1:$G$49,MATCH($D507,products!$A$1:$A$49,0),MATCH(orders!I$1,products!$A$1:$G$1,0))</f>
        <v>M</v>
      </c>
      <c r="J507" s="2">
        <f>INDEX(products!$A$1:$G$49,MATCH($D507,products!$A$1:$A$49,0),MATCH(orders!J$1,products!$A$1:$G$1,0))</f>
        <v>0.2</v>
      </c>
      <c r="K507" s="2">
        <f>INDEX(products!$A$1:$G$49,MATCH($D507,products!$A$1:$A$49,0),MATCH(orders!K$1,products!$A$1:$G$1,0))</f>
        <v>436.5</v>
      </c>
      <c r="L507">
        <f>K507*E507</f>
        <v>2619</v>
      </c>
      <c r="M507" s="2" t="str" cm="1">
        <f t="array" ref="M5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07" s="2" t="str" cm="1">
        <f t="array" ref="N507">_xlfn.IFS(FullCoffeeTable[[#This Row],[Метод прожарки]]="M","Medium",FullCoffeeTable[[#This Row],[Метод прожарки]]="L","Light",FullCoffeeTable[[#This Row],[Метод прожарки]]="D","Dark")</f>
        <v>Medium</v>
      </c>
      <c r="O507" s="2" t="str">
        <f>INDEX(customers!$A$1:$D$1001,MATCH($C507,customers!$A$1:$A$1001,0),MATCH(orders!O$1,customers!$A$1:$D$1,0))</f>
        <v>Нет</v>
      </c>
    </row>
    <row r="508" spans="1:15" x14ac:dyDescent="0.25">
      <c r="A508" s="2" t="s">
        <v>986</v>
      </c>
      <c r="B508" s="3">
        <v>44184</v>
      </c>
      <c r="C508" s="2" t="s">
        <v>987</v>
      </c>
      <c r="D508" t="s">
        <v>1959</v>
      </c>
      <c r="E508" s="2">
        <v>2</v>
      </c>
      <c r="F508" s="2" t="str">
        <f>INDEX(customers!$A$1:$D$1001,MATCH($C508,customers!$A$1:$A$1001,0),MATCH(orders!F$1,customers!$A$1:$D$1,0))</f>
        <v>Вероника Егорова</v>
      </c>
      <c r="G508" s="2" t="str">
        <f>INDEX(customers!$A$1:$D$1001,MATCH($C508,customers!$A$1:$A$1001,0),MATCH(orders!G$1,customers!$A$1:$D$1,0))</f>
        <v>Россия</v>
      </c>
      <c r="H508" s="2" t="str">
        <f>INDEX(products!$A$1:$G$49,MATCH($D508,products!$A$1:$A$49,0),MATCH(orders!H$1,products!$A$1:$G$1,0))</f>
        <v>Ara</v>
      </c>
      <c r="I508" s="2" t="str">
        <f>INDEX(products!$A$1:$G$49,MATCH($D508,products!$A$1:$A$49,0),MATCH(orders!I$1,products!$A$1:$G$1,0))</f>
        <v>L</v>
      </c>
      <c r="J508" s="2">
        <f>INDEX(products!$A$1:$G$49,MATCH($D508,products!$A$1:$A$49,0),MATCH(orders!J$1,products!$A$1:$G$1,0))</f>
        <v>1</v>
      </c>
      <c r="K508" s="2">
        <f>INDEX(products!$A$1:$G$49,MATCH($D508,products!$A$1:$A$49,0),MATCH(orders!K$1,products!$A$1:$G$1,0))</f>
        <v>1295</v>
      </c>
      <c r="L508">
        <f>K508*E508</f>
        <v>2590</v>
      </c>
      <c r="M508" s="2" t="str" cm="1">
        <f t="array" ref="M5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8" s="2" t="str" cm="1">
        <f t="array" ref="N508">_xlfn.IFS(FullCoffeeTable[[#This Row],[Метод прожарки]]="M","Medium",FullCoffeeTable[[#This Row],[Метод прожарки]]="L","Light",FullCoffeeTable[[#This Row],[Метод прожарки]]="D","Dark")</f>
        <v>Light</v>
      </c>
      <c r="O508" s="2" t="str">
        <f>INDEX(customers!$A$1:$D$1001,MATCH($C508,customers!$A$1:$A$1001,0),MATCH(orders!O$1,customers!$A$1:$D$1,0))</f>
        <v>Да</v>
      </c>
    </row>
    <row r="509" spans="1:15" x14ac:dyDescent="0.25">
      <c r="A509" s="2" t="s">
        <v>988</v>
      </c>
      <c r="B509" s="3">
        <v>43516</v>
      </c>
      <c r="C509" s="2" t="s">
        <v>989</v>
      </c>
      <c r="D509" t="s">
        <v>2001</v>
      </c>
      <c r="E509" s="2">
        <v>3</v>
      </c>
      <c r="F509" s="2" t="str">
        <f>INDEX(customers!$A$1:$D$1001,MATCH($C509,customers!$A$1:$A$1001,0),MATCH(orders!F$1,customers!$A$1:$D$1,0))</f>
        <v>Артём Королев</v>
      </c>
      <c r="G509" s="2" t="str">
        <f>INDEX(customers!$A$1:$D$1001,MATCH($C509,customers!$A$1:$A$1001,0),MATCH(orders!G$1,customers!$A$1:$D$1,0))</f>
        <v>Россия</v>
      </c>
      <c r="H509" s="2" t="str">
        <f>INDEX(products!$A$1:$G$49,MATCH($D509,products!$A$1:$A$49,0),MATCH(orders!H$1,products!$A$1:$G$1,0))</f>
        <v>Ara</v>
      </c>
      <c r="I509" s="2" t="str">
        <f>INDEX(products!$A$1:$G$49,MATCH($D509,products!$A$1:$A$49,0),MATCH(orders!I$1,products!$A$1:$G$1,0))</f>
        <v>L</v>
      </c>
      <c r="J509" s="2">
        <f>INDEX(products!$A$1:$G$49,MATCH($D509,products!$A$1:$A$49,0),MATCH(orders!J$1,products!$A$1:$G$1,0))</f>
        <v>2.5</v>
      </c>
      <c r="K509" s="2">
        <f>INDEX(products!$A$1:$G$49,MATCH($D509,products!$A$1:$A$49,0),MATCH(orders!K$1,products!$A$1:$G$1,0))</f>
        <v>2978.4999999999995</v>
      </c>
      <c r="L509">
        <f>K509*E509</f>
        <v>8935.4999999999982</v>
      </c>
      <c r="M509" s="2" t="str" cm="1">
        <f t="array" ref="M5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09" s="2" t="str" cm="1">
        <f t="array" ref="N509">_xlfn.IFS(FullCoffeeTable[[#This Row],[Метод прожарки]]="M","Medium",FullCoffeeTable[[#This Row],[Метод прожарки]]="L","Light",FullCoffeeTable[[#This Row],[Метод прожарки]]="D","Dark")</f>
        <v>Light</v>
      </c>
      <c r="O509" s="2" t="str">
        <f>INDEX(customers!$A$1:$D$1001,MATCH($C509,customers!$A$1:$A$1001,0),MATCH(orders!O$1,customers!$A$1:$D$1,0))</f>
        <v>Да</v>
      </c>
    </row>
    <row r="510" spans="1:15" x14ac:dyDescent="0.25">
      <c r="A510" s="2" t="s">
        <v>990</v>
      </c>
      <c r="B510" s="3">
        <v>44210</v>
      </c>
      <c r="C510" s="2" t="s">
        <v>991</v>
      </c>
      <c r="D510" t="s">
        <v>1988</v>
      </c>
      <c r="E510" s="2">
        <v>6</v>
      </c>
      <c r="F510" s="2" t="str">
        <f>INDEX(customers!$A$1:$D$1001,MATCH($C510,customers!$A$1:$A$1001,0),MATCH(orders!F$1,customers!$A$1:$D$1,0))</f>
        <v>Мирослава Григорьева</v>
      </c>
      <c r="G510" s="2" t="str">
        <f>INDEX(customers!$A$1:$D$1001,MATCH($C510,customers!$A$1:$A$1001,0),MATCH(orders!G$1,customers!$A$1:$D$1,0))</f>
        <v>Казахстан</v>
      </c>
      <c r="H510" s="2" t="str">
        <f>INDEX(products!$A$1:$G$49,MATCH($D510,products!$A$1:$A$49,0),MATCH(orders!H$1,products!$A$1:$G$1,0))</f>
        <v>Lib</v>
      </c>
      <c r="I510" s="2" t="str">
        <f>INDEX(products!$A$1:$G$49,MATCH($D510,products!$A$1:$A$49,0),MATCH(orders!I$1,products!$A$1:$G$1,0))</f>
        <v>D</v>
      </c>
      <c r="J510" s="2">
        <f>INDEX(products!$A$1:$G$49,MATCH($D510,products!$A$1:$A$49,0),MATCH(orders!J$1,products!$A$1:$G$1,0))</f>
        <v>0.5</v>
      </c>
      <c r="K510" s="2">
        <f>INDEX(products!$A$1:$G$49,MATCH($D510,products!$A$1:$A$49,0),MATCH(orders!K$1,products!$A$1:$G$1,0))</f>
        <v>777</v>
      </c>
      <c r="L510">
        <f>K510*E510</f>
        <v>4662</v>
      </c>
      <c r="M510" s="2" t="str" cm="1">
        <f t="array" ref="M5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0" s="2" t="str" cm="1">
        <f t="array" ref="N510">_xlfn.IFS(FullCoffeeTable[[#This Row],[Метод прожарки]]="M","Medium",FullCoffeeTable[[#This Row],[Метод прожарки]]="L","Light",FullCoffeeTable[[#This Row],[Метод прожарки]]="D","Dark")</f>
        <v>Dark</v>
      </c>
      <c r="O510" s="2" t="str">
        <f>INDEX(customers!$A$1:$D$1001,MATCH($C510,customers!$A$1:$A$1001,0),MATCH(orders!O$1,customers!$A$1:$D$1,0))</f>
        <v>Нет</v>
      </c>
    </row>
    <row r="511" spans="1:15" x14ac:dyDescent="0.25">
      <c r="A511" s="2" t="s">
        <v>992</v>
      </c>
      <c r="B511" s="3">
        <v>43785</v>
      </c>
      <c r="C511" s="2" t="s">
        <v>993</v>
      </c>
      <c r="D511" t="s">
        <v>1966</v>
      </c>
      <c r="E511" s="2">
        <v>3</v>
      </c>
      <c r="F511" s="2" t="str">
        <f>INDEX(customers!$A$1:$D$1001,MATCH($C511,customers!$A$1:$A$1001,0),MATCH(orders!F$1,customers!$A$1:$D$1,0))</f>
        <v>Мирослава Зиновьева</v>
      </c>
      <c r="G511" s="2" t="str">
        <f>INDEX(customers!$A$1:$D$1001,MATCH($C511,customers!$A$1:$A$1001,0),MATCH(orders!G$1,customers!$A$1:$D$1,0))</f>
        <v>Казахстан</v>
      </c>
      <c r="H511" s="2" t="str">
        <f>INDEX(products!$A$1:$G$49,MATCH($D511,products!$A$1:$A$49,0),MATCH(orders!H$1,products!$A$1:$G$1,0))</f>
        <v>Ara</v>
      </c>
      <c r="I511" s="2" t="str">
        <f>INDEX(products!$A$1:$G$49,MATCH($D511,products!$A$1:$A$49,0),MATCH(orders!I$1,products!$A$1:$G$1,0))</f>
        <v>D</v>
      </c>
      <c r="J511" s="2">
        <f>INDEX(products!$A$1:$G$49,MATCH($D511,products!$A$1:$A$49,0),MATCH(orders!J$1,products!$A$1:$G$1,0))</f>
        <v>1</v>
      </c>
      <c r="K511" s="2">
        <f>INDEX(products!$A$1:$G$49,MATCH($D511,products!$A$1:$A$49,0),MATCH(orders!K$1,products!$A$1:$G$1,0))</f>
        <v>994.99999999999989</v>
      </c>
      <c r="L511">
        <f>K511*E511</f>
        <v>2984.9999999999995</v>
      </c>
      <c r="M511" s="2" t="str" cm="1">
        <f t="array" ref="M5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1" s="2" t="str" cm="1">
        <f t="array" ref="N511">_xlfn.IFS(FullCoffeeTable[[#This Row],[Метод прожарки]]="M","Medium",FullCoffeeTable[[#This Row],[Метод прожарки]]="L","Light",FullCoffeeTable[[#This Row],[Метод прожарки]]="D","Dark")</f>
        <v>Dark</v>
      </c>
      <c r="O511" s="2" t="str">
        <f>INDEX(customers!$A$1:$D$1001,MATCH($C511,customers!$A$1:$A$1001,0),MATCH(orders!O$1,customers!$A$1:$D$1,0))</f>
        <v>Да</v>
      </c>
    </row>
    <row r="512" spans="1:15" x14ac:dyDescent="0.25">
      <c r="A512" s="2" t="s">
        <v>994</v>
      </c>
      <c r="B512" s="3">
        <v>43803</v>
      </c>
      <c r="C512" s="2" t="s">
        <v>995</v>
      </c>
      <c r="D512" t="s">
        <v>1997</v>
      </c>
      <c r="E512" s="2">
        <v>3</v>
      </c>
      <c r="F512" s="2" t="str">
        <f>INDEX(customers!$A$1:$D$1001,MATCH($C512,customers!$A$1:$A$1001,0),MATCH(orders!F$1,customers!$A$1:$D$1,0))</f>
        <v>Даниэль Белов</v>
      </c>
      <c r="G512" s="2" t="str">
        <f>INDEX(customers!$A$1:$D$1001,MATCH($C512,customers!$A$1:$A$1001,0),MATCH(orders!G$1,customers!$A$1:$D$1,0))</f>
        <v>Казахстан</v>
      </c>
      <c r="H512" s="2" t="str">
        <f>INDEX(products!$A$1:$G$49,MATCH($D512,products!$A$1:$A$49,0),MATCH(orders!H$1,products!$A$1:$G$1,0))</f>
        <v>Rob</v>
      </c>
      <c r="I512" s="2" t="str">
        <f>INDEX(products!$A$1:$G$49,MATCH($D512,products!$A$1:$A$49,0),MATCH(orders!I$1,products!$A$1:$G$1,0))</f>
        <v>L</v>
      </c>
      <c r="J512" s="2">
        <f>INDEX(products!$A$1:$G$49,MATCH($D512,products!$A$1:$A$49,0),MATCH(orders!J$1,products!$A$1:$G$1,0))</f>
        <v>0.2</v>
      </c>
      <c r="K512" s="2">
        <f>INDEX(products!$A$1:$G$49,MATCH($D512,products!$A$1:$A$49,0),MATCH(orders!K$1,products!$A$1:$G$1,0))</f>
        <v>358.49999999999994</v>
      </c>
      <c r="L512">
        <f>K512*E512</f>
        <v>1075.4999999999998</v>
      </c>
      <c r="M512" s="2" t="str" cm="1">
        <f t="array" ref="M5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2" s="2" t="str" cm="1">
        <f t="array" ref="N512">_xlfn.IFS(FullCoffeeTable[[#This Row],[Метод прожарки]]="M","Medium",FullCoffeeTable[[#This Row],[Метод прожарки]]="L","Light",FullCoffeeTable[[#This Row],[Метод прожарки]]="D","Dark")</f>
        <v>Light</v>
      </c>
      <c r="O512" s="2" t="str">
        <f>INDEX(customers!$A$1:$D$1001,MATCH($C512,customers!$A$1:$A$1001,0),MATCH(orders!O$1,customers!$A$1:$D$1,0))</f>
        <v>Да</v>
      </c>
    </row>
    <row r="513" spans="1:15" x14ac:dyDescent="0.25">
      <c r="A513" s="2" t="s">
        <v>996</v>
      </c>
      <c r="B513" s="3">
        <v>44043</v>
      </c>
      <c r="C513" s="2" t="s">
        <v>997</v>
      </c>
      <c r="D513" t="s">
        <v>1971</v>
      </c>
      <c r="E513" s="2">
        <v>4</v>
      </c>
      <c r="F513" s="2" t="str">
        <f>INDEX(customers!$A$1:$D$1001,MATCH($C513,customers!$A$1:$A$1001,0),MATCH(orders!F$1,customers!$A$1:$D$1,0))</f>
        <v>Алисия Еремина</v>
      </c>
      <c r="G513" s="2" t="str">
        <f>INDEX(customers!$A$1:$D$1001,MATCH($C513,customers!$A$1:$A$1001,0),MATCH(orders!G$1,customers!$A$1:$D$1,0))</f>
        <v>Россия</v>
      </c>
      <c r="H513" s="2" t="str">
        <f>INDEX(products!$A$1:$G$49,MATCH($D513,products!$A$1:$A$49,0),MATCH(orders!H$1,products!$A$1:$G$1,0))</f>
        <v>Ara</v>
      </c>
      <c r="I513" s="2" t="str">
        <f>INDEX(products!$A$1:$G$49,MATCH($D513,products!$A$1:$A$49,0),MATCH(orders!I$1,products!$A$1:$G$1,0))</f>
        <v>M</v>
      </c>
      <c r="J513" s="2">
        <f>INDEX(products!$A$1:$G$49,MATCH($D513,products!$A$1:$A$49,0),MATCH(orders!J$1,products!$A$1:$G$1,0))</f>
        <v>0.2</v>
      </c>
      <c r="K513" s="2">
        <f>INDEX(products!$A$1:$G$49,MATCH($D513,products!$A$1:$A$49,0),MATCH(orders!K$1,products!$A$1:$G$1,0))</f>
        <v>337.5</v>
      </c>
      <c r="L513">
        <f>K513*E513</f>
        <v>1350</v>
      </c>
      <c r="M513" s="2" t="str" cm="1">
        <f t="array" ref="M5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13" s="2" t="str" cm="1">
        <f t="array" ref="N513">_xlfn.IFS(FullCoffeeTable[[#This Row],[Метод прожарки]]="M","Medium",FullCoffeeTable[[#This Row],[Метод прожарки]]="L","Light",FullCoffeeTable[[#This Row],[Метод прожарки]]="D","Dark")</f>
        <v>Medium</v>
      </c>
      <c r="O513" s="2" t="str">
        <f>INDEX(customers!$A$1:$D$1001,MATCH($C513,customers!$A$1:$A$1001,0),MATCH(orders!O$1,customers!$A$1:$D$1,0))</f>
        <v>Да</v>
      </c>
    </row>
    <row r="514" spans="1:15" x14ac:dyDescent="0.25">
      <c r="A514" s="2" t="s">
        <v>998</v>
      </c>
      <c r="B514" s="3">
        <v>43535</v>
      </c>
      <c r="C514" s="2" t="s">
        <v>999</v>
      </c>
      <c r="D514" t="s">
        <v>1989</v>
      </c>
      <c r="E514" s="2">
        <v>3</v>
      </c>
      <c r="F514" s="2" t="str">
        <f>INDEX(customers!$A$1:$D$1001,MATCH($C514,customers!$A$1:$A$1001,0),MATCH(orders!F$1,customers!$A$1:$D$1,0))</f>
        <v>Фёдор Федоров</v>
      </c>
      <c r="G514" s="2" t="str">
        <f>INDEX(customers!$A$1:$D$1001,MATCH($C514,customers!$A$1:$A$1001,0),MATCH(orders!G$1,customers!$A$1:$D$1,0))</f>
        <v>Россия</v>
      </c>
      <c r="H514" s="2" t="str">
        <f>INDEX(products!$A$1:$G$49,MATCH($D514,products!$A$1:$A$49,0),MATCH(orders!H$1,products!$A$1:$G$1,0))</f>
        <v>Lib</v>
      </c>
      <c r="I514" s="2" t="str">
        <f>INDEX(products!$A$1:$G$49,MATCH($D514,products!$A$1:$A$49,0),MATCH(orders!I$1,products!$A$1:$G$1,0))</f>
        <v>L</v>
      </c>
      <c r="J514" s="2">
        <f>INDEX(products!$A$1:$G$49,MATCH($D514,products!$A$1:$A$49,0),MATCH(orders!J$1,products!$A$1:$G$1,0))</f>
        <v>1</v>
      </c>
      <c r="K514" s="2">
        <f>INDEX(products!$A$1:$G$49,MATCH($D514,products!$A$1:$A$49,0),MATCH(orders!K$1,products!$A$1:$G$1,0))</f>
        <v>1585</v>
      </c>
      <c r="L514">
        <f>K514*E514</f>
        <v>4755</v>
      </c>
      <c r="M514" s="2" t="str" cm="1">
        <f t="array" ref="M5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4" s="2" t="str" cm="1">
        <f t="array" ref="N514">_xlfn.IFS(FullCoffeeTable[[#This Row],[Метод прожарки]]="M","Medium",FullCoffeeTable[[#This Row],[Метод прожарки]]="L","Light",FullCoffeeTable[[#This Row],[Метод прожарки]]="D","Dark")</f>
        <v>Light</v>
      </c>
      <c r="O514" s="2" t="str">
        <f>INDEX(customers!$A$1:$D$1001,MATCH($C514,customers!$A$1:$A$1001,0),MATCH(orders!O$1,customers!$A$1:$D$1,0))</f>
        <v>Нет</v>
      </c>
    </row>
    <row r="515" spans="1:15" x14ac:dyDescent="0.25">
      <c r="A515" s="2" t="s">
        <v>1000</v>
      </c>
      <c r="B515" s="3">
        <v>44691</v>
      </c>
      <c r="C515" s="2" t="s">
        <v>1001</v>
      </c>
      <c r="D515" t="s">
        <v>1989</v>
      </c>
      <c r="E515" s="2">
        <v>5</v>
      </c>
      <c r="F515" s="2" t="str">
        <f>INDEX(customers!$A$1:$D$1001,MATCH($C515,customers!$A$1:$A$1001,0),MATCH(orders!F$1,customers!$A$1:$D$1,0))</f>
        <v>Степан Романов</v>
      </c>
      <c r="G515" s="2" t="str">
        <f>INDEX(customers!$A$1:$D$1001,MATCH($C515,customers!$A$1:$A$1001,0),MATCH(orders!G$1,customers!$A$1:$D$1,0))</f>
        <v>Россия</v>
      </c>
      <c r="H515" s="2" t="str">
        <f>INDEX(products!$A$1:$G$49,MATCH($D515,products!$A$1:$A$49,0),MATCH(orders!H$1,products!$A$1:$G$1,0))</f>
        <v>Lib</v>
      </c>
      <c r="I515" s="2" t="str">
        <f>INDEX(products!$A$1:$G$49,MATCH($D515,products!$A$1:$A$49,0),MATCH(orders!I$1,products!$A$1:$G$1,0))</f>
        <v>L</v>
      </c>
      <c r="J515" s="2">
        <f>INDEX(products!$A$1:$G$49,MATCH($D515,products!$A$1:$A$49,0),MATCH(orders!J$1,products!$A$1:$G$1,0))</f>
        <v>1</v>
      </c>
      <c r="K515" s="2">
        <f>INDEX(products!$A$1:$G$49,MATCH($D515,products!$A$1:$A$49,0),MATCH(orders!K$1,products!$A$1:$G$1,0))</f>
        <v>1585</v>
      </c>
      <c r="L515">
        <f>K515*E515</f>
        <v>7925</v>
      </c>
      <c r="M515" s="2" t="str" cm="1">
        <f t="array" ref="M5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5" s="2" t="str" cm="1">
        <f t="array" ref="N515">_xlfn.IFS(FullCoffeeTable[[#This Row],[Метод прожарки]]="M","Medium",FullCoffeeTable[[#This Row],[Метод прожарки]]="L","Light",FullCoffeeTable[[#This Row],[Метод прожарки]]="D","Dark")</f>
        <v>Light</v>
      </c>
      <c r="O515" s="2" t="str">
        <f>INDEX(customers!$A$1:$D$1001,MATCH($C515,customers!$A$1:$A$1001,0),MATCH(orders!O$1,customers!$A$1:$D$1,0))</f>
        <v>Нет</v>
      </c>
    </row>
    <row r="516" spans="1:15" x14ac:dyDescent="0.25">
      <c r="A516" s="2" t="s">
        <v>1002</v>
      </c>
      <c r="B516" s="3">
        <v>44555</v>
      </c>
      <c r="C516" s="2" t="s">
        <v>1003</v>
      </c>
      <c r="D516" t="s">
        <v>1978</v>
      </c>
      <c r="E516" s="2">
        <v>6</v>
      </c>
      <c r="F516" s="2" t="str">
        <f>INDEX(customers!$A$1:$D$1001,MATCH($C516,customers!$A$1:$A$1001,0),MATCH(orders!F$1,customers!$A$1:$D$1,0))</f>
        <v>Василиса Петрова</v>
      </c>
      <c r="G516" s="2" t="str">
        <f>INDEX(customers!$A$1:$D$1001,MATCH($C516,customers!$A$1:$A$1001,0),MATCH(orders!G$1,customers!$A$1:$D$1,0))</f>
        <v>Россия</v>
      </c>
      <c r="H516" s="2" t="str">
        <f>INDEX(products!$A$1:$G$49,MATCH($D516,products!$A$1:$A$49,0),MATCH(orders!H$1,products!$A$1:$G$1,0))</f>
        <v>Lib</v>
      </c>
      <c r="I516" s="2" t="str">
        <f>INDEX(products!$A$1:$G$49,MATCH($D516,products!$A$1:$A$49,0),MATCH(orders!I$1,products!$A$1:$G$1,0))</f>
        <v>M</v>
      </c>
      <c r="J516" s="2">
        <f>INDEX(products!$A$1:$G$49,MATCH($D516,products!$A$1:$A$49,0),MATCH(orders!J$1,products!$A$1:$G$1,0))</f>
        <v>0.2</v>
      </c>
      <c r="K516" s="2">
        <f>INDEX(products!$A$1:$G$49,MATCH($D516,products!$A$1:$A$49,0),MATCH(orders!K$1,products!$A$1:$G$1,0))</f>
        <v>436.5</v>
      </c>
      <c r="L516">
        <f>K516*E516</f>
        <v>2619</v>
      </c>
      <c r="M516" s="2" t="str" cm="1">
        <f t="array" ref="M5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6" s="2" t="str" cm="1">
        <f t="array" ref="N516">_xlfn.IFS(FullCoffeeTable[[#This Row],[Метод прожарки]]="M","Medium",FullCoffeeTable[[#This Row],[Метод прожарки]]="L","Light",FullCoffeeTable[[#This Row],[Метод прожарки]]="D","Dark")</f>
        <v>Medium</v>
      </c>
      <c r="O516" s="2" t="str">
        <f>INDEX(customers!$A$1:$D$1001,MATCH($C516,customers!$A$1:$A$1001,0),MATCH(orders!O$1,customers!$A$1:$D$1,0))</f>
        <v>Да</v>
      </c>
    </row>
    <row r="517" spans="1:15" x14ac:dyDescent="0.25">
      <c r="A517" s="2" t="s">
        <v>1004</v>
      </c>
      <c r="B517" s="3">
        <v>44673</v>
      </c>
      <c r="C517" s="2" t="s">
        <v>1005</v>
      </c>
      <c r="D517" t="s">
        <v>1992</v>
      </c>
      <c r="E517" s="2">
        <v>3</v>
      </c>
      <c r="F517" s="2" t="str">
        <f>INDEX(customers!$A$1:$D$1001,MATCH($C517,customers!$A$1:$A$1001,0),MATCH(orders!F$1,customers!$A$1:$D$1,0))</f>
        <v>Александра Григорьева</v>
      </c>
      <c r="G517" s="2" t="str">
        <f>INDEX(customers!$A$1:$D$1001,MATCH($C517,customers!$A$1:$A$1001,0),MATCH(orders!G$1,customers!$A$1:$D$1,0))</f>
        <v>Россия</v>
      </c>
      <c r="H517" s="2" t="str">
        <f>INDEX(products!$A$1:$G$49,MATCH($D517,products!$A$1:$A$49,0),MATCH(orders!H$1,products!$A$1:$G$1,0))</f>
        <v>Rob</v>
      </c>
      <c r="I517" s="2" t="str">
        <f>INDEX(products!$A$1:$G$49,MATCH($D517,products!$A$1:$A$49,0),MATCH(orders!I$1,products!$A$1:$G$1,0))</f>
        <v>L</v>
      </c>
      <c r="J517" s="2">
        <f>INDEX(products!$A$1:$G$49,MATCH($D517,products!$A$1:$A$49,0),MATCH(orders!J$1,products!$A$1:$G$1,0))</f>
        <v>0.5</v>
      </c>
      <c r="K517" s="2">
        <f>INDEX(products!$A$1:$G$49,MATCH($D517,products!$A$1:$A$49,0),MATCH(orders!K$1,products!$A$1:$G$1,0))</f>
        <v>716.99999999999989</v>
      </c>
      <c r="L517">
        <f>K517*E517</f>
        <v>2150.9999999999995</v>
      </c>
      <c r="M517" s="2" t="str" cm="1">
        <f t="array" ref="M5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7" s="2" t="str" cm="1">
        <f t="array" ref="N517">_xlfn.IFS(FullCoffeeTable[[#This Row],[Метод прожарки]]="M","Medium",FullCoffeeTable[[#This Row],[Метод прожарки]]="L","Light",FullCoffeeTable[[#This Row],[Метод прожарки]]="D","Dark")</f>
        <v>Light</v>
      </c>
      <c r="O517" s="2" t="str">
        <f>INDEX(customers!$A$1:$D$1001,MATCH($C517,customers!$A$1:$A$1001,0),MATCH(orders!O$1,customers!$A$1:$D$1,0))</f>
        <v>Нет</v>
      </c>
    </row>
    <row r="518" spans="1:15" x14ac:dyDescent="0.25">
      <c r="A518" s="2" t="s">
        <v>1006</v>
      </c>
      <c r="B518" s="3">
        <v>44723</v>
      </c>
      <c r="C518" s="2" t="s">
        <v>1007</v>
      </c>
      <c r="D518" t="s">
        <v>1968</v>
      </c>
      <c r="E518" s="2">
        <v>5</v>
      </c>
      <c r="F518" s="2" t="str">
        <f>INDEX(customers!$A$1:$D$1001,MATCH($C518,customers!$A$1:$A$1001,0),MATCH(orders!F$1,customers!$A$1:$D$1,0))</f>
        <v>Алексей Леонов</v>
      </c>
      <c r="G518" s="2" t="str">
        <f>INDEX(customers!$A$1:$D$1001,MATCH($C518,customers!$A$1:$A$1001,0),MATCH(orders!G$1,customers!$A$1:$D$1,0))</f>
        <v>Россия</v>
      </c>
      <c r="H518" s="2" t="str">
        <f>INDEX(products!$A$1:$G$49,MATCH($D518,products!$A$1:$A$49,0),MATCH(orders!H$1,products!$A$1:$G$1,0))</f>
        <v>Rob</v>
      </c>
      <c r="I518" s="2" t="str">
        <f>INDEX(products!$A$1:$G$49,MATCH($D518,products!$A$1:$A$49,0),MATCH(orders!I$1,products!$A$1:$G$1,0))</f>
        <v>D</v>
      </c>
      <c r="J518" s="2">
        <f>INDEX(products!$A$1:$G$49,MATCH($D518,products!$A$1:$A$49,0),MATCH(orders!J$1,products!$A$1:$G$1,0))</f>
        <v>2.5</v>
      </c>
      <c r="K518" s="2">
        <f>INDEX(products!$A$1:$G$49,MATCH($D518,products!$A$1:$A$49,0),MATCH(orders!K$1,products!$A$1:$G$1,0))</f>
        <v>2058.4999999999995</v>
      </c>
      <c r="L518">
        <f>K518*E518</f>
        <v>10292.499999999998</v>
      </c>
      <c r="M518" s="2" t="str" cm="1">
        <f t="array" ref="M5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18" s="2" t="str" cm="1">
        <f t="array" ref="N518">_xlfn.IFS(FullCoffeeTable[[#This Row],[Метод прожарки]]="M","Medium",FullCoffeeTable[[#This Row],[Метод прожарки]]="L","Light",FullCoffeeTable[[#This Row],[Метод прожарки]]="D","Dark")</f>
        <v>Dark</v>
      </c>
      <c r="O518" s="2" t="str">
        <f>INDEX(customers!$A$1:$D$1001,MATCH($C518,customers!$A$1:$A$1001,0),MATCH(orders!O$1,customers!$A$1:$D$1,0))</f>
        <v>Да</v>
      </c>
    </row>
    <row r="519" spans="1:15" x14ac:dyDescent="0.25">
      <c r="A519" s="2" t="s">
        <v>1008</v>
      </c>
      <c r="B519" s="3">
        <v>44678</v>
      </c>
      <c r="C519" s="2" t="s">
        <v>1009</v>
      </c>
      <c r="D519" t="s">
        <v>1969</v>
      </c>
      <c r="E519" s="2">
        <v>2</v>
      </c>
      <c r="F519" s="2" t="str">
        <f>INDEX(customers!$A$1:$D$1001,MATCH($C519,customers!$A$1:$A$1001,0),MATCH(orders!F$1,customers!$A$1:$D$1,0))</f>
        <v>Тихон Борисов</v>
      </c>
      <c r="G519" s="2" t="str">
        <f>INDEX(customers!$A$1:$D$1001,MATCH($C519,customers!$A$1:$A$1001,0),MATCH(orders!G$1,customers!$A$1:$D$1,0))</f>
        <v>Россия</v>
      </c>
      <c r="H519" s="2" t="str">
        <f>INDEX(products!$A$1:$G$49,MATCH($D519,products!$A$1:$A$49,0),MATCH(orders!H$1,products!$A$1:$G$1,0))</f>
        <v>Lib</v>
      </c>
      <c r="I519" s="2" t="str">
        <f>INDEX(products!$A$1:$G$49,MATCH($D519,products!$A$1:$A$49,0),MATCH(orders!I$1,products!$A$1:$G$1,0))</f>
        <v>D</v>
      </c>
      <c r="J519" s="2">
        <f>INDEX(products!$A$1:$G$49,MATCH($D519,products!$A$1:$A$49,0),MATCH(orders!J$1,products!$A$1:$G$1,0))</f>
        <v>0.2</v>
      </c>
      <c r="K519" s="2">
        <f>INDEX(products!$A$1:$G$49,MATCH($D519,products!$A$1:$A$49,0),MATCH(orders!K$1,products!$A$1:$G$1,0))</f>
        <v>388.5</v>
      </c>
      <c r="L519">
        <f>K519*E519</f>
        <v>777</v>
      </c>
      <c r="M519" s="2" t="str" cm="1">
        <f t="array" ref="M5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19" s="2" t="str" cm="1">
        <f t="array" ref="N519">_xlfn.IFS(FullCoffeeTable[[#This Row],[Метод прожарки]]="M","Medium",FullCoffeeTable[[#This Row],[Метод прожарки]]="L","Light",FullCoffeeTable[[#This Row],[Метод прожарки]]="D","Dark")</f>
        <v>Dark</v>
      </c>
      <c r="O519" s="2" t="str">
        <f>INDEX(customers!$A$1:$D$1001,MATCH($C519,customers!$A$1:$A$1001,0),MATCH(orders!O$1,customers!$A$1:$D$1,0))</f>
        <v>Нет</v>
      </c>
    </row>
    <row r="520" spans="1:15" x14ac:dyDescent="0.25">
      <c r="A520" s="2" t="s">
        <v>1010</v>
      </c>
      <c r="B520" s="3">
        <v>44194</v>
      </c>
      <c r="C520" s="2" t="s">
        <v>1011</v>
      </c>
      <c r="D520" t="s">
        <v>2004</v>
      </c>
      <c r="E520" s="2">
        <v>5</v>
      </c>
      <c r="F520" s="2" t="str">
        <f>INDEX(customers!$A$1:$D$1001,MATCH($C520,customers!$A$1:$A$1001,0),MATCH(orders!F$1,customers!$A$1:$D$1,0))</f>
        <v>Егор Дмитриев</v>
      </c>
      <c r="G520" s="2" t="str">
        <f>INDEX(customers!$A$1:$D$1001,MATCH($C520,customers!$A$1:$A$1001,0),MATCH(orders!G$1,customers!$A$1:$D$1,0))</f>
        <v>Россия</v>
      </c>
      <c r="H520" s="2" t="str">
        <f>INDEX(products!$A$1:$G$49,MATCH($D520,products!$A$1:$A$49,0),MATCH(orders!H$1,products!$A$1:$G$1,0))</f>
        <v>Exc</v>
      </c>
      <c r="I520" s="2" t="str">
        <f>INDEX(products!$A$1:$G$49,MATCH($D520,products!$A$1:$A$49,0),MATCH(orders!I$1,products!$A$1:$G$1,0))</f>
        <v>D</v>
      </c>
      <c r="J520" s="2">
        <f>INDEX(products!$A$1:$G$49,MATCH($D520,products!$A$1:$A$49,0),MATCH(orders!J$1,products!$A$1:$G$1,0))</f>
        <v>2.5</v>
      </c>
      <c r="K520" s="2">
        <f>INDEX(products!$A$1:$G$49,MATCH($D520,products!$A$1:$A$49,0),MATCH(orders!K$1,products!$A$1:$G$1,0))</f>
        <v>2794.5</v>
      </c>
      <c r="L520">
        <f>K520*E520</f>
        <v>13972.5</v>
      </c>
      <c r="M520" s="2" t="str" cm="1">
        <f t="array" ref="M5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0" s="2" t="str" cm="1">
        <f t="array" ref="N520">_xlfn.IFS(FullCoffeeTable[[#This Row],[Метод прожарки]]="M","Medium",FullCoffeeTable[[#This Row],[Метод прожарки]]="L","Light",FullCoffeeTable[[#This Row],[Метод прожарки]]="D","Dark")</f>
        <v>Dark</v>
      </c>
      <c r="O520" s="2" t="str">
        <f>INDEX(customers!$A$1:$D$1001,MATCH($C520,customers!$A$1:$A$1001,0),MATCH(orders!O$1,customers!$A$1:$D$1,0))</f>
        <v>Нет</v>
      </c>
    </row>
    <row r="521" spans="1:15" x14ac:dyDescent="0.25">
      <c r="A521" s="2" t="s">
        <v>1012</v>
      </c>
      <c r="B521" s="3">
        <v>44026</v>
      </c>
      <c r="C521" s="2" t="s">
        <v>993</v>
      </c>
      <c r="D521" t="s">
        <v>1977</v>
      </c>
      <c r="E521" s="2">
        <v>2</v>
      </c>
      <c r="F521" s="2" t="str">
        <f>INDEX(customers!$A$1:$D$1001,MATCH($C521,customers!$A$1:$A$1001,0),MATCH(orders!F$1,customers!$A$1:$D$1,0))</f>
        <v>Мирослава Зиновьева</v>
      </c>
      <c r="G521" s="2" t="str">
        <f>INDEX(customers!$A$1:$D$1001,MATCH($C521,customers!$A$1:$A$1001,0),MATCH(orders!G$1,customers!$A$1:$D$1,0))</f>
        <v>Казахстан</v>
      </c>
      <c r="H521" s="2" t="str">
        <f>INDEX(products!$A$1:$G$49,MATCH($D521,products!$A$1:$A$49,0),MATCH(orders!H$1,products!$A$1:$G$1,0))</f>
        <v>Ara</v>
      </c>
      <c r="I521" s="2" t="str">
        <f>INDEX(products!$A$1:$G$49,MATCH($D521,products!$A$1:$A$49,0),MATCH(orders!I$1,products!$A$1:$G$1,0))</f>
        <v>D</v>
      </c>
      <c r="J521" s="2">
        <f>INDEX(products!$A$1:$G$49,MATCH($D521,products!$A$1:$A$49,0),MATCH(orders!J$1,products!$A$1:$G$1,0))</f>
        <v>0.5</v>
      </c>
      <c r="K521" s="2">
        <f>INDEX(products!$A$1:$G$49,MATCH($D521,products!$A$1:$A$49,0),MATCH(orders!K$1,products!$A$1:$G$1,0))</f>
        <v>597</v>
      </c>
      <c r="L521">
        <f>K521*E521</f>
        <v>1194</v>
      </c>
      <c r="M521" s="2" t="str" cm="1">
        <f t="array" ref="M5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21" s="2" t="str" cm="1">
        <f t="array" ref="N521">_xlfn.IFS(FullCoffeeTable[[#This Row],[Метод прожарки]]="M","Medium",FullCoffeeTable[[#This Row],[Метод прожарки]]="L","Light",FullCoffeeTable[[#This Row],[Метод прожарки]]="D","Dark")</f>
        <v>Dark</v>
      </c>
      <c r="O521" s="2" t="str">
        <f>INDEX(customers!$A$1:$D$1001,MATCH($C521,customers!$A$1:$A$1001,0),MATCH(orders!O$1,customers!$A$1:$D$1,0))</f>
        <v>Да</v>
      </c>
    </row>
    <row r="522" spans="1:15" x14ac:dyDescent="0.25">
      <c r="A522" s="2" t="s">
        <v>1014</v>
      </c>
      <c r="B522" s="3">
        <v>44446</v>
      </c>
      <c r="C522" s="2" t="s">
        <v>1015</v>
      </c>
      <c r="D522" t="s">
        <v>1969</v>
      </c>
      <c r="E522" s="2">
        <v>1</v>
      </c>
      <c r="F522" s="2" t="str">
        <f>INDEX(customers!$A$1:$D$1001,MATCH($C522,customers!$A$1:$A$1001,0),MATCH(orders!F$1,customers!$A$1:$D$1,0))</f>
        <v>Александр Козлов</v>
      </c>
      <c r="G522" s="2" t="str">
        <f>INDEX(customers!$A$1:$D$1001,MATCH($C522,customers!$A$1:$A$1001,0),MATCH(orders!G$1,customers!$A$1:$D$1,0))</f>
        <v>Россия</v>
      </c>
      <c r="H522" s="2" t="str">
        <f>INDEX(products!$A$1:$G$49,MATCH($D522,products!$A$1:$A$49,0),MATCH(orders!H$1,products!$A$1:$G$1,0))</f>
        <v>Lib</v>
      </c>
      <c r="I522" s="2" t="str">
        <f>INDEX(products!$A$1:$G$49,MATCH($D522,products!$A$1:$A$49,0),MATCH(orders!I$1,products!$A$1:$G$1,0))</f>
        <v>D</v>
      </c>
      <c r="J522" s="2">
        <f>INDEX(products!$A$1:$G$49,MATCH($D522,products!$A$1:$A$49,0),MATCH(orders!J$1,products!$A$1:$G$1,0))</f>
        <v>0.2</v>
      </c>
      <c r="K522" s="2">
        <f>INDEX(products!$A$1:$G$49,MATCH($D522,products!$A$1:$A$49,0),MATCH(orders!K$1,products!$A$1:$G$1,0))</f>
        <v>388.5</v>
      </c>
      <c r="L522">
        <f>K522*E522</f>
        <v>388.5</v>
      </c>
      <c r="M522" s="2" t="str" cm="1">
        <f t="array" ref="M5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2" s="2" t="str" cm="1">
        <f t="array" ref="N522">_xlfn.IFS(FullCoffeeTable[[#This Row],[Метод прожарки]]="M","Medium",FullCoffeeTable[[#This Row],[Метод прожарки]]="L","Light",FullCoffeeTable[[#This Row],[Метод прожарки]]="D","Dark")</f>
        <v>Dark</v>
      </c>
      <c r="O522" s="2" t="str">
        <f>INDEX(customers!$A$1:$D$1001,MATCH($C522,customers!$A$1:$A$1001,0),MATCH(orders!O$1,customers!$A$1:$D$1,0))</f>
        <v>Нет</v>
      </c>
    </row>
    <row r="523" spans="1:15" x14ac:dyDescent="0.25">
      <c r="A523" s="2" t="s">
        <v>1014</v>
      </c>
      <c r="B523" s="3">
        <v>44446</v>
      </c>
      <c r="C523" s="2" t="s">
        <v>1015</v>
      </c>
      <c r="D523" t="s">
        <v>1957</v>
      </c>
      <c r="E523" s="2">
        <v>4</v>
      </c>
      <c r="F523" s="2" t="str">
        <f>INDEX(customers!$A$1:$D$1001,MATCH($C523,customers!$A$1:$A$1001,0),MATCH(orders!F$1,customers!$A$1:$D$1,0))</f>
        <v>Александр Козлов</v>
      </c>
      <c r="G523" s="2" t="str">
        <f>INDEX(customers!$A$1:$D$1001,MATCH($C523,customers!$A$1:$A$1001,0),MATCH(orders!G$1,customers!$A$1:$D$1,0))</f>
        <v>Россия</v>
      </c>
      <c r="H523" s="2" t="str">
        <f>INDEX(products!$A$1:$G$49,MATCH($D523,products!$A$1:$A$49,0),MATCH(orders!H$1,products!$A$1:$G$1,0))</f>
        <v>Rob</v>
      </c>
      <c r="I523" s="2" t="str">
        <f>INDEX(products!$A$1:$G$49,MATCH($D523,products!$A$1:$A$49,0),MATCH(orders!I$1,products!$A$1:$G$1,0))</f>
        <v>M</v>
      </c>
      <c r="J523" s="2">
        <f>INDEX(products!$A$1:$G$49,MATCH($D523,products!$A$1:$A$49,0),MATCH(orders!J$1,products!$A$1:$G$1,0))</f>
        <v>1</v>
      </c>
      <c r="K523" s="2">
        <f>INDEX(products!$A$1:$G$49,MATCH($D523,products!$A$1:$A$49,0),MATCH(orders!K$1,products!$A$1:$G$1,0))</f>
        <v>994.99999999999989</v>
      </c>
      <c r="L523">
        <f>K523*E523</f>
        <v>3979.9999999999995</v>
      </c>
      <c r="M523" s="2" t="str" cm="1">
        <f t="array" ref="M5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3" s="2" t="str" cm="1">
        <f t="array" ref="N523">_xlfn.IFS(FullCoffeeTable[[#This Row],[Метод прожарки]]="M","Medium",FullCoffeeTable[[#This Row],[Метод прожарки]]="L","Light",FullCoffeeTable[[#This Row],[Метод прожарки]]="D","Dark")</f>
        <v>Medium</v>
      </c>
      <c r="O523" s="2" t="str">
        <f>INDEX(customers!$A$1:$D$1001,MATCH($C523,customers!$A$1:$A$1001,0),MATCH(orders!O$1,customers!$A$1:$D$1,0))</f>
        <v>Нет</v>
      </c>
    </row>
    <row r="524" spans="1:15" x14ac:dyDescent="0.25">
      <c r="A524" s="2" t="s">
        <v>1017</v>
      </c>
      <c r="B524" s="3">
        <v>43625</v>
      </c>
      <c r="C524" s="2" t="s">
        <v>1018</v>
      </c>
      <c r="D524" t="s">
        <v>1965</v>
      </c>
      <c r="E524" s="2">
        <v>5</v>
      </c>
      <c r="F524" s="2" t="str">
        <f>INDEX(customers!$A$1:$D$1001,MATCH($C524,customers!$A$1:$A$1001,0),MATCH(orders!F$1,customers!$A$1:$D$1,0))</f>
        <v>Иван Денисов</v>
      </c>
      <c r="G524" s="2" t="str">
        <f>INDEX(customers!$A$1:$D$1001,MATCH($C524,customers!$A$1:$A$1001,0),MATCH(orders!G$1,customers!$A$1:$D$1,0))</f>
        <v>Россия</v>
      </c>
      <c r="H524" s="2" t="str">
        <f>INDEX(products!$A$1:$G$49,MATCH($D524,products!$A$1:$A$49,0),MATCH(orders!H$1,products!$A$1:$G$1,0))</f>
        <v>Rob</v>
      </c>
      <c r="I524" s="2" t="str">
        <f>INDEX(products!$A$1:$G$49,MATCH($D524,products!$A$1:$A$49,0),MATCH(orders!I$1,products!$A$1:$G$1,0))</f>
        <v>M</v>
      </c>
      <c r="J524" s="2">
        <f>INDEX(products!$A$1:$G$49,MATCH($D524,products!$A$1:$A$49,0),MATCH(orders!J$1,products!$A$1:$G$1,0))</f>
        <v>0.5</v>
      </c>
      <c r="K524" s="2">
        <f>INDEX(products!$A$1:$G$49,MATCH($D524,products!$A$1:$A$49,0),MATCH(orders!K$1,products!$A$1:$G$1,0))</f>
        <v>597</v>
      </c>
      <c r="L524">
        <f>K524*E524</f>
        <v>2985</v>
      </c>
      <c r="M524" s="2" t="str" cm="1">
        <f t="array" ref="M5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4" s="2" t="str" cm="1">
        <f t="array" ref="N524">_xlfn.IFS(FullCoffeeTable[[#This Row],[Метод прожарки]]="M","Medium",FullCoffeeTable[[#This Row],[Метод прожарки]]="L","Light",FullCoffeeTable[[#This Row],[Метод прожарки]]="D","Dark")</f>
        <v>Medium</v>
      </c>
      <c r="O524" s="2" t="str">
        <f>INDEX(customers!$A$1:$D$1001,MATCH($C524,customers!$A$1:$A$1001,0),MATCH(orders!O$1,customers!$A$1:$D$1,0))</f>
        <v>Нет</v>
      </c>
    </row>
    <row r="525" spans="1:15" x14ac:dyDescent="0.25">
      <c r="A525" s="2" t="s">
        <v>1019</v>
      </c>
      <c r="B525" s="3">
        <v>44129</v>
      </c>
      <c r="C525" s="2" t="s">
        <v>1020</v>
      </c>
      <c r="D525" t="s">
        <v>1984</v>
      </c>
      <c r="E525" s="2">
        <v>1</v>
      </c>
      <c r="F525" s="2" t="str">
        <f>INDEX(customers!$A$1:$D$1001,MATCH($C525,customers!$A$1:$A$1001,0),MATCH(orders!F$1,customers!$A$1:$D$1,0))</f>
        <v>Алиса Назарова</v>
      </c>
      <c r="G525" s="2" t="str">
        <f>INDEX(customers!$A$1:$D$1001,MATCH($C525,customers!$A$1:$A$1001,0),MATCH(orders!G$1,customers!$A$1:$D$1,0))</f>
        <v>Казахстан</v>
      </c>
      <c r="H525" s="2" t="str">
        <f>INDEX(products!$A$1:$G$49,MATCH($D525,products!$A$1:$A$49,0),MATCH(orders!H$1,products!$A$1:$G$1,0))</f>
        <v>Lib</v>
      </c>
      <c r="I525" s="2" t="str">
        <f>INDEX(products!$A$1:$G$49,MATCH($D525,products!$A$1:$A$49,0),MATCH(orders!I$1,products!$A$1:$G$1,0))</f>
        <v>D</v>
      </c>
      <c r="J525" s="2">
        <f>INDEX(products!$A$1:$G$49,MATCH($D525,products!$A$1:$A$49,0),MATCH(orders!J$1,products!$A$1:$G$1,0))</f>
        <v>2.5</v>
      </c>
      <c r="K525" s="2">
        <f>INDEX(products!$A$1:$G$49,MATCH($D525,products!$A$1:$A$49,0),MATCH(orders!K$1,products!$A$1:$G$1,0))</f>
        <v>2978.4999999999995</v>
      </c>
      <c r="L525">
        <f>K525*E525</f>
        <v>2978.4999999999995</v>
      </c>
      <c r="M525" s="2" t="str" cm="1">
        <f t="array" ref="M5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5" s="2" t="str" cm="1">
        <f t="array" ref="N525">_xlfn.IFS(FullCoffeeTable[[#This Row],[Метод прожарки]]="M","Medium",FullCoffeeTable[[#This Row],[Метод прожарки]]="L","Light",FullCoffeeTable[[#This Row],[Метод прожарки]]="D","Dark")</f>
        <v>Dark</v>
      </c>
      <c r="O525" s="2" t="str">
        <f>INDEX(customers!$A$1:$D$1001,MATCH($C525,customers!$A$1:$A$1001,0),MATCH(orders!O$1,customers!$A$1:$D$1,0))</f>
        <v>Нет</v>
      </c>
    </row>
    <row r="526" spans="1:15" x14ac:dyDescent="0.25">
      <c r="A526" s="2" t="s">
        <v>1021</v>
      </c>
      <c r="B526" s="3">
        <v>44255</v>
      </c>
      <c r="C526" s="2" t="s">
        <v>1022</v>
      </c>
      <c r="D526" t="s">
        <v>1983</v>
      </c>
      <c r="E526" s="2">
        <v>2</v>
      </c>
      <c r="F526" s="2" t="str">
        <f>INDEX(customers!$A$1:$D$1001,MATCH($C526,customers!$A$1:$A$1001,0),MATCH(orders!F$1,customers!$A$1:$D$1,0))</f>
        <v>Михаил Давыдов</v>
      </c>
      <c r="G526" s="2" t="str">
        <f>INDEX(customers!$A$1:$D$1001,MATCH($C526,customers!$A$1:$A$1001,0),MATCH(orders!G$1,customers!$A$1:$D$1,0))</f>
        <v>Россия</v>
      </c>
      <c r="H526" s="2" t="str">
        <f>INDEX(products!$A$1:$G$49,MATCH($D526,products!$A$1:$A$49,0),MATCH(orders!H$1,products!$A$1:$G$1,0))</f>
        <v>Lib</v>
      </c>
      <c r="I526" s="2" t="str">
        <f>INDEX(products!$A$1:$G$49,MATCH($D526,products!$A$1:$A$49,0),MATCH(orders!I$1,products!$A$1:$G$1,0))</f>
        <v>L</v>
      </c>
      <c r="J526" s="2">
        <f>INDEX(products!$A$1:$G$49,MATCH($D526,products!$A$1:$A$49,0),MATCH(orders!J$1,products!$A$1:$G$1,0))</f>
        <v>2.5</v>
      </c>
      <c r="K526" s="2">
        <f>INDEX(products!$A$1:$G$49,MATCH($D526,products!$A$1:$A$49,0),MATCH(orders!K$1,products!$A$1:$G$1,0))</f>
        <v>3645.5</v>
      </c>
      <c r="L526">
        <f>K526*E526</f>
        <v>7291</v>
      </c>
      <c r="M526" s="2" t="str" cm="1">
        <f t="array" ref="M5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26" s="2" t="str" cm="1">
        <f t="array" ref="N526">_xlfn.IFS(FullCoffeeTable[[#This Row],[Метод прожарки]]="M","Medium",FullCoffeeTable[[#This Row],[Метод прожарки]]="L","Light",FullCoffeeTable[[#This Row],[Метод прожарки]]="D","Dark")</f>
        <v>Light</v>
      </c>
      <c r="O526" s="2" t="str">
        <f>INDEX(customers!$A$1:$D$1001,MATCH($C526,customers!$A$1:$A$1001,0),MATCH(orders!O$1,customers!$A$1:$D$1,0))</f>
        <v>Нет</v>
      </c>
    </row>
    <row r="527" spans="1:15" x14ac:dyDescent="0.25">
      <c r="A527" s="2" t="s">
        <v>1023</v>
      </c>
      <c r="B527" s="3">
        <v>44038</v>
      </c>
      <c r="C527" s="2" t="s">
        <v>1024</v>
      </c>
      <c r="D527" t="s">
        <v>1982</v>
      </c>
      <c r="E527" s="2">
        <v>5</v>
      </c>
      <c r="F527" s="2" t="str">
        <f>INDEX(customers!$A$1:$D$1001,MATCH($C527,customers!$A$1:$A$1001,0),MATCH(orders!F$1,customers!$A$1:$D$1,0))</f>
        <v>Антон Быков</v>
      </c>
      <c r="G527" s="2" t="str">
        <f>INDEX(customers!$A$1:$D$1001,MATCH($C527,customers!$A$1:$A$1001,0),MATCH(orders!G$1,customers!$A$1:$D$1,0))</f>
        <v>Россия</v>
      </c>
      <c r="H527" s="2" t="str">
        <f>INDEX(products!$A$1:$G$49,MATCH($D527,products!$A$1:$A$49,0),MATCH(orders!H$1,products!$A$1:$G$1,0))</f>
        <v>Rob</v>
      </c>
      <c r="I527" s="2" t="str">
        <f>INDEX(products!$A$1:$G$49,MATCH($D527,products!$A$1:$A$49,0),MATCH(orders!I$1,products!$A$1:$G$1,0))</f>
        <v>D</v>
      </c>
      <c r="J527" s="2">
        <f>INDEX(products!$A$1:$G$49,MATCH($D527,products!$A$1:$A$49,0),MATCH(orders!J$1,products!$A$1:$G$1,0))</f>
        <v>0.2</v>
      </c>
      <c r="K527" s="2">
        <f>INDEX(products!$A$1:$G$49,MATCH($D527,products!$A$1:$A$49,0),MATCH(orders!K$1,products!$A$1:$G$1,0))</f>
        <v>268.49999999999994</v>
      </c>
      <c r="L527">
        <f>K527*E527</f>
        <v>1342.4999999999998</v>
      </c>
      <c r="M527" s="2" t="str" cm="1">
        <f t="array" ref="M5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27" s="2" t="str" cm="1">
        <f t="array" ref="N527">_xlfn.IFS(FullCoffeeTable[[#This Row],[Метод прожарки]]="M","Medium",FullCoffeeTable[[#This Row],[Метод прожарки]]="L","Light",FullCoffeeTable[[#This Row],[Метод прожарки]]="D","Dark")</f>
        <v>Dark</v>
      </c>
      <c r="O527" s="2" t="str">
        <f>INDEX(customers!$A$1:$D$1001,MATCH($C527,customers!$A$1:$A$1001,0),MATCH(orders!O$1,customers!$A$1:$D$1,0))</f>
        <v>Да</v>
      </c>
    </row>
    <row r="528" spans="1:15" x14ac:dyDescent="0.25">
      <c r="A528" s="2" t="s">
        <v>1025</v>
      </c>
      <c r="B528" s="3">
        <v>44717</v>
      </c>
      <c r="C528" s="2" t="s">
        <v>1026</v>
      </c>
      <c r="D528" t="s">
        <v>1985</v>
      </c>
      <c r="E528" s="2">
        <v>4</v>
      </c>
      <c r="F528" s="2" t="str">
        <f>INDEX(customers!$A$1:$D$1001,MATCH($C528,customers!$A$1:$A$1001,0),MATCH(orders!F$1,customers!$A$1:$D$1,0))</f>
        <v>Михаил Мартынов</v>
      </c>
      <c r="G528" s="2" t="str">
        <f>INDEX(customers!$A$1:$D$1001,MATCH($C528,customers!$A$1:$A$1001,0),MATCH(orders!G$1,customers!$A$1:$D$1,0))</f>
        <v>Россия</v>
      </c>
      <c r="H528" s="2" t="str">
        <f>INDEX(products!$A$1:$G$49,MATCH($D528,products!$A$1:$A$49,0),MATCH(orders!H$1,products!$A$1:$G$1,0))</f>
        <v>Exc</v>
      </c>
      <c r="I528" s="2" t="str">
        <f>INDEX(products!$A$1:$G$49,MATCH($D528,products!$A$1:$A$49,0),MATCH(orders!I$1,products!$A$1:$G$1,0))</f>
        <v>M</v>
      </c>
      <c r="J528" s="2">
        <f>INDEX(products!$A$1:$G$49,MATCH($D528,products!$A$1:$A$49,0),MATCH(orders!J$1,products!$A$1:$G$1,0))</f>
        <v>2.5</v>
      </c>
      <c r="K528" s="2">
        <f>INDEX(products!$A$1:$G$49,MATCH($D528,products!$A$1:$A$49,0),MATCH(orders!K$1,products!$A$1:$G$1,0))</f>
        <v>3162.4999999999995</v>
      </c>
      <c r="L528">
        <f>K528*E528</f>
        <v>12649.999999999998</v>
      </c>
      <c r="M528" s="2" t="str" cm="1">
        <f t="array" ref="M5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8" s="2" t="str" cm="1">
        <f t="array" ref="N528">_xlfn.IFS(FullCoffeeTable[[#This Row],[Метод прожарки]]="M","Medium",FullCoffeeTable[[#This Row],[Метод прожарки]]="L","Light",FullCoffeeTable[[#This Row],[Метод прожарки]]="D","Dark")</f>
        <v>Medium</v>
      </c>
      <c r="O528" s="2" t="str">
        <f>INDEX(customers!$A$1:$D$1001,MATCH($C528,customers!$A$1:$A$1001,0),MATCH(orders!O$1,customers!$A$1:$D$1,0))</f>
        <v>Да</v>
      </c>
    </row>
    <row r="529" spans="1:15" x14ac:dyDescent="0.25">
      <c r="A529" s="2" t="s">
        <v>1027</v>
      </c>
      <c r="B529" s="3">
        <v>43517</v>
      </c>
      <c r="C529" s="2" t="s">
        <v>1028</v>
      </c>
      <c r="D529" t="s">
        <v>1958</v>
      </c>
      <c r="E529" s="2">
        <v>5</v>
      </c>
      <c r="F529" s="2" t="str">
        <f>INDEX(customers!$A$1:$D$1001,MATCH($C529,customers!$A$1:$A$1001,0),MATCH(orders!F$1,customers!$A$1:$D$1,0))</f>
        <v>Дарья Егорова</v>
      </c>
      <c r="G529" s="2" t="str">
        <f>INDEX(customers!$A$1:$D$1001,MATCH($C529,customers!$A$1:$A$1001,0),MATCH(orders!G$1,customers!$A$1:$D$1,0))</f>
        <v>Беларусь</v>
      </c>
      <c r="H529" s="2" t="str">
        <f>INDEX(products!$A$1:$G$49,MATCH($D529,products!$A$1:$A$49,0),MATCH(orders!H$1,products!$A$1:$G$1,0))</f>
        <v>Exc</v>
      </c>
      <c r="I529" s="2" t="str">
        <f>INDEX(products!$A$1:$G$49,MATCH($D529,products!$A$1:$A$49,0),MATCH(orders!I$1,products!$A$1:$G$1,0))</f>
        <v>M</v>
      </c>
      <c r="J529" s="2">
        <f>INDEX(products!$A$1:$G$49,MATCH($D529,products!$A$1:$A$49,0),MATCH(orders!J$1,products!$A$1:$G$1,0))</f>
        <v>0.5</v>
      </c>
      <c r="K529" s="2">
        <f>INDEX(products!$A$1:$G$49,MATCH($D529,products!$A$1:$A$49,0),MATCH(orders!K$1,products!$A$1:$G$1,0))</f>
        <v>825</v>
      </c>
      <c r="L529">
        <f>K529*E529</f>
        <v>4125</v>
      </c>
      <c r="M529" s="2" t="str" cm="1">
        <f t="array" ref="M5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29" s="2" t="str" cm="1">
        <f t="array" ref="N529">_xlfn.IFS(FullCoffeeTable[[#This Row],[Метод прожарки]]="M","Medium",FullCoffeeTable[[#This Row],[Метод прожарки]]="L","Light",FullCoffeeTable[[#This Row],[Метод прожарки]]="D","Dark")</f>
        <v>Medium</v>
      </c>
      <c r="O529" s="2" t="str">
        <f>INDEX(customers!$A$1:$D$1001,MATCH($C529,customers!$A$1:$A$1001,0),MATCH(orders!O$1,customers!$A$1:$D$1,0))</f>
        <v>Нет</v>
      </c>
    </row>
    <row r="530" spans="1:15" x14ac:dyDescent="0.25">
      <c r="A530" s="2" t="s">
        <v>1029</v>
      </c>
      <c r="B530" s="3">
        <v>43926</v>
      </c>
      <c r="C530" s="2" t="s">
        <v>1030</v>
      </c>
      <c r="D530" t="s">
        <v>1995</v>
      </c>
      <c r="E530" s="2">
        <v>6</v>
      </c>
      <c r="F530" s="2" t="str">
        <f>INDEX(customers!$A$1:$D$1001,MATCH($C530,customers!$A$1:$A$1001,0),MATCH(orders!F$1,customers!$A$1:$D$1,0))</f>
        <v>Матвей Мальцев</v>
      </c>
      <c r="G530" s="2" t="str">
        <f>INDEX(customers!$A$1:$D$1001,MATCH($C530,customers!$A$1:$A$1001,0),MATCH(orders!G$1,customers!$A$1:$D$1,0))</f>
        <v>Россия</v>
      </c>
      <c r="H530" s="2" t="str">
        <f>INDEX(products!$A$1:$G$49,MATCH($D530,products!$A$1:$A$49,0),MATCH(orders!H$1,products!$A$1:$G$1,0))</f>
        <v>Exc</v>
      </c>
      <c r="I530" s="2" t="str">
        <f>INDEX(products!$A$1:$G$49,MATCH($D530,products!$A$1:$A$49,0),MATCH(orders!I$1,products!$A$1:$G$1,0))</f>
        <v>L</v>
      </c>
      <c r="J530" s="2">
        <f>INDEX(products!$A$1:$G$49,MATCH($D530,products!$A$1:$A$49,0),MATCH(orders!J$1,products!$A$1:$G$1,0))</f>
        <v>0.5</v>
      </c>
      <c r="K530" s="2">
        <f>INDEX(products!$A$1:$G$49,MATCH($D530,products!$A$1:$A$49,0),MATCH(orders!K$1,products!$A$1:$G$1,0))</f>
        <v>891</v>
      </c>
      <c r="L530">
        <f>K530*E530</f>
        <v>5346</v>
      </c>
      <c r="M530" s="2" t="str" cm="1">
        <f t="array" ref="M5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0" s="2" t="str" cm="1">
        <f t="array" ref="N530">_xlfn.IFS(FullCoffeeTable[[#This Row],[Метод прожарки]]="M","Medium",FullCoffeeTable[[#This Row],[Метод прожарки]]="L","Light",FullCoffeeTable[[#This Row],[Метод прожарки]]="D","Dark")</f>
        <v>Light</v>
      </c>
      <c r="O530" s="2" t="str">
        <f>INDEX(customers!$A$1:$D$1001,MATCH($C530,customers!$A$1:$A$1001,0),MATCH(orders!O$1,customers!$A$1:$D$1,0))</f>
        <v>Нет</v>
      </c>
    </row>
    <row r="531" spans="1:15" x14ac:dyDescent="0.25">
      <c r="A531" s="2" t="s">
        <v>1031</v>
      </c>
      <c r="B531" s="3">
        <v>43475</v>
      </c>
      <c r="C531" s="2" t="s">
        <v>1032</v>
      </c>
      <c r="D531" t="s">
        <v>1957</v>
      </c>
      <c r="E531" s="2">
        <v>6</v>
      </c>
      <c r="F531" s="2" t="str">
        <f>INDEX(customers!$A$1:$D$1001,MATCH($C531,customers!$A$1:$A$1001,0),MATCH(orders!F$1,customers!$A$1:$D$1,0))</f>
        <v>Дарья Клюева</v>
      </c>
      <c r="G531" s="2" t="str">
        <f>INDEX(customers!$A$1:$D$1001,MATCH($C531,customers!$A$1:$A$1001,0),MATCH(orders!G$1,customers!$A$1:$D$1,0))</f>
        <v>Россия</v>
      </c>
      <c r="H531" s="2" t="str">
        <f>INDEX(products!$A$1:$G$49,MATCH($D531,products!$A$1:$A$49,0),MATCH(orders!H$1,products!$A$1:$G$1,0))</f>
        <v>Rob</v>
      </c>
      <c r="I531" s="2" t="str">
        <f>INDEX(products!$A$1:$G$49,MATCH($D531,products!$A$1:$A$49,0),MATCH(orders!I$1,products!$A$1:$G$1,0))</f>
        <v>M</v>
      </c>
      <c r="J531" s="2">
        <f>INDEX(products!$A$1:$G$49,MATCH($D531,products!$A$1:$A$49,0),MATCH(orders!J$1,products!$A$1:$G$1,0))</f>
        <v>1</v>
      </c>
      <c r="K531" s="2">
        <f>INDEX(products!$A$1:$G$49,MATCH($D531,products!$A$1:$A$49,0),MATCH(orders!K$1,products!$A$1:$G$1,0))</f>
        <v>994.99999999999989</v>
      </c>
      <c r="L531">
        <f>K531*E531</f>
        <v>5969.9999999999991</v>
      </c>
      <c r="M531" s="2" t="str" cm="1">
        <f t="array" ref="M5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1" s="2" t="str" cm="1">
        <f t="array" ref="N531">_xlfn.IFS(FullCoffeeTable[[#This Row],[Метод прожарки]]="M","Medium",FullCoffeeTable[[#This Row],[Метод прожарки]]="L","Light",FullCoffeeTable[[#This Row],[Метод прожарки]]="D","Dark")</f>
        <v>Medium</v>
      </c>
      <c r="O531" s="2" t="str">
        <f>INDEX(customers!$A$1:$D$1001,MATCH($C531,customers!$A$1:$A$1001,0),MATCH(orders!O$1,customers!$A$1:$D$1,0))</f>
        <v>Нет</v>
      </c>
    </row>
    <row r="532" spans="1:15" x14ac:dyDescent="0.25">
      <c r="A532" s="2" t="s">
        <v>1033</v>
      </c>
      <c r="B532" s="3">
        <v>44663</v>
      </c>
      <c r="C532" s="2" t="s">
        <v>1034</v>
      </c>
      <c r="D532" t="s">
        <v>1957</v>
      </c>
      <c r="E532" s="2">
        <v>6</v>
      </c>
      <c r="F532" s="2" t="str">
        <f>INDEX(customers!$A$1:$D$1001,MATCH($C532,customers!$A$1:$A$1001,0),MATCH(orders!F$1,customers!$A$1:$D$1,0))</f>
        <v>Сергей Ермаков</v>
      </c>
      <c r="G532" s="2" t="str">
        <f>INDEX(customers!$A$1:$D$1001,MATCH($C532,customers!$A$1:$A$1001,0),MATCH(orders!G$1,customers!$A$1:$D$1,0))</f>
        <v>Россия</v>
      </c>
      <c r="H532" s="2" t="str">
        <f>INDEX(products!$A$1:$G$49,MATCH($D532,products!$A$1:$A$49,0),MATCH(orders!H$1,products!$A$1:$G$1,0))</f>
        <v>Rob</v>
      </c>
      <c r="I532" s="2" t="str">
        <f>INDEX(products!$A$1:$G$49,MATCH($D532,products!$A$1:$A$49,0),MATCH(orders!I$1,products!$A$1:$G$1,0))</f>
        <v>M</v>
      </c>
      <c r="J532" s="2">
        <f>INDEX(products!$A$1:$G$49,MATCH($D532,products!$A$1:$A$49,0),MATCH(orders!J$1,products!$A$1:$G$1,0))</f>
        <v>1</v>
      </c>
      <c r="K532" s="2">
        <f>INDEX(products!$A$1:$G$49,MATCH($D532,products!$A$1:$A$49,0),MATCH(orders!K$1,products!$A$1:$G$1,0))</f>
        <v>994.99999999999989</v>
      </c>
      <c r="L532">
        <f>K532*E532</f>
        <v>5969.9999999999991</v>
      </c>
      <c r="M532" s="2" t="str" cm="1">
        <f t="array" ref="M5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2" s="2" t="str" cm="1">
        <f t="array" ref="N532">_xlfn.IFS(FullCoffeeTable[[#This Row],[Метод прожарки]]="M","Medium",FullCoffeeTable[[#This Row],[Метод прожарки]]="L","Light",FullCoffeeTable[[#This Row],[Метод прожарки]]="D","Dark")</f>
        <v>Medium</v>
      </c>
      <c r="O532" s="2" t="str">
        <f>INDEX(customers!$A$1:$D$1001,MATCH($C532,customers!$A$1:$A$1001,0),MATCH(orders!O$1,customers!$A$1:$D$1,0))</f>
        <v>Нет</v>
      </c>
    </row>
    <row r="533" spans="1:15" x14ac:dyDescent="0.25">
      <c r="A533" s="2" t="s">
        <v>1035</v>
      </c>
      <c r="B533" s="3">
        <v>44591</v>
      </c>
      <c r="C533" s="2" t="s">
        <v>1036</v>
      </c>
      <c r="D533" t="s">
        <v>1996</v>
      </c>
      <c r="E533" s="2">
        <v>5</v>
      </c>
      <c r="F533" s="2" t="str">
        <f>INDEX(customers!$A$1:$D$1001,MATCH($C533,customers!$A$1:$A$1001,0),MATCH(orders!F$1,customers!$A$1:$D$1,0))</f>
        <v>Савелий Соколов</v>
      </c>
      <c r="G533" s="2" t="str">
        <f>INDEX(customers!$A$1:$D$1001,MATCH($C533,customers!$A$1:$A$1001,0),MATCH(orders!G$1,customers!$A$1:$D$1,0))</f>
        <v>Россия</v>
      </c>
      <c r="H533" s="2" t="str">
        <f>INDEX(products!$A$1:$G$49,MATCH($D533,products!$A$1:$A$49,0),MATCH(orders!H$1,products!$A$1:$G$1,0))</f>
        <v>Rob</v>
      </c>
      <c r="I533" s="2" t="str">
        <f>INDEX(products!$A$1:$G$49,MATCH($D533,products!$A$1:$A$49,0),MATCH(orders!I$1,products!$A$1:$G$1,0))</f>
        <v>D</v>
      </c>
      <c r="J533" s="2">
        <f>INDEX(products!$A$1:$G$49,MATCH($D533,products!$A$1:$A$49,0),MATCH(orders!J$1,products!$A$1:$G$1,0))</f>
        <v>1</v>
      </c>
      <c r="K533" s="2">
        <f>INDEX(products!$A$1:$G$49,MATCH($D533,products!$A$1:$A$49,0),MATCH(orders!K$1,products!$A$1:$G$1,0))</f>
        <v>894.99999999999989</v>
      </c>
      <c r="L533">
        <f>K533*E533</f>
        <v>4474.9999999999991</v>
      </c>
      <c r="M533" s="2" t="str" cm="1">
        <f t="array" ref="M5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3" s="2" t="str" cm="1">
        <f t="array" ref="N533">_xlfn.IFS(FullCoffeeTable[[#This Row],[Метод прожарки]]="M","Medium",FullCoffeeTable[[#This Row],[Метод прожарки]]="L","Light",FullCoffeeTable[[#This Row],[Метод прожарки]]="D","Dark")</f>
        <v>Dark</v>
      </c>
      <c r="O533" s="2" t="str">
        <f>INDEX(customers!$A$1:$D$1001,MATCH($C533,customers!$A$1:$A$1001,0),MATCH(orders!O$1,customers!$A$1:$D$1,0))</f>
        <v>Нет</v>
      </c>
    </row>
    <row r="534" spans="1:15" x14ac:dyDescent="0.25">
      <c r="A534" s="2" t="s">
        <v>1037</v>
      </c>
      <c r="B534" s="3">
        <v>44330</v>
      </c>
      <c r="C534" s="2" t="s">
        <v>1038</v>
      </c>
      <c r="D534" t="s">
        <v>1958</v>
      </c>
      <c r="E534" s="2">
        <v>2</v>
      </c>
      <c r="F534" s="2" t="str">
        <f>INDEX(customers!$A$1:$D$1001,MATCH($C534,customers!$A$1:$A$1001,0),MATCH(orders!F$1,customers!$A$1:$D$1,0))</f>
        <v>Максим Потапов</v>
      </c>
      <c r="G534" s="2" t="str">
        <f>INDEX(customers!$A$1:$D$1001,MATCH($C534,customers!$A$1:$A$1001,0),MATCH(orders!G$1,customers!$A$1:$D$1,0))</f>
        <v>Россия</v>
      </c>
      <c r="H534" s="2" t="str">
        <f>INDEX(products!$A$1:$G$49,MATCH($D534,products!$A$1:$A$49,0),MATCH(orders!H$1,products!$A$1:$G$1,0))</f>
        <v>Exc</v>
      </c>
      <c r="I534" s="2" t="str">
        <f>INDEX(products!$A$1:$G$49,MATCH($D534,products!$A$1:$A$49,0),MATCH(orders!I$1,products!$A$1:$G$1,0))</f>
        <v>M</v>
      </c>
      <c r="J534" s="2">
        <f>INDEX(products!$A$1:$G$49,MATCH($D534,products!$A$1:$A$49,0),MATCH(orders!J$1,products!$A$1:$G$1,0))</f>
        <v>0.5</v>
      </c>
      <c r="K534" s="2">
        <f>INDEX(products!$A$1:$G$49,MATCH($D534,products!$A$1:$A$49,0),MATCH(orders!K$1,products!$A$1:$G$1,0))</f>
        <v>825</v>
      </c>
      <c r="L534">
        <f>K534*E534</f>
        <v>1650</v>
      </c>
      <c r="M534" s="2" t="str" cm="1">
        <f t="array" ref="M5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4" s="2" t="str" cm="1">
        <f t="array" ref="N534">_xlfn.IFS(FullCoffeeTable[[#This Row],[Метод прожарки]]="M","Medium",FullCoffeeTable[[#This Row],[Метод прожарки]]="L","Light",FullCoffeeTable[[#This Row],[Метод прожарки]]="D","Dark")</f>
        <v>Medium</v>
      </c>
      <c r="O534" s="2" t="str">
        <f>INDEX(customers!$A$1:$D$1001,MATCH($C534,customers!$A$1:$A$1001,0),MATCH(orders!O$1,customers!$A$1:$D$1,0))</f>
        <v>Да</v>
      </c>
    </row>
    <row r="535" spans="1:15" x14ac:dyDescent="0.25">
      <c r="A535" s="2" t="s">
        <v>1039</v>
      </c>
      <c r="B535" s="3">
        <v>44724</v>
      </c>
      <c r="C535" s="2" t="s">
        <v>1040</v>
      </c>
      <c r="D535" t="s">
        <v>1991</v>
      </c>
      <c r="E535" s="2">
        <v>4</v>
      </c>
      <c r="F535" s="2" t="str">
        <f>INDEX(customers!$A$1:$D$1001,MATCH($C535,customers!$A$1:$A$1001,0),MATCH(orders!F$1,customers!$A$1:$D$1,0))</f>
        <v>Лев Леонтьев</v>
      </c>
      <c r="G535" s="2" t="str">
        <f>INDEX(customers!$A$1:$D$1001,MATCH($C535,customers!$A$1:$A$1001,0),MATCH(orders!G$1,customers!$A$1:$D$1,0))</f>
        <v>Россия</v>
      </c>
      <c r="H535" s="2" t="str">
        <f>INDEX(products!$A$1:$G$49,MATCH($D535,products!$A$1:$A$49,0),MATCH(orders!H$1,products!$A$1:$G$1,0))</f>
        <v>Rob</v>
      </c>
      <c r="I535" s="2" t="str">
        <f>INDEX(products!$A$1:$G$49,MATCH($D535,products!$A$1:$A$49,0),MATCH(orders!I$1,products!$A$1:$G$1,0))</f>
        <v>D</v>
      </c>
      <c r="J535" s="2">
        <f>INDEX(products!$A$1:$G$49,MATCH($D535,products!$A$1:$A$49,0),MATCH(orders!J$1,products!$A$1:$G$1,0))</f>
        <v>0.5</v>
      </c>
      <c r="K535" s="2">
        <f>INDEX(products!$A$1:$G$49,MATCH($D535,products!$A$1:$A$49,0),MATCH(orders!K$1,products!$A$1:$G$1,0))</f>
        <v>536.99999999999989</v>
      </c>
      <c r="L535">
        <f>K535*E535</f>
        <v>2147.9999999999995</v>
      </c>
      <c r="M535" s="2" t="str" cm="1">
        <f t="array" ref="M5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5" s="2" t="str" cm="1">
        <f t="array" ref="N535">_xlfn.IFS(FullCoffeeTable[[#This Row],[Метод прожарки]]="M","Medium",FullCoffeeTable[[#This Row],[Метод прожарки]]="L","Light",FullCoffeeTable[[#This Row],[Метод прожарки]]="D","Dark")</f>
        <v>Dark</v>
      </c>
      <c r="O535" s="2" t="str">
        <f>INDEX(customers!$A$1:$D$1001,MATCH($C535,customers!$A$1:$A$1001,0),MATCH(orders!O$1,customers!$A$1:$D$1,0))</f>
        <v>Нет</v>
      </c>
    </row>
    <row r="536" spans="1:15" x14ac:dyDescent="0.25">
      <c r="A536" s="2" t="s">
        <v>1041</v>
      </c>
      <c r="B536" s="3">
        <v>44563</v>
      </c>
      <c r="C536" s="2" t="s">
        <v>1042</v>
      </c>
      <c r="D536" t="s">
        <v>1970</v>
      </c>
      <c r="E536" s="2">
        <v>2</v>
      </c>
      <c r="F536" s="2" t="str">
        <f>INDEX(customers!$A$1:$D$1001,MATCH($C536,customers!$A$1:$A$1001,0),MATCH(orders!F$1,customers!$A$1:$D$1,0))</f>
        <v>Виктория Суркова</v>
      </c>
      <c r="G536" s="2" t="str">
        <f>INDEX(customers!$A$1:$D$1001,MATCH($C536,customers!$A$1:$A$1001,0),MATCH(orders!G$1,customers!$A$1:$D$1,0))</f>
        <v>Казахстан</v>
      </c>
      <c r="H536" s="2" t="str">
        <f>INDEX(products!$A$1:$G$49,MATCH($D536,products!$A$1:$A$49,0),MATCH(orders!H$1,products!$A$1:$G$1,0))</f>
        <v>Rob</v>
      </c>
      <c r="I536" s="2" t="str">
        <f>INDEX(products!$A$1:$G$49,MATCH($D536,products!$A$1:$A$49,0),MATCH(orders!I$1,products!$A$1:$G$1,0))</f>
        <v>M</v>
      </c>
      <c r="J536" s="2">
        <f>INDEX(products!$A$1:$G$49,MATCH($D536,products!$A$1:$A$49,0),MATCH(orders!J$1,products!$A$1:$G$1,0))</f>
        <v>2.5</v>
      </c>
      <c r="K536" s="2">
        <f>INDEX(products!$A$1:$G$49,MATCH($D536,products!$A$1:$A$49,0),MATCH(orders!K$1,products!$A$1:$G$1,0))</f>
        <v>2288.5</v>
      </c>
      <c r="L536">
        <f>K536*E536</f>
        <v>4577</v>
      </c>
      <c r="M536" s="2" t="str" cm="1">
        <f t="array" ref="M5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6" s="2" t="str" cm="1">
        <f t="array" ref="N536">_xlfn.IFS(FullCoffeeTable[[#This Row],[Метод прожарки]]="M","Medium",FullCoffeeTable[[#This Row],[Метод прожарки]]="L","Light",FullCoffeeTable[[#This Row],[Метод прожарки]]="D","Dark")</f>
        <v>Medium</v>
      </c>
      <c r="O536" s="2" t="str">
        <f>INDEX(customers!$A$1:$D$1001,MATCH($C536,customers!$A$1:$A$1001,0),MATCH(orders!O$1,customers!$A$1:$D$1,0))</f>
        <v>Да</v>
      </c>
    </row>
    <row r="537" spans="1:15" x14ac:dyDescent="0.25">
      <c r="A537" s="2" t="s">
        <v>1043</v>
      </c>
      <c r="B537" s="3">
        <v>44585</v>
      </c>
      <c r="C537" s="2" t="s">
        <v>1044</v>
      </c>
      <c r="D537" t="s">
        <v>1964</v>
      </c>
      <c r="E537" s="2">
        <v>2</v>
      </c>
      <c r="F537" s="2" t="str">
        <f>INDEX(customers!$A$1:$D$1001,MATCH($C537,customers!$A$1:$A$1001,0),MATCH(orders!F$1,customers!$A$1:$D$1,0))</f>
        <v>Лев Пономарев</v>
      </c>
      <c r="G537" s="2" t="str">
        <f>INDEX(customers!$A$1:$D$1001,MATCH($C537,customers!$A$1:$A$1001,0),MATCH(orders!G$1,customers!$A$1:$D$1,0))</f>
        <v>Казахстан</v>
      </c>
      <c r="H537" s="2" t="str">
        <f>INDEX(products!$A$1:$G$49,MATCH($D537,products!$A$1:$A$49,0),MATCH(orders!H$1,products!$A$1:$G$1,0))</f>
        <v>Lib</v>
      </c>
      <c r="I537" s="2" t="str">
        <f>INDEX(products!$A$1:$G$49,MATCH($D537,products!$A$1:$A$49,0),MATCH(orders!I$1,products!$A$1:$G$1,0))</f>
        <v>L</v>
      </c>
      <c r="J537" s="2">
        <f>INDEX(products!$A$1:$G$49,MATCH($D537,products!$A$1:$A$49,0),MATCH(orders!J$1,products!$A$1:$G$1,0))</f>
        <v>0.2</v>
      </c>
      <c r="K537" s="2">
        <f>INDEX(products!$A$1:$G$49,MATCH($D537,products!$A$1:$A$49,0),MATCH(orders!K$1,products!$A$1:$G$1,0))</f>
        <v>475.5</v>
      </c>
      <c r="L537">
        <f>K537*E537</f>
        <v>951</v>
      </c>
      <c r="M537" s="2" t="str" cm="1">
        <f t="array" ref="M5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37" s="2" t="str" cm="1">
        <f t="array" ref="N537">_xlfn.IFS(FullCoffeeTable[[#This Row],[Метод прожарки]]="M","Medium",FullCoffeeTable[[#This Row],[Метод прожарки]]="L","Light",FullCoffeeTable[[#This Row],[Метод прожарки]]="D","Dark")</f>
        <v>Light</v>
      </c>
      <c r="O537" s="2" t="str">
        <f>INDEX(customers!$A$1:$D$1001,MATCH($C537,customers!$A$1:$A$1001,0),MATCH(orders!O$1,customers!$A$1:$D$1,0))</f>
        <v>Нет</v>
      </c>
    </row>
    <row r="538" spans="1:15" x14ac:dyDescent="0.25">
      <c r="A538" s="2" t="s">
        <v>1045</v>
      </c>
      <c r="B538" s="3">
        <v>43544</v>
      </c>
      <c r="C538" s="2" t="s">
        <v>993</v>
      </c>
      <c r="D538" t="s">
        <v>1982</v>
      </c>
      <c r="E538" s="2">
        <v>3</v>
      </c>
      <c r="F538" s="2" t="str">
        <f>INDEX(customers!$A$1:$D$1001,MATCH($C538,customers!$A$1:$A$1001,0),MATCH(orders!F$1,customers!$A$1:$D$1,0))</f>
        <v>Мирослава Зиновьева</v>
      </c>
      <c r="G538" s="2" t="str">
        <f>INDEX(customers!$A$1:$D$1001,MATCH($C538,customers!$A$1:$A$1001,0),MATCH(orders!G$1,customers!$A$1:$D$1,0))</f>
        <v>Казахстан</v>
      </c>
      <c r="H538" s="2" t="str">
        <f>INDEX(products!$A$1:$G$49,MATCH($D538,products!$A$1:$A$49,0),MATCH(orders!H$1,products!$A$1:$G$1,0))</f>
        <v>Rob</v>
      </c>
      <c r="I538" s="2" t="str">
        <f>INDEX(products!$A$1:$G$49,MATCH($D538,products!$A$1:$A$49,0),MATCH(orders!I$1,products!$A$1:$G$1,0))</f>
        <v>D</v>
      </c>
      <c r="J538" s="2">
        <f>INDEX(products!$A$1:$G$49,MATCH($D538,products!$A$1:$A$49,0),MATCH(orders!J$1,products!$A$1:$G$1,0))</f>
        <v>0.2</v>
      </c>
      <c r="K538" s="2">
        <f>INDEX(products!$A$1:$G$49,MATCH($D538,products!$A$1:$A$49,0),MATCH(orders!K$1,products!$A$1:$G$1,0))</f>
        <v>268.49999999999994</v>
      </c>
      <c r="L538">
        <f>K538*E538</f>
        <v>805.49999999999977</v>
      </c>
      <c r="M538" s="2" t="str" cm="1">
        <f t="array" ref="M5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38" s="2" t="str" cm="1">
        <f t="array" ref="N538">_xlfn.IFS(FullCoffeeTable[[#This Row],[Метод прожарки]]="M","Medium",FullCoffeeTable[[#This Row],[Метод прожарки]]="L","Light",FullCoffeeTable[[#This Row],[Метод прожарки]]="D","Dark")</f>
        <v>Dark</v>
      </c>
      <c r="O538" s="2" t="str">
        <f>INDEX(customers!$A$1:$D$1001,MATCH($C538,customers!$A$1:$A$1001,0),MATCH(orders!O$1,customers!$A$1:$D$1,0))</f>
        <v>Да</v>
      </c>
    </row>
    <row r="539" spans="1:15" x14ac:dyDescent="0.25">
      <c r="A539" s="2" t="s">
        <v>1047</v>
      </c>
      <c r="B539" s="3">
        <v>44156</v>
      </c>
      <c r="C539" s="2" t="s">
        <v>1048</v>
      </c>
      <c r="D539" t="s">
        <v>2004</v>
      </c>
      <c r="E539" s="2">
        <v>4</v>
      </c>
      <c r="F539" s="2" t="str">
        <f>INDEX(customers!$A$1:$D$1001,MATCH($C539,customers!$A$1:$A$1001,0),MATCH(orders!F$1,customers!$A$1:$D$1,0))</f>
        <v>Алиса Королева</v>
      </c>
      <c r="G539" s="2" t="str">
        <f>INDEX(customers!$A$1:$D$1001,MATCH($C539,customers!$A$1:$A$1001,0),MATCH(orders!G$1,customers!$A$1:$D$1,0))</f>
        <v>Россия</v>
      </c>
      <c r="H539" s="2" t="str">
        <f>INDEX(products!$A$1:$G$49,MATCH($D539,products!$A$1:$A$49,0),MATCH(orders!H$1,products!$A$1:$G$1,0))</f>
        <v>Exc</v>
      </c>
      <c r="I539" s="2" t="str">
        <f>INDEX(products!$A$1:$G$49,MATCH($D539,products!$A$1:$A$49,0),MATCH(orders!I$1,products!$A$1:$G$1,0))</f>
        <v>D</v>
      </c>
      <c r="J539" s="2">
        <f>INDEX(products!$A$1:$G$49,MATCH($D539,products!$A$1:$A$49,0),MATCH(orders!J$1,products!$A$1:$G$1,0))</f>
        <v>2.5</v>
      </c>
      <c r="K539" s="2">
        <f>INDEX(products!$A$1:$G$49,MATCH($D539,products!$A$1:$A$49,0),MATCH(orders!K$1,products!$A$1:$G$1,0))</f>
        <v>2794.5</v>
      </c>
      <c r="L539">
        <f>K539*E539</f>
        <v>11178</v>
      </c>
      <c r="M539" s="2" t="str" cm="1">
        <f t="array" ref="M5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39" s="2" t="str" cm="1">
        <f t="array" ref="N539">_xlfn.IFS(FullCoffeeTable[[#This Row],[Метод прожарки]]="M","Medium",FullCoffeeTable[[#This Row],[Метод прожарки]]="L","Light",FullCoffeeTable[[#This Row],[Метод прожарки]]="D","Dark")</f>
        <v>Dark</v>
      </c>
      <c r="O539" s="2" t="str">
        <f>INDEX(customers!$A$1:$D$1001,MATCH($C539,customers!$A$1:$A$1001,0),MATCH(orders!O$1,customers!$A$1:$D$1,0))</f>
        <v>Да</v>
      </c>
    </row>
    <row r="540" spans="1:15" x14ac:dyDescent="0.25">
      <c r="A540" s="2" t="s">
        <v>1049</v>
      </c>
      <c r="B540" s="3">
        <v>44482</v>
      </c>
      <c r="C540" s="2" t="s">
        <v>1050</v>
      </c>
      <c r="D540" t="s">
        <v>1982</v>
      </c>
      <c r="E540" s="2">
        <v>4</v>
      </c>
      <c r="F540" s="2" t="str">
        <f>INDEX(customers!$A$1:$D$1001,MATCH($C540,customers!$A$1:$A$1001,0),MATCH(orders!F$1,customers!$A$1:$D$1,0))</f>
        <v>Тимофей Соколов</v>
      </c>
      <c r="G540" s="2" t="str">
        <f>INDEX(customers!$A$1:$D$1001,MATCH($C540,customers!$A$1:$A$1001,0),MATCH(orders!G$1,customers!$A$1:$D$1,0))</f>
        <v>Россия</v>
      </c>
      <c r="H540" s="2" t="str">
        <f>INDEX(products!$A$1:$G$49,MATCH($D540,products!$A$1:$A$49,0),MATCH(orders!H$1,products!$A$1:$G$1,0))</f>
        <v>Rob</v>
      </c>
      <c r="I540" s="2" t="str">
        <f>INDEX(products!$A$1:$G$49,MATCH($D540,products!$A$1:$A$49,0),MATCH(orders!I$1,products!$A$1:$G$1,0))</f>
        <v>D</v>
      </c>
      <c r="J540" s="2">
        <f>INDEX(products!$A$1:$G$49,MATCH($D540,products!$A$1:$A$49,0),MATCH(orders!J$1,products!$A$1:$G$1,0))</f>
        <v>0.2</v>
      </c>
      <c r="K540" s="2">
        <f>INDEX(products!$A$1:$G$49,MATCH($D540,products!$A$1:$A$49,0),MATCH(orders!K$1,products!$A$1:$G$1,0))</f>
        <v>268.49999999999994</v>
      </c>
      <c r="L540">
        <f>K540*E540</f>
        <v>1073.9999999999998</v>
      </c>
      <c r="M540" s="2" t="str" cm="1">
        <f t="array" ref="M5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0" s="2" t="str" cm="1">
        <f t="array" ref="N540">_xlfn.IFS(FullCoffeeTable[[#This Row],[Метод прожарки]]="M","Medium",FullCoffeeTable[[#This Row],[Метод прожарки]]="L","Light",FullCoffeeTable[[#This Row],[Метод прожарки]]="D","Dark")</f>
        <v>Dark</v>
      </c>
      <c r="O540" s="2" t="str">
        <f>INDEX(customers!$A$1:$D$1001,MATCH($C540,customers!$A$1:$A$1001,0),MATCH(orders!O$1,customers!$A$1:$D$1,0))</f>
        <v>Да</v>
      </c>
    </row>
    <row r="541" spans="1:15" x14ac:dyDescent="0.25">
      <c r="A541" s="2" t="s">
        <v>1051</v>
      </c>
      <c r="B541" s="3">
        <v>44488</v>
      </c>
      <c r="C541" s="2" t="s">
        <v>1052</v>
      </c>
      <c r="D541" t="s">
        <v>1991</v>
      </c>
      <c r="E541" s="2">
        <v>5</v>
      </c>
      <c r="F541" s="2" t="str">
        <f>INDEX(customers!$A$1:$D$1001,MATCH($C541,customers!$A$1:$A$1001,0),MATCH(orders!F$1,customers!$A$1:$D$1,0))</f>
        <v>Андрей Потапов</v>
      </c>
      <c r="G541" s="2" t="str">
        <f>INDEX(customers!$A$1:$D$1001,MATCH($C541,customers!$A$1:$A$1001,0),MATCH(orders!G$1,customers!$A$1:$D$1,0))</f>
        <v>Россия</v>
      </c>
      <c r="H541" s="2" t="str">
        <f>INDEX(products!$A$1:$G$49,MATCH($D541,products!$A$1:$A$49,0),MATCH(orders!H$1,products!$A$1:$G$1,0))</f>
        <v>Rob</v>
      </c>
      <c r="I541" s="2" t="str">
        <f>INDEX(products!$A$1:$G$49,MATCH($D541,products!$A$1:$A$49,0),MATCH(orders!I$1,products!$A$1:$G$1,0))</f>
        <v>D</v>
      </c>
      <c r="J541" s="2">
        <f>INDEX(products!$A$1:$G$49,MATCH($D541,products!$A$1:$A$49,0),MATCH(orders!J$1,products!$A$1:$G$1,0))</f>
        <v>0.5</v>
      </c>
      <c r="K541" s="2">
        <f>INDEX(products!$A$1:$G$49,MATCH($D541,products!$A$1:$A$49,0),MATCH(orders!K$1,products!$A$1:$G$1,0))</f>
        <v>536.99999999999989</v>
      </c>
      <c r="L541">
        <f>K541*E541</f>
        <v>2684.9999999999995</v>
      </c>
      <c r="M541" s="2" t="str" cm="1">
        <f t="array" ref="M5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1" s="2" t="str" cm="1">
        <f t="array" ref="N541">_xlfn.IFS(FullCoffeeTable[[#This Row],[Метод прожарки]]="M","Medium",FullCoffeeTable[[#This Row],[Метод прожарки]]="L","Light",FullCoffeeTable[[#This Row],[Метод прожарки]]="D","Dark")</f>
        <v>Dark</v>
      </c>
      <c r="O541" s="2" t="str">
        <f>INDEX(customers!$A$1:$D$1001,MATCH($C541,customers!$A$1:$A$1001,0),MATCH(orders!O$1,customers!$A$1:$D$1,0))</f>
        <v>Нет</v>
      </c>
    </row>
    <row r="542" spans="1:15" x14ac:dyDescent="0.25">
      <c r="A542" s="2" t="s">
        <v>1053</v>
      </c>
      <c r="B542" s="3">
        <v>43584</v>
      </c>
      <c r="C542" s="2" t="s">
        <v>1054</v>
      </c>
      <c r="D542" t="s">
        <v>1989</v>
      </c>
      <c r="E542" s="2">
        <v>4</v>
      </c>
      <c r="F542" s="2" t="str">
        <f>INDEX(customers!$A$1:$D$1001,MATCH($C542,customers!$A$1:$A$1001,0),MATCH(orders!F$1,customers!$A$1:$D$1,0))</f>
        <v>Иван Миронов</v>
      </c>
      <c r="G542" s="2" t="str">
        <f>INDEX(customers!$A$1:$D$1001,MATCH($C542,customers!$A$1:$A$1001,0),MATCH(orders!G$1,customers!$A$1:$D$1,0))</f>
        <v>Россия</v>
      </c>
      <c r="H542" s="2" t="str">
        <f>INDEX(products!$A$1:$G$49,MATCH($D542,products!$A$1:$A$49,0),MATCH(orders!H$1,products!$A$1:$G$1,0))</f>
        <v>Lib</v>
      </c>
      <c r="I542" s="2" t="str">
        <f>INDEX(products!$A$1:$G$49,MATCH($D542,products!$A$1:$A$49,0),MATCH(orders!I$1,products!$A$1:$G$1,0))</f>
        <v>L</v>
      </c>
      <c r="J542" s="2">
        <f>INDEX(products!$A$1:$G$49,MATCH($D542,products!$A$1:$A$49,0),MATCH(orders!J$1,products!$A$1:$G$1,0))</f>
        <v>1</v>
      </c>
      <c r="K542" s="2">
        <f>INDEX(products!$A$1:$G$49,MATCH($D542,products!$A$1:$A$49,0),MATCH(orders!K$1,products!$A$1:$G$1,0))</f>
        <v>1585</v>
      </c>
      <c r="L542">
        <f>K542*E542</f>
        <v>6340</v>
      </c>
      <c r="M542" s="2" t="str" cm="1">
        <f t="array" ref="M5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42" s="2" t="str" cm="1">
        <f t="array" ref="N542">_xlfn.IFS(FullCoffeeTable[[#This Row],[Метод прожарки]]="M","Medium",FullCoffeeTable[[#This Row],[Метод прожарки]]="L","Light",FullCoffeeTable[[#This Row],[Метод прожарки]]="D","Dark")</f>
        <v>Light</v>
      </c>
      <c r="O542" s="2" t="str">
        <f>INDEX(customers!$A$1:$D$1001,MATCH($C542,customers!$A$1:$A$1001,0),MATCH(orders!O$1,customers!$A$1:$D$1,0))</f>
        <v>Да</v>
      </c>
    </row>
    <row r="543" spans="1:15" x14ac:dyDescent="0.25">
      <c r="A543" s="2" t="s">
        <v>1055</v>
      </c>
      <c r="B543" s="3">
        <v>43750</v>
      </c>
      <c r="C543" s="2" t="s">
        <v>1056</v>
      </c>
      <c r="D543" t="s">
        <v>1987</v>
      </c>
      <c r="E543" s="2">
        <v>1</v>
      </c>
      <c r="F543" s="2" t="str">
        <f>INDEX(customers!$A$1:$D$1001,MATCH($C543,customers!$A$1:$A$1001,0),MATCH(orders!F$1,customers!$A$1:$D$1,0))</f>
        <v>Анастасия Громова</v>
      </c>
      <c r="G543" s="2" t="str">
        <f>INDEX(customers!$A$1:$D$1001,MATCH($C543,customers!$A$1:$A$1001,0),MATCH(orders!G$1,customers!$A$1:$D$1,0))</f>
        <v>Казахстан</v>
      </c>
      <c r="H543" s="2" t="str">
        <f>INDEX(products!$A$1:$G$49,MATCH($D543,products!$A$1:$A$49,0),MATCH(orders!H$1,products!$A$1:$G$1,0))</f>
        <v>Ara</v>
      </c>
      <c r="I543" s="2" t="str">
        <f>INDEX(products!$A$1:$G$49,MATCH($D543,products!$A$1:$A$49,0),MATCH(orders!I$1,products!$A$1:$G$1,0))</f>
        <v>D</v>
      </c>
      <c r="J543" s="2">
        <f>INDEX(products!$A$1:$G$49,MATCH($D543,products!$A$1:$A$49,0),MATCH(orders!J$1,products!$A$1:$G$1,0))</f>
        <v>2.5</v>
      </c>
      <c r="K543" s="2">
        <f>INDEX(products!$A$1:$G$49,MATCH($D543,products!$A$1:$A$49,0),MATCH(orders!K$1,products!$A$1:$G$1,0))</f>
        <v>2288.5</v>
      </c>
      <c r="L543">
        <f>K543*E543</f>
        <v>2288.5</v>
      </c>
      <c r="M543" s="2" t="str" cm="1">
        <f t="array" ref="M5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3" s="2" t="str" cm="1">
        <f t="array" ref="N543">_xlfn.IFS(FullCoffeeTable[[#This Row],[Метод прожарки]]="M","Medium",FullCoffeeTable[[#This Row],[Метод прожарки]]="L","Light",FullCoffeeTable[[#This Row],[Метод прожарки]]="D","Dark")</f>
        <v>Dark</v>
      </c>
      <c r="O543" s="2" t="str">
        <f>INDEX(customers!$A$1:$D$1001,MATCH($C543,customers!$A$1:$A$1001,0),MATCH(orders!O$1,customers!$A$1:$D$1,0))</f>
        <v>Да</v>
      </c>
    </row>
    <row r="544" spans="1:15" x14ac:dyDescent="0.25">
      <c r="A544" s="2" t="s">
        <v>1057</v>
      </c>
      <c r="B544" s="3">
        <v>44335</v>
      </c>
      <c r="C544" s="2" t="s">
        <v>1058</v>
      </c>
      <c r="D544" t="s">
        <v>1994</v>
      </c>
      <c r="E544" s="2">
        <v>4</v>
      </c>
      <c r="F544" s="2" t="str">
        <f>INDEX(customers!$A$1:$D$1001,MATCH($C544,customers!$A$1:$A$1001,0),MATCH(orders!F$1,customers!$A$1:$D$1,0))</f>
        <v>Дмитрий Терентьев</v>
      </c>
      <c r="G544" s="2" t="str">
        <f>INDEX(customers!$A$1:$D$1001,MATCH($C544,customers!$A$1:$A$1001,0),MATCH(orders!G$1,customers!$A$1:$D$1,0))</f>
        <v>Россия</v>
      </c>
      <c r="H544" s="2" t="str">
        <f>INDEX(products!$A$1:$G$49,MATCH($D544,products!$A$1:$A$49,0),MATCH(orders!H$1,products!$A$1:$G$1,0))</f>
        <v>Ara</v>
      </c>
      <c r="I544" s="2" t="str">
        <f>INDEX(products!$A$1:$G$49,MATCH($D544,products!$A$1:$A$49,0),MATCH(orders!I$1,products!$A$1:$G$1,0))</f>
        <v>M</v>
      </c>
      <c r="J544" s="2">
        <f>INDEX(products!$A$1:$G$49,MATCH($D544,products!$A$1:$A$49,0),MATCH(orders!J$1,products!$A$1:$G$1,0))</f>
        <v>2.5</v>
      </c>
      <c r="K544" s="2">
        <f>INDEX(products!$A$1:$G$49,MATCH($D544,products!$A$1:$A$49,0),MATCH(orders!K$1,products!$A$1:$G$1,0))</f>
        <v>2587.4999999999995</v>
      </c>
      <c r="L544">
        <f>K544*E544</f>
        <v>10349.999999999998</v>
      </c>
      <c r="M544" s="2" t="str" cm="1">
        <f t="array" ref="M5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4" s="2" t="str" cm="1">
        <f t="array" ref="N544">_xlfn.IFS(FullCoffeeTable[[#This Row],[Метод прожарки]]="M","Medium",FullCoffeeTable[[#This Row],[Метод прожарки]]="L","Light",FullCoffeeTable[[#This Row],[Метод прожарки]]="D","Dark")</f>
        <v>Medium</v>
      </c>
      <c r="O544" s="2" t="str">
        <f>INDEX(customers!$A$1:$D$1001,MATCH($C544,customers!$A$1:$A$1001,0),MATCH(orders!O$1,customers!$A$1:$D$1,0))</f>
        <v>Нет</v>
      </c>
    </row>
    <row r="545" spans="1:15" x14ac:dyDescent="0.25">
      <c r="A545" s="2" t="s">
        <v>1059</v>
      </c>
      <c r="B545" s="3">
        <v>44380</v>
      </c>
      <c r="C545" s="2" t="s">
        <v>1060</v>
      </c>
      <c r="D545" t="s">
        <v>1961</v>
      </c>
      <c r="E545" s="2">
        <v>2</v>
      </c>
      <c r="F545" s="2" t="str">
        <f>INDEX(customers!$A$1:$D$1001,MATCH($C545,customers!$A$1:$A$1001,0),MATCH(orders!F$1,customers!$A$1:$D$1,0))</f>
        <v>Константин Миронов</v>
      </c>
      <c r="G545" s="2" t="str">
        <f>INDEX(customers!$A$1:$D$1001,MATCH($C545,customers!$A$1:$A$1001,0),MATCH(orders!G$1,customers!$A$1:$D$1,0))</f>
        <v>Россия</v>
      </c>
      <c r="H545" s="2" t="str">
        <f>INDEX(products!$A$1:$G$49,MATCH($D545,products!$A$1:$A$49,0),MATCH(orders!H$1,products!$A$1:$G$1,0))</f>
        <v>Rob</v>
      </c>
      <c r="I545" s="2" t="str">
        <f>INDEX(products!$A$1:$G$49,MATCH($D545,products!$A$1:$A$49,0),MATCH(orders!I$1,products!$A$1:$G$1,0))</f>
        <v>L</v>
      </c>
      <c r="J545" s="2">
        <f>INDEX(products!$A$1:$G$49,MATCH($D545,products!$A$1:$A$49,0),MATCH(orders!J$1,products!$A$1:$G$1,0))</f>
        <v>2.5</v>
      </c>
      <c r="K545" s="2">
        <f>INDEX(products!$A$1:$G$49,MATCH($D545,products!$A$1:$A$49,0),MATCH(orders!K$1,products!$A$1:$G$1,0))</f>
        <v>2748.4999999999995</v>
      </c>
      <c r="L545">
        <f>K545*E545</f>
        <v>5496.9999999999991</v>
      </c>
      <c r="M545" s="2" t="str" cm="1">
        <f t="array" ref="M5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5" s="2" t="str" cm="1">
        <f t="array" ref="N545">_xlfn.IFS(FullCoffeeTable[[#This Row],[Метод прожарки]]="M","Medium",FullCoffeeTable[[#This Row],[Метод прожарки]]="L","Light",FullCoffeeTable[[#This Row],[Метод прожарки]]="D","Dark")</f>
        <v>Light</v>
      </c>
      <c r="O545" s="2" t="str">
        <f>INDEX(customers!$A$1:$D$1001,MATCH($C545,customers!$A$1:$A$1001,0),MATCH(orders!O$1,customers!$A$1:$D$1,0))</f>
        <v>Нет</v>
      </c>
    </row>
    <row r="546" spans="1:15" x14ac:dyDescent="0.25">
      <c r="A546" s="2" t="s">
        <v>1061</v>
      </c>
      <c r="B546" s="3">
        <v>43869</v>
      </c>
      <c r="C546" s="2" t="s">
        <v>1062</v>
      </c>
      <c r="D546" t="s">
        <v>1999</v>
      </c>
      <c r="E546" s="2">
        <v>2</v>
      </c>
      <c r="F546" s="2" t="str">
        <f>INDEX(customers!$A$1:$D$1001,MATCH($C546,customers!$A$1:$A$1001,0),MATCH(orders!F$1,customers!$A$1:$D$1,0))</f>
        <v>Иван Зайцев</v>
      </c>
      <c r="G546" s="2" t="str">
        <f>INDEX(customers!$A$1:$D$1001,MATCH($C546,customers!$A$1:$A$1001,0),MATCH(orders!G$1,customers!$A$1:$D$1,0))</f>
        <v>Россия</v>
      </c>
      <c r="H546" s="2" t="str">
        <f>INDEX(products!$A$1:$G$49,MATCH($D546,products!$A$1:$A$49,0),MATCH(orders!H$1,products!$A$1:$G$1,0))</f>
        <v>Ara</v>
      </c>
      <c r="I546" s="2" t="str">
        <f>INDEX(products!$A$1:$G$49,MATCH($D546,products!$A$1:$A$49,0),MATCH(orders!I$1,products!$A$1:$G$1,0))</f>
        <v>L</v>
      </c>
      <c r="J546" s="2">
        <f>INDEX(products!$A$1:$G$49,MATCH($D546,products!$A$1:$A$49,0),MATCH(orders!J$1,products!$A$1:$G$1,0))</f>
        <v>0.5</v>
      </c>
      <c r="K546" s="2">
        <f>INDEX(products!$A$1:$G$49,MATCH($D546,products!$A$1:$A$49,0),MATCH(orders!K$1,products!$A$1:$G$1,0))</f>
        <v>777</v>
      </c>
      <c r="L546">
        <f>K546*E546</f>
        <v>1554</v>
      </c>
      <c r="M546" s="2" t="str" cm="1">
        <f t="array" ref="M5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46" s="2" t="str" cm="1">
        <f t="array" ref="N546">_xlfn.IFS(FullCoffeeTable[[#This Row],[Метод прожарки]]="M","Medium",FullCoffeeTable[[#This Row],[Метод прожарки]]="L","Light",FullCoffeeTable[[#This Row],[Метод прожарки]]="D","Dark")</f>
        <v>Light</v>
      </c>
      <c r="O546" s="2" t="str">
        <f>INDEX(customers!$A$1:$D$1001,MATCH($C546,customers!$A$1:$A$1001,0),MATCH(orders!O$1,customers!$A$1:$D$1,0))</f>
        <v>Нет</v>
      </c>
    </row>
    <row r="547" spans="1:15" x14ac:dyDescent="0.25">
      <c r="A547" s="2" t="s">
        <v>1063</v>
      </c>
      <c r="B547" s="3">
        <v>44120</v>
      </c>
      <c r="C547" s="2" t="s">
        <v>1064</v>
      </c>
      <c r="D547" t="s">
        <v>1969</v>
      </c>
      <c r="E547" s="2">
        <v>4</v>
      </c>
      <c r="F547" s="2" t="str">
        <f>INDEX(customers!$A$1:$D$1001,MATCH($C547,customers!$A$1:$A$1001,0),MATCH(orders!F$1,customers!$A$1:$D$1,0))</f>
        <v>Елена Лаврентьева</v>
      </c>
      <c r="G547" s="2" t="str">
        <f>INDEX(customers!$A$1:$D$1001,MATCH($C547,customers!$A$1:$A$1001,0),MATCH(orders!G$1,customers!$A$1:$D$1,0))</f>
        <v>Беларусь</v>
      </c>
      <c r="H547" s="2" t="str">
        <f>INDEX(products!$A$1:$G$49,MATCH($D547,products!$A$1:$A$49,0),MATCH(orders!H$1,products!$A$1:$G$1,0))</f>
        <v>Lib</v>
      </c>
      <c r="I547" s="2" t="str">
        <f>INDEX(products!$A$1:$G$49,MATCH($D547,products!$A$1:$A$49,0),MATCH(orders!I$1,products!$A$1:$G$1,0))</f>
        <v>D</v>
      </c>
      <c r="J547" s="2">
        <f>INDEX(products!$A$1:$G$49,MATCH($D547,products!$A$1:$A$49,0),MATCH(orders!J$1,products!$A$1:$G$1,0))</f>
        <v>0.2</v>
      </c>
      <c r="K547" s="2">
        <f>INDEX(products!$A$1:$G$49,MATCH($D547,products!$A$1:$A$49,0),MATCH(orders!K$1,products!$A$1:$G$1,0))</f>
        <v>388.5</v>
      </c>
      <c r="L547">
        <f>K547*E547</f>
        <v>1554</v>
      </c>
      <c r="M547" s="2" t="str" cm="1">
        <f t="array" ref="M5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47" s="2" t="str" cm="1">
        <f t="array" ref="N547">_xlfn.IFS(FullCoffeeTable[[#This Row],[Метод прожарки]]="M","Medium",FullCoffeeTable[[#This Row],[Метод прожарки]]="L","Light",FullCoffeeTable[[#This Row],[Метод прожарки]]="D","Dark")</f>
        <v>Dark</v>
      </c>
      <c r="O547" s="2" t="str">
        <f>INDEX(customers!$A$1:$D$1001,MATCH($C547,customers!$A$1:$A$1001,0),MATCH(orders!O$1,customers!$A$1:$D$1,0))</f>
        <v>Нет</v>
      </c>
    </row>
    <row r="548" spans="1:15" x14ac:dyDescent="0.25">
      <c r="A548" s="2" t="s">
        <v>1065</v>
      </c>
      <c r="B548" s="3">
        <v>44127</v>
      </c>
      <c r="C548" s="2" t="s">
        <v>1066</v>
      </c>
      <c r="D548" t="s">
        <v>2004</v>
      </c>
      <c r="E548" s="2">
        <v>3</v>
      </c>
      <c r="F548" s="2" t="str">
        <f>INDEX(customers!$A$1:$D$1001,MATCH($C548,customers!$A$1:$A$1001,0),MATCH(orders!F$1,customers!$A$1:$D$1,0))</f>
        <v>Иван Черных</v>
      </c>
      <c r="G548" s="2" t="str">
        <f>INDEX(customers!$A$1:$D$1001,MATCH($C548,customers!$A$1:$A$1001,0),MATCH(orders!G$1,customers!$A$1:$D$1,0))</f>
        <v>Казахстан</v>
      </c>
      <c r="H548" s="2" t="str">
        <f>INDEX(products!$A$1:$G$49,MATCH($D548,products!$A$1:$A$49,0),MATCH(orders!H$1,products!$A$1:$G$1,0))</f>
        <v>Exc</v>
      </c>
      <c r="I548" s="2" t="str">
        <f>INDEX(products!$A$1:$G$49,MATCH($D548,products!$A$1:$A$49,0),MATCH(orders!I$1,products!$A$1:$G$1,0))</f>
        <v>D</v>
      </c>
      <c r="J548" s="2">
        <f>INDEX(products!$A$1:$G$49,MATCH($D548,products!$A$1:$A$49,0),MATCH(orders!J$1,products!$A$1:$G$1,0))</f>
        <v>2.5</v>
      </c>
      <c r="K548" s="2">
        <f>INDEX(products!$A$1:$G$49,MATCH($D548,products!$A$1:$A$49,0),MATCH(orders!K$1,products!$A$1:$G$1,0))</f>
        <v>2794.5</v>
      </c>
      <c r="L548">
        <f>K548*E548</f>
        <v>8383.5</v>
      </c>
      <c r="M548" s="2" t="str" cm="1">
        <f t="array" ref="M5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48" s="2" t="str" cm="1">
        <f t="array" ref="N548">_xlfn.IFS(FullCoffeeTable[[#This Row],[Метод прожарки]]="M","Medium",FullCoffeeTable[[#This Row],[Метод прожарки]]="L","Light",FullCoffeeTable[[#This Row],[Метод прожарки]]="D","Dark")</f>
        <v>Dark</v>
      </c>
      <c r="O548" s="2" t="str">
        <f>INDEX(customers!$A$1:$D$1001,MATCH($C548,customers!$A$1:$A$1001,0),MATCH(orders!O$1,customers!$A$1:$D$1,0))</f>
        <v>Нет</v>
      </c>
    </row>
    <row r="549" spans="1:15" x14ac:dyDescent="0.25">
      <c r="A549" s="2" t="s">
        <v>1067</v>
      </c>
      <c r="B549" s="3">
        <v>44265</v>
      </c>
      <c r="C549" s="2" t="s">
        <v>1072</v>
      </c>
      <c r="D549" t="s">
        <v>1997</v>
      </c>
      <c r="E549" s="2">
        <v>3</v>
      </c>
      <c r="F549" s="2" t="str">
        <f>INDEX(customers!$A$1:$D$1001,MATCH($C549,customers!$A$1:$A$1001,0),MATCH(orders!F$1,customers!$A$1:$D$1,0))</f>
        <v>Марк Еремеев</v>
      </c>
      <c r="G549" s="2" t="str">
        <f>INDEX(customers!$A$1:$D$1001,MATCH($C549,customers!$A$1:$A$1001,0),MATCH(orders!G$1,customers!$A$1:$D$1,0))</f>
        <v>Россия</v>
      </c>
      <c r="H549" s="2" t="str">
        <f>INDEX(products!$A$1:$G$49,MATCH($D549,products!$A$1:$A$49,0),MATCH(orders!H$1,products!$A$1:$G$1,0))</f>
        <v>Rob</v>
      </c>
      <c r="I549" s="2" t="str">
        <f>INDEX(products!$A$1:$G$49,MATCH($D549,products!$A$1:$A$49,0),MATCH(orders!I$1,products!$A$1:$G$1,0))</f>
        <v>L</v>
      </c>
      <c r="J549" s="2">
        <f>INDEX(products!$A$1:$G$49,MATCH($D549,products!$A$1:$A$49,0),MATCH(orders!J$1,products!$A$1:$G$1,0))</f>
        <v>0.2</v>
      </c>
      <c r="K549" s="2">
        <f>INDEX(products!$A$1:$G$49,MATCH($D549,products!$A$1:$A$49,0),MATCH(orders!K$1,products!$A$1:$G$1,0))</f>
        <v>358.49999999999994</v>
      </c>
      <c r="L549">
        <f>K549*E549</f>
        <v>1075.4999999999998</v>
      </c>
      <c r="M549" s="2" t="str" cm="1">
        <f t="array" ref="M5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49" s="2" t="str" cm="1">
        <f t="array" ref="N549">_xlfn.IFS(FullCoffeeTable[[#This Row],[Метод прожарки]]="M","Medium",FullCoffeeTable[[#This Row],[Метод прожарки]]="L","Light",FullCoffeeTable[[#This Row],[Метод прожарки]]="D","Dark")</f>
        <v>Light</v>
      </c>
      <c r="O549" s="2" t="str">
        <f>INDEX(customers!$A$1:$D$1001,MATCH($C549,customers!$A$1:$A$1001,0),MATCH(orders!O$1,customers!$A$1:$D$1,0))</f>
        <v>Да</v>
      </c>
    </row>
    <row r="550" spans="1:15" x14ac:dyDescent="0.25">
      <c r="A550" s="2" t="s">
        <v>1069</v>
      </c>
      <c r="B550" s="3">
        <v>44384</v>
      </c>
      <c r="C550" s="2" t="s">
        <v>1070</v>
      </c>
      <c r="D550" t="s">
        <v>2003</v>
      </c>
      <c r="E550" s="2">
        <v>3</v>
      </c>
      <c r="F550" s="2" t="str">
        <f>INDEX(customers!$A$1:$D$1001,MATCH($C550,customers!$A$1:$A$1001,0),MATCH(orders!F$1,customers!$A$1:$D$1,0))</f>
        <v>Дмитрий Петров</v>
      </c>
      <c r="G550" s="2" t="str">
        <f>INDEX(customers!$A$1:$D$1001,MATCH($C550,customers!$A$1:$A$1001,0),MATCH(orders!G$1,customers!$A$1:$D$1,0))</f>
        <v>Россия</v>
      </c>
      <c r="H550" s="2" t="str">
        <f>INDEX(products!$A$1:$G$49,MATCH($D550,products!$A$1:$A$49,0),MATCH(orders!H$1,products!$A$1:$G$1,0))</f>
        <v>Exc</v>
      </c>
      <c r="I550" s="2" t="str">
        <f>INDEX(products!$A$1:$G$49,MATCH($D550,products!$A$1:$A$49,0),MATCH(orders!I$1,products!$A$1:$G$1,0))</f>
        <v>L</v>
      </c>
      <c r="J550" s="2">
        <f>INDEX(products!$A$1:$G$49,MATCH($D550,products!$A$1:$A$49,0),MATCH(orders!J$1,products!$A$1:$G$1,0))</f>
        <v>0.2</v>
      </c>
      <c r="K550" s="2">
        <f>INDEX(products!$A$1:$G$49,MATCH($D550,products!$A$1:$A$49,0),MATCH(orders!K$1,products!$A$1:$G$1,0))</f>
        <v>445.5</v>
      </c>
      <c r="L550">
        <f>K550*E550</f>
        <v>1336.5</v>
      </c>
      <c r="M550" s="2" t="str" cm="1">
        <f t="array" ref="M5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0" s="2" t="str" cm="1">
        <f t="array" ref="N550">_xlfn.IFS(FullCoffeeTable[[#This Row],[Метод прожарки]]="M","Medium",FullCoffeeTable[[#This Row],[Метод прожарки]]="L","Light",FullCoffeeTable[[#This Row],[Метод прожарки]]="D","Dark")</f>
        <v>Light</v>
      </c>
      <c r="O550" s="2" t="str">
        <f>INDEX(customers!$A$1:$D$1001,MATCH($C550,customers!$A$1:$A$1001,0),MATCH(orders!O$1,customers!$A$1:$D$1,0))</f>
        <v>Да</v>
      </c>
    </row>
    <row r="551" spans="1:15" x14ac:dyDescent="0.25">
      <c r="A551" s="2" t="s">
        <v>1071</v>
      </c>
      <c r="B551" s="3">
        <v>44232</v>
      </c>
      <c r="C551" s="2" t="s">
        <v>1072</v>
      </c>
      <c r="D551" t="s">
        <v>2003</v>
      </c>
      <c r="E551" s="2">
        <v>4</v>
      </c>
      <c r="F551" s="2" t="str">
        <f>INDEX(customers!$A$1:$D$1001,MATCH($C551,customers!$A$1:$A$1001,0),MATCH(orders!F$1,customers!$A$1:$D$1,0))</f>
        <v>Марк Еремеев</v>
      </c>
      <c r="G551" s="2" t="str">
        <f>INDEX(customers!$A$1:$D$1001,MATCH($C551,customers!$A$1:$A$1001,0),MATCH(orders!G$1,customers!$A$1:$D$1,0))</f>
        <v>Россия</v>
      </c>
      <c r="H551" s="2" t="str">
        <f>INDEX(products!$A$1:$G$49,MATCH($D551,products!$A$1:$A$49,0),MATCH(orders!H$1,products!$A$1:$G$1,0))</f>
        <v>Exc</v>
      </c>
      <c r="I551" s="2" t="str">
        <f>INDEX(products!$A$1:$G$49,MATCH($D551,products!$A$1:$A$49,0),MATCH(orders!I$1,products!$A$1:$G$1,0))</f>
        <v>L</v>
      </c>
      <c r="J551" s="2">
        <f>INDEX(products!$A$1:$G$49,MATCH($D551,products!$A$1:$A$49,0),MATCH(orders!J$1,products!$A$1:$G$1,0))</f>
        <v>0.2</v>
      </c>
      <c r="K551" s="2">
        <f>INDEX(products!$A$1:$G$49,MATCH($D551,products!$A$1:$A$49,0),MATCH(orders!K$1,products!$A$1:$G$1,0))</f>
        <v>445.5</v>
      </c>
      <c r="L551">
        <f>K551*E551</f>
        <v>1782</v>
      </c>
      <c r="M551" s="2" t="str" cm="1">
        <f t="array" ref="M5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1" s="2" t="str" cm="1">
        <f t="array" ref="N551">_xlfn.IFS(FullCoffeeTable[[#This Row],[Метод прожарки]]="M","Medium",FullCoffeeTable[[#This Row],[Метод прожарки]]="L","Light",FullCoffeeTable[[#This Row],[Метод прожарки]]="D","Dark")</f>
        <v>Light</v>
      </c>
      <c r="O551" s="2" t="str">
        <f>INDEX(customers!$A$1:$D$1001,MATCH($C551,customers!$A$1:$A$1001,0),MATCH(orders!O$1,customers!$A$1:$D$1,0))</f>
        <v>Да</v>
      </c>
    </row>
    <row r="552" spans="1:15" x14ac:dyDescent="0.25">
      <c r="A552" s="2" t="s">
        <v>1073</v>
      </c>
      <c r="B552" s="3">
        <v>44176</v>
      </c>
      <c r="C552" s="2" t="s">
        <v>1074</v>
      </c>
      <c r="D552" t="s">
        <v>1969</v>
      </c>
      <c r="E552" s="2">
        <v>6</v>
      </c>
      <c r="F552" s="2" t="str">
        <f>INDEX(customers!$A$1:$D$1001,MATCH($C552,customers!$A$1:$A$1001,0),MATCH(orders!F$1,customers!$A$1:$D$1,0))</f>
        <v>Илья Мельников</v>
      </c>
      <c r="G552" s="2" t="str">
        <f>INDEX(customers!$A$1:$D$1001,MATCH($C552,customers!$A$1:$A$1001,0),MATCH(orders!G$1,customers!$A$1:$D$1,0))</f>
        <v>Россия</v>
      </c>
      <c r="H552" s="2" t="str">
        <f>INDEX(products!$A$1:$G$49,MATCH($D552,products!$A$1:$A$49,0),MATCH(orders!H$1,products!$A$1:$G$1,0))</f>
        <v>Lib</v>
      </c>
      <c r="I552" s="2" t="str">
        <f>INDEX(products!$A$1:$G$49,MATCH($D552,products!$A$1:$A$49,0),MATCH(orders!I$1,products!$A$1:$G$1,0))</f>
        <v>D</v>
      </c>
      <c r="J552" s="2">
        <f>INDEX(products!$A$1:$G$49,MATCH($D552,products!$A$1:$A$49,0),MATCH(orders!J$1,products!$A$1:$G$1,0))</f>
        <v>0.2</v>
      </c>
      <c r="K552" s="2">
        <f>INDEX(products!$A$1:$G$49,MATCH($D552,products!$A$1:$A$49,0),MATCH(orders!K$1,products!$A$1:$G$1,0))</f>
        <v>388.5</v>
      </c>
      <c r="L552">
        <f>K552*E552</f>
        <v>2331</v>
      </c>
      <c r="M552" s="2" t="str" cm="1">
        <f t="array" ref="M5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2" s="2" t="str" cm="1">
        <f t="array" ref="N552">_xlfn.IFS(FullCoffeeTable[[#This Row],[Метод прожарки]]="M","Medium",FullCoffeeTable[[#This Row],[Метод прожарки]]="L","Light",FullCoffeeTable[[#This Row],[Метод прожарки]]="D","Dark")</f>
        <v>Dark</v>
      </c>
      <c r="O552" s="2" t="str">
        <f>INDEX(customers!$A$1:$D$1001,MATCH($C552,customers!$A$1:$A$1001,0),MATCH(orders!O$1,customers!$A$1:$D$1,0))</f>
        <v>Да</v>
      </c>
    </row>
    <row r="553" spans="1:15" x14ac:dyDescent="0.25">
      <c r="A553" s="2" t="s">
        <v>1075</v>
      </c>
      <c r="B553" s="3">
        <v>44694</v>
      </c>
      <c r="C553" s="2" t="s">
        <v>1076</v>
      </c>
      <c r="D553" t="s">
        <v>1972</v>
      </c>
      <c r="E553" s="2">
        <v>2</v>
      </c>
      <c r="F553" s="2" t="str">
        <f>INDEX(customers!$A$1:$D$1001,MATCH($C553,customers!$A$1:$A$1001,0),MATCH(orders!F$1,customers!$A$1:$D$1,0))</f>
        <v>София Романова</v>
      </c>
      <c r="G553" s="2" t="str">
        <f>INDEX(customers!$A$1:$D$1001,MATCH($C553,customers!$A$1:$A$1001,0),MATCH(orders!G$1,customers!$A$1:$D$1,0))</f>
        <v>Россия</v>
      </c>
      <c r="H553" s="2" t="str">
        <f>INDEX(products!$A$1:$G$49,MATCH($D553,products!$A$1:$A$49,0),MATCH(orders!H$1,products!$A$1:$G$1,0))</f>
        <v>Exc</v>
      </c>
      <c r="I553" s="2" t="str">
        <f>INDEX(products!$A$1:$G$49,MATCH($D553,products!$A$1:$A$49,0),MATCH(orders!I$1,products!$A$1:$G$1,0))</f>
        <v>D</v>
      </c>
      <c r="J553" s="2">
        <f>INDEX(products!$A$1:$G$49,MATCH($D553,products!$A$1:$A$49,0),MATCH(orders!J$1,products!$A$1:$G$1,0))</f>
        <v>0.2</v>
      </c>
      <c r="K553" s="2">
        <f>INDEX(products!$A$1:$G$49,MATCH($D553,products!$A$1:$A$49,0),MATCH(orders!K$1,products!$A$1:$G$1,0))</f>
        <v>364.5</v>
      </c>
      <c r="L553">
        <f>K553*E553</f>
        <v>729</v>
      </c>
      <c r="M553" s="2" t="str" cm="1">
        <f t="array" ref="M5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3" s="2" t="str" cm="1">
        <f t="array" ref="N553">_xlfn.IFS(FullCoffeeTable[[#This Row],[Метод прожарки]]="M","Medium",FullCoffeeTable[[#This Row],[Метод прожарки]]="L","Light",FullCoffeeTable[[#This Row],[Метод прожарки]]="D","Dark")</f>
        <v>Dark</v>
      </c>
      <c r="O553" s="2" t="str">
        <f>INDEX(customers!$A$1:$D$1001,MATCH($C553,customers!$A$1:$A$1001,0),MATCH(orders!O$1,customers!$A$1:$D$1,0))</f>
        <v>Нет</v>
      </c>
    </row>
    <row r="554" spans="1:15" x14ac:dyDescent="0.25">
      <c r="A554" s="2" t="s">
        <v>1077</v>
      </c>
      <c r="B554" s="3">
        <v>43761</v>
      </c>
      <c r="C554" s="2" t="s">
        <v>1078</v>
      </c>
      <c r="D554" t="s">
        <v>2003</v>
      </c>
      <c r="E554" s="2">
        <v>4</v>
      </c>
      <c r="F554" s="2" t="str">
        <f>INDEX(customers!$A$1:$D$1001,MATCH($C554,customers!$A$1:$A$1001,0),MATCH(orders!F$1,customers!$A$1:$D$1,0))</f>
        <v>Алиса Фомина</v>
      </c>
      <c r="G554" s="2" t="str">
        <f>INDEX(customers!$A$1:$D$1001,MATCH($C554,customers!$A$1:$A$1001,0),MATCH(orders!G$1,customers!$A$1:$D$1,0))</f>
        <v>Беларусь</v>
      </c>
      <c r="H554" s="2" t="str">
        <f>INDEX(products!$A$1:$G$49,MATCH($D554,products!$A$1:$A$49,0),MATCH(orders!H$1,products!$A$1:$G$1,0))</f>
        <v>Exc</v>
      </c>
      <c r="I554" s="2" t="str">
        <f>INDEX(products!$A$1:$G$49,MATCH($D554,products!$A$1:$A$49,0),MATCH(orders!I$1,products!$A$1:$G$1,0))</f>
        <v>L</v>
      </c>
      <c r="J554" s="2">
        <f>INDEX(products!$A$1:$G$49,MATCH($D554,products!$A$1:$A$49,0),MATCH(orders!J$1,products!$A$1:$G$1,0))</f>
        <v>0.2</v>
      </c>
      <c r="K554" s="2">
        <f>INDEX(products!$A$1:$G$49,MATCH($D554,products!$A$1:$A$49,0),MATCH(orders!K$1,products!$A$1:$G$1,0))</f>
        <v>445.5</v>
      </c>
      <c r="L554">
        <f>K554*E554</f>
        <v>1782</v>
      </c>
      <c r="M554" s="2" t="str" cm="1">
        <f t="array" ref="M5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4" s="2" t="str" cm="1">
        <f t="array" ref="N554">_xlfn.IFS(FullCoffeeTable[[#This Row],[Метод прожарки]]="M","Medium",FullCoffeeTable[[#This Row],[Метод прожарки]]="L","Light",FullCoffeeTable[[#This Row],[Метод прожарки]]="D","Dark")</f>
        <v>Light</v>
      </c>
      <c r="O554" s="2" t="str">
        <f>INDEX(customers!$A$1:$D$1001,MATCH($C554,customers!$A$1:$A$1001,0),MATCH(orders!O$1,customers!$A$1:$D$1,0))</f>
        <v>Да</v>
      </c>
    </row>
    <row r="555" spans="1:15" x14ac:dyDescent="0.25">
      <c r="A555" s="2" t="s">
        <v>1079</v>
      </c>
      <c r="B555" s="3">
        <v>44085</v>
      </c>
      <c r="C555" s="2" t="s">
        <v>1080</v>
      </c>
      <c r="D555" t="s">
        <v>1960</v>
      </c>
      <c r="E555" s="2">
        <v>5</v>
      </c>
      <c r="F555" s="2" t="str">
        <f>INDEX(customers!$A$1:$D$1001,MATCH($C555,customers!$A$1:$A$1001,0),MATCH(orders!F$1,customers!$A$1:$D$1,0))</f>
        <v>Алиса Александрова</v>
      </c>
      <c r="G555" s="2" t="str">
        <f>INDEX(customers!$A$1:$D$1001,MATCH($C555,customers!$A$1:$A$1001,0),MATCH(orders!G$1,customers!$A$1:$D$1,0))</f>
        <v>Россия</v>
      </c>
      <c r="H555" s="2" t="str">
        <f>INDEX(products!$A$1:$G$49,MATCH($D555,products!$A$1:$A$49,0),MATCH(orders!H$1,products!$A$1:$G$1,0))</f>
        <v>Exc</v>
      </c>
      <c r="I555" s="2" t="str">
        <f>INDEX(products!$A$1:$G$49,MATCH($D555,products!$A$1:$A$49,0),MATCH(orders!I$1,products!$A$1:$G$1,0))</f>
        <v>M</v>
      </c>
      <c r="J555" s="2">
        <f>INDEX(products!$A$1:$G$49,MATCH($D555,products!$A$1:$A$49,0),MATCH(orders!J$1,products!$A$1:$G$1,0))</f>
        <v>1</v>
      </c>
      <c r="K555" s="2">
        <f>INDEX(products!$A$1:$G$49,MATCH($D555,products!$A$1:$A$49,0),MATCH(orders!K$1,products!$A$1:$G$1,0))</f>
        <v>1375</v>
      </c>
      <c r="L555">
        <f>K555*E555</f>
        <v>6875</v>
      </c>
      <c r="M555" s="2" t="str" cm="1">
        <f t="array" ref="M5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5" s="2" t="str" cm="1">
        <f t="array" ref="N555">_xlfn.IFS(FullCoffeeTable[[#This Row],[Метод прожарки]]="M","Medium",FullCoffeeTable[[#This Row],[Метод прожарки]]="L","Light",FullCoffeeTable[[#This Row],[Метод прожарки]]="D","Dark")</f>
        <v>Medium</v>
      </c>
      <c r="O555" s="2" t="str">
        <f>INDEX(customers!$A$1:$D$1001,MATCH($C555,customers!$A$1:$A$1001,0),MATCH(orders!O$1,customers!$A$1:$D$1,0))</f>
        <v>Нет</v>
      </c>
    </row>
    <row r="556" spans="1:15" x14ac:dyDescent="0.25">
      <c r="A556" s="2" t="s">
        <v>1081</v>
      </c>
      <c r="B556" s="3">
        <v>43737</v>
      </c>
      <c r="C556" s="2" t="s">
        <v>1082</v>
      </c>
      <c r="D556" t="s">
        <v>1961</v>
      </c>
      <c r="E556" s="2">
        <v>2</v>
      </c>
      <c r="F556" s="2" t="str">
        <f>INDEX(customers!$A$1:$D$1001,MATCH($C556,customers!$A$1:$A$1001,0),MATCH(orders!F$1,customers!$A$1:$D$1,0))</f>
        <v>Артём Черняев</v>
      </c>
      <c r="G556" s="2" t="str">
        <f>INDEX(customers!$A$1:$D$1001,MATCH($C556,customers!$A$1:$A$1001,0),MATCH(orders!G$1,customers!$A$1:$D$1,0))</f>
        <v>Беларусь</v>
      </c>
      <c r="H556" s="2" t="str">
        <f>INDEX(products!$A$1:$G$49,MATCH($D556,products!$A$1:$A$49,0),MATCH(orders!H$1,products!$A$1:$G$1,0))</f>
        <v>Rob</v>
      </c>
      <c r="I556" s="2" t="str">
        <f>INDEX(products!$A$1:$G$49,MATCH($D556,products!$A$1:$A$49,0),MATCH(orders!I$1,products!$A$1:$G$1,0))</f>
        <v>L</v>
      </c>
      <c r="J556" s="2">
        <f>INDEX(products!$A$1:$G$49,MATCH($D556,products!$A$1:$A$49,0),MATCH(orders!J$1,products!$A$1:$G$1,0))</f>
        <v>2.5</v>
      </c>
      <c r="K556" s="2">
        <f>INDEX(products!$A$1:$G$49,MATCH($D556,products!$A$1:$A$49,0),MATCH(orders!K$1,products!$A$1:$G$1,0))</f>
        <v>2748.4999999999995</v>
      </c>
      <c r="L556">
        <f>K556*E556</f>
        <v>5496.9999999999991</v>
      </c>
      <c r="M556" s="2" t="str" cm="1">
        <f t="array" ref="M5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56" s="2" t="str" cm="1">
        <f t="array" ref="N556">_xlfn.IFS(FullCoffeeTable[[#This Row],[Метод прожарки]]="M","Medium",FullCoffeeTable[[#This Row],[Метод прожарки]]="L","Light",FullCoffeeTable[[#This Row],[Метод прожарки]]="D","Dark")</f>
        <v>Light</v>
      </c>
      <c r="O556" s="2" t="str">
        <f>INDEX(customers!$A$1:$D$1001,MATCH($C556,customers!$A$1:$A$1001,0),MATCH(orders!O$1,customers!$A$1:$D$1,0))</f>
        <v>Да</v>
      </c>
    </row>
    <row r="557" spans="1:15" x14ac:dyDescent="0.25">
      <c r="A557" s="2" t="s">
        <v>1083</v>
      </c>
      <c r="B557" s="3">
        <v>44258</v>
      </c>
      <c r="C557" s="2" t="s">
        <v>1084</v>
      </c>
      <c r="D557" t="s">
        <v>1960</v>
      </c>
      <c r="E557" s="2">
        <v>6</v>
      </c>
      <c r="F557" s="2" t="str">
        <f>INDEX(customers!$A$1:$D$1001,MATCH($C557,customers!$A$1:$A$1001,0),MATCH(orders!F$1,customers!$A$1:$D$1,0))</f>
        <v>Михаил Миронов</v>
      </c>
      <c r="G557" s="2" t="str">
        <f>INDEX(customers!$A$1:$D$1001,MATCH($C557,customers!$A$1:$A$1001,0),MATCH(orders!G$1,customers!$A$1:$D$1,0))</f>
        <v>Казахстан</v>
      </c>
      <c r="H557" s="2" t="str">
        <f>INDEX(products!$A$1:$G$49,MATCH($D557,products!$A$1:$A$49,0),MATCH(orders!H$1,products!$A$1:$G$1,0))</f>
        <v>Exc</v>
      </c>
      <c r="I557" s="2" t="str">
        <f>INDEX(products!$A$1:$G$49,MATCH($D557,products!$A$1:$A$49,0),MATCH(orders!I$1,products!$A$1:$G$1,0))</f>
        <v>M</v>
      </c>
      <c r="J557" s="2">
        <f>INDEX(products!$A$1:$G$49,MATCH($D557,products!$A$1:$A$49,0),MATCH(orders!J$1,products!$A$1:$G$1,0))</f>
        <v>1</v>
      </c>
      <c r="K557" s="2">
        <f>INDEX(products!$A$1:$G$49,MATCH($D557,products!$A$1:$A$49,0),MATCH(orders!K$1,products!$A$1:$G$1,0))</f>
        <v>1375</v>
      </c>
      <c r="L557">
        <f>K557*E557</f>
        <v>8250</v>
      </c>
      <c r="M557" s="2" t="str" cm="1">
        <f t="array" ref="M5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7" s="2" t="str" cm="1">
        <f t="array" ref="N557">_xlfn.IFS(FullCoffeeTable[[#This Row],[Метод прожарки]]="M","Medium",FullCoffeeTable[[#This Row],[Метод прожарки]]="L","Light",FullCoffeeTable[[#This Row],[Метод прожарки]]="D","Dark")</f>
        <v>Medium</v>
      </c>
      <c r="O557" s="2" t="str">
        <f>INDEX(customers!$A$1:$D$1001,MATCH($C557,customers!$A$1:$A$1001,0),MATCH(orders!O$1,customers!$A$1:$D$1,0))</f>
        <v>Нет</v>
      </c>
    </row>
    <row r="558" spans="1:15" x14ac:dyDescent="0.25">
      <c r="A558" s="2" t="s">
        <v>1085</v>
      </c>
      <c r="B558" s="3">
        <v>44523</v>
      </c>
      <c r="C558" s="2" t="s">
        <v>1086</v>
      </c>
      <c r="D558" t="s">
        <v>1978</v>
      </c>
      <c r="E558" s="2">
        <v>2</v>
      </c>
      <c r="F558" s="2" t="str">
        <f>INDEX(customers!$A$1:$D$1001,MATCH($C558,customers!$A$1:$A$1001,0),MATCH(orders!F$1,customers!$A$1:$D$1,0))</f>
        <v>Лидия Овсянникова</v>
      </c>
      <c r="G558" s="2" t="str">
        <f>INDEX(customers!$A$1:$D$1001,MATCH($C558,customers!$A$1:$A$1001,0),MATCH(orders!G$1,customers!$A$1:$D$1,0))</f>
        <v>Россия</v>
      </c>
      <c r="H558" s="2" t="str">
        <f>INDEX(products!$A$1:$G$49,MATCH($D558,products!$A$1:$A$49,0),MATCH(orders!H$1,products!$A$1:$G$1,0))</f>
        <v>Lib</v>
      </c>
      <c r="I558" s="2" t="str">
        <f>INDEX(products!$A$1:$G$49,MATCH($D558,products!$A$1:$A$49,0),MATCH(orders!I$1,products!$A$1:$G$1,0))</f>
        <v>M</v>
      </c>
      <c r="J558" s="2">
        <f>INDEX(products!$A$1:$G$49,MATCH($D558,products!$A$1:$A$49,0),MATCH(orders!J$1,products!$A$1:$G$1,0))</f>
        <v>0.2</v>
      </c>
      <c r="K558" s="2">
        <f>INDEX(products!$A$1:$G$49,MATCH($D558,products!$A$1:$A$49,0),MATCH(orders!K$1,products!$A$1:$G$1,0))</f>
        <v>436.5</v>
      </c>
      <c r="L558">
        <f>K558*E558</f>
        <v>873</v>
      </c>
      <c r="M558" s="2" t="str" cm="1">
        <f t="array" ref="M5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58" s="2" t="str" cm="1">
        <f t="array" ref="N558">_xlfn.IFS(FullCoffeeTable[[#This Row],[Метод прожарки]]="M","Medium",FullCoffeeTable[[#This Row],[Метод прожарки]]="L","Light",FullCoffeeTable[[#This Row],[Метод прожарки]]="D","Dark")</f>
        <v>Medium</v>
      </c>
      <c r="O558" s="2" t="str">
        <f>INDEX(customers!$A$1:$D$1001,MATCH($C558,customers!$A$1:$A$1001,0),MATCH(orders!O$1,customers!$A$1:$D$1,0))</f>
        <v>Да</v>
      </c>
    </row>
    <row r="559" spans="1:15" x14ac:dyDescent="0.25">
      <c r="A559" s="2" t="s">
        <v>1087</v>
      </c>
      <c r="B559" s="3">
        <v>44506</v>
      </c>
      <c r="C559" s="2" t="s">
        <v>993</v>
      </c>
      <c r="D559" t="s">
        <v>1990</v>
      </c>
      <c r="E559" s="2">
        <v>4</v>
      </c>
      <c r="F559" s="2" t="str">
        <f>INDEX(customers!$A$1:$D$1001,MATCH($C559,customers!$A$1:$A$1001,0),MATCH(orders!F$1,customers!$A$1:$D$1,0))</f>
        <v>Мирослава Зиновьева</v>
      </c>
      <c r="G559" s="2" t="str">
        <f>INDEX(customers!$A$1:$D$1001,MATCH($C559,customers!$A$1:$A$1001,0),MATCH(orders!G$1,customers!$A$1:$D$1,0))</f>
        <v>Казахстан</v>
      </c>
      <c r="H559" s="2" t="str">
        <f>INDEX(products!$A$1:$G$49,MATCH($D559,products!$A$1:$A$49,0),MATCH(orders!H$1,products!$A$1:$G$1,0))</f>
        <v>Exc</v>
      </c>
      <c r="I559" s="2" t="str">
        <f>INDEX(products!$A$1:$G$49,MATCH($D559,products!$A$1:$A$49,0),MATCH(orders!I$1,products!$A$1:$G$1,0))</f>
        <v>L</v>
      </c>
      <c r="J559" s="2">
        <f>INDEX(products!$A$1:$G$49,MATCH($D559,products!$A$1:$A$49,0),MATCH(orders!J$1,products!$A$1:$G$1,0))</f>
        <v>1</v>
      </c>
      <c r="K559" s="2">
        <f>INDEX(products!$A$1:$G$49,MATCH($D559,products!$A$1:$A$49,0),MATCH(orders!K$1,products!$A$1:$G$1,0))</f>
        <v>1485</v>
      </c>
      <c r="L559">
        <f>K559*E559</f>
        <v>5940</v>
      </c>
      <c r="M559" s="2" t="str" cm="1">
        <f t="array" ref="M5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59" s="2" t="str" cm="1">
        <f t="array" ref="N559">_xlfn.IFS(FullCoffeeTable[[#This Row],[Метод прожарки]]="M","Medium",FullCoffeeTable[[#This Row],[Метод прожарки]]="L","Light",FullCoffeeTable[[#This Row],[Метод прожарки]]="D","Dark")</f>
        <v>Light</v>
      </c>
      <c r="O559" s="2" t="str">
        <f>INDEX(customers!$A$1:$D$1001,MATCH($C559,customers!$A$1:$A$1001,0),MATCH(orders!O$1,customers!$A$1:$D$1,0))</f>
        <v>Да</v>
      </c>
    </row>
    <row r="560" spans="1:15" x14ac:dyDescent="0.25">
      <c r="A560" s="2" t="s">
        <v>1089</v>
      </c>
      <c r="B560" s="3">
        <v>44225</v>
      </c>
      <c r="C560" s="2" t="s">
        <v>1090</v>
      </c>
      <c r="D560" t="s">
        <v>1969</v>
      </c>
      <c r="E560" s="2">
        <v>4</v>
      </c>
      <c r="F560" s="2" t="str">
        <f>INDEX(customers!$A$1:$D$1001,MATCH($C560,customers!$A$1:$A$1001,0),MATCH(orders!F$1,customers!$A$1:$D$1,0))</f>
        <v>Алла Власова</v>
      </c>
      <c r="G560" s="2" t="str">
        <f>INDEX(customers!$A$1:$D$1001,MATCH($C560,customers!$A$1:$A$1001,0),MATCH(orders!G$1,customers!$A$1:$D$1,0))</f>
        <v>Россия</v>
      </c>
      <c r="H560" s="2" t="str">
        <f>INDEX(products!$A$1:$G$49,MATCH($D560,products!$A$1:$A$49,0),MATCH(orders!H$1,products!$A$1:$G$1,0))</f>
        <v>Lib</v>
      </c>
      <c r="I560" s="2" t="str">
        <f>INDEX(products!$A$1:$G$49,MATCH($D560,products!$A$1:$A$49,0),MATCH(orders!I$1,products!$A$1:$G$1,0))</f>
        <v>D</v>
      </c>
      <c r="J560" s="2">
        <f>INDEX(products!$A$1:$G$49,MATCH($D560,products!$A$1:$A$49,0),MATCH(orders!J$1,products!$A$1:$G$1,0))</f>
        <v>0.2</v>
      </c>
      <c r="K560" s="2">
        <f>INDEX(products!$A$1:$G$49,MATCH($D560,products!$A$1:$A$49,0),MATCH(orders!K$1,products!$A$1:$G$1,0))</f>
        <v>388.5</v>
      </c>
      <c r="L560">
        <f>K560*E560</f>
        <v>1554</v>
      </c>
      <c r="M560" s="2" t="str" cm="1">
        <f t="array" ref="M5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0" s="2" t="str" cm="1">
        <f t="array" ref="N560">_xlfn.IFS(FullCoffeeTable[[#This Row],[Метод прожарки]]="M","Medium",FullCoffeeTable[[#This Row],[Метод прожарки]]="L","Light",FullCoffeeTable[[#This Row],[Метод прожарки]]="D","Dark")</f>
        <v>Dark</v>
      </c>
      <c r="O560" s="2" t="str">
        <f>INDEX(customers!$A$1:$D$1001,MATCH($C560,customers!$A$1:$A$1001,0),MATCH(orders!O$1,customers!$A$1:$D$1,0))</f>
        <v>Да</v>
      </c>
    </row>
    <row r="561" spans="1:15" x14ac:dyDescent="0.25">
      <c r="A561" s="2" t="s">
        <v>1091</v>
      </c>
      <c r="B561" s="3">
        <v>44667</v>
      </c>
      <c r="C561" s="2" t="s">
        <v>1092</v>
      </c>
      <c r="D561" t="s">
        <v>1959</v>
      </c>
      <c r="E561" s="2">
        <v>3</v>
      </c>
      <c r="F561" s="2" t="str">
        <f>INDEX(customers!$A$1:$D$1001,MATCH($C561,customers!$A$1:$A$1001,0),MATCH(orders!F$1,customers!$A$1:$D$1,0))</f>
        <v>Алиса Андреева</v>
      </c>
      <c r="G561" s="2" t="str">
        <f>INDEX(customers!$A$1:$D$1001,MATCH($C561,customers!$A$1:$A$1001,0),MATCH(orders!G$1,customers!$A$1:$D$1,0))</f>
        <v>Россия</v>
      </c>
      <c r="H561" s="2" t="str">
        <f>INDEX(products!$A$1:$G$49,MATCH($D561,products!$A$1:$A$49,0),MATCH(orders!H$1,products!$A$1:$G$1,0))</f>
        <v>Ara</v>
      </c>
      <c r="I561" s="2" t="str">
        <f>INDEX(products!$A$1:$G$49,MATCH($D561,products!$A$1:$A$49,0),MATCH(orders!I$1,products!$A$1:$G$1,0))</f>
        <v>L</v>
      </c>
      <c r="J561" s="2">
        <f>INDEX(products!$A$1:$G$49,MATCH($D561,products!$A$1:$A$49,0),MATCH(orders!J$1,products!$A$1:$G$1,0))</f>
        <v>1</v>
      </c>
      <c r="K561" s="2">
        <f>INDEX(products!$A$1:$G$49,MATCH($D561,products!$A$1:$A$49,0),MATCH(orders!K$1,products!$A$1:$G$1,0))</f>
        <v>1295</v>
      </c>
      <c r="L561">
        <f>K561*E561</f>
        <v>3885</v>
      </c>
      <c r="M561" s="2" t="str" cm="1">
        <f t="array" ref="M5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1" s="2" t="str" cm="1">
        <f t="array" ref="N561">_xlfn.IFS(FullCoffeeTable[[#This Row],[Метод прожарки]]="M","Medium",FullCoffeeTable[[#This Row],[Метод прожарки]]="L","Light",FullCoffeeTable[[#This Row],[Метод прожарки]]="D","Dark")</f>
        <v>Light</v>
      </c>
      <c r="O561" s="2" t="str">
        <f>INDEX(customers!$A$1:$D$1001,MATCH($C561,customers!$A$1:$A$1001,0),MATCH(orders!O$1,customers!$A$1:$D$1,0))</f>
        <v>Да</v>
      </c>
    </row>
    <row r="562" spans="1:15" x14ac:dyDescent="0.25">
      <c r="A562" s="2" t="s">
        <v>1093</v>
      </c>
      <c r="B562" s="3">
        <v>44401</v>
      </c>
      <c r="C562" s="2" t="s">
        <v>1094</v>
      </c>
      <c r="D562" t="s">
        <v>1985</v>
      </c>
      <c r="E562" s="2">
        <v>6</v>
      </c>
      <c r="F562" s="2" t="str">
        <f>INDEX(customers!$A$1:$D$1001,MATCH($C562,customers!$A$1:$A$1001,0),MATCH(orders!F$1,customers!$A$1:$D$1,0))</f>
        <v>Кира Логинова</v>
      </c>
      <c r="G562" s="2" t="str">
        <f>INDEX(customers!$A$1:$D$1001,MATCH($C562,customers!$A$1:$A$1001,0),MATCH(orders!G$1,customers!$A$1:$D$1,0))</f>
        <v>Россия</v>
      </c>
      <c r="H562" s="2" t="str">
        <f>INDEX(products!$A$1:$G$49,MATCH($D562,products!$A$1:$A$49,0),MATCH(orders!H$1,products!$A$1:$G$1,0))</f>
        <v>Exc</v>
      </c>
      <c r="I562" s="2" t="str">
        <f>INDEX(products!$A$1:$G$49,MATCH($D562,products!$A$1:$A$49,0),MATCH(orders!I$1,products!$A$1:$G$1,0))</f>
        <v>M</v>
      </c>
      <c r="J562" s="2">
        <f>INDEX(products!$A$1:$G$49,MATCH($D562,products!$A$1:$A$49,0),MATCH(orders!J$1,products!$A$1:$G$1,0))</f>
        <v>2.5</v>
      </c>
      <c r="K562" s="2">
        <f>INDEX(products!$A$1:$G$49,MATCH($D562,products!$A$1:$A$49,0),MATCH(orders!K$1,products!$A$1:$G$1,0))</f>
        <v>3162.4999999999995</v>
      </c>
      <c r="L562">
        <f>K562*E562</f>
        <v>18974.999999999996</v>
      </c>
      <c r="M562" s="2" t="str" cm="1">
        <f t="array" ref="M5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62" s="2" t="str" cm="1">
        <f t="array" ref="N562">_xlfn.IFS(FullCoffeeTable[[#This Row],[Метод прожарки]]="M","Medium",FullCoffeeTable[[#This Row],[Метод прожарки]]="L","Light",FullCoffeeTable[[#This Row],[Метод прожарки]]="D","Dark")</f>
        <v>Medium</v>
      </c>
      <c r="O562" s="2" t="str">
        <f>INDEX(customers!$A$1:$D$1001,MATCH($C562,customers!$A$1:$A$1001,0),MATCH(orders!O$1,customers!$A$1:$D$1,0))</f>
        <v>Да</v>
      </c>
    </row>
    <row r="563" spans="1:15" x14ac:dyDescent="0.25">
      <c r="A563" s="2" t="s">
        <v>1095</v>
      </c>
      <c r="B563" s="3">
        <v>43688</v>
      </c>
      <c r="C563" s="2" t="s">
        <v>1096</v>
      </c>
      <c r="D563" t="s">
        <v>1973</v>
      </c>
      <c r="E563" s="2">
        <v>6</v>
      </c>
      <c r="F563" s="2" t="str">
        <f>INDEX(customers!$A$1:$D$1001,MATCH($C563,customers!$A$1:$A$1001,0),MATCH(orders!F$1,customers!$A$1:$D$1,0))</f>
        <v>Мария Тарасова</v>
      </c>
      <c r="G563" s="2" t="str">
        <f>INDEX(customers!$A$1:$D$1001,MATCH($C563,customers!$A$1:$A$1001,0),MATCH(orders!G$1,customers!$A$1:$D$1,0))</f>
        <v>Казахстан</v>
      </c>
      <c r="H563" s="2" t="str">
        <f>INDEX(products!$A$1:$G$49,MATCH($D563,products!$A$1:$A$49,0),MATCH(orders!H$1,products!$A$1:$G$1,0))</f>
        <v>Ara</v>
      </c>
      <c r="I563" s="2" t="str">
        <f>INDEX(products!$A$1:$G$49,MATCH($D563,products!$A$1:$A$49,0),MATCH(orders!I$1,products!$A$1:$G$1,0))</f>
        <v>D</v>
      </c>
      <c r="J563" s="2">
        <f>INDEX(products!$A$1:$G$49,MATCH($D563,products!$A$1:$A$49,0),MATCH(orders!J$1,products!$A$1:$G$1,0))</f>
        <v>0.2</v>
      </c>
      <c r="K563" s="2">
        <f>INDEX(products!$A$1:$G$49,MATCH($D563,products!$A$1:$A$49,0),MATCH(orders!K$1,products!$A$1:$G$1,0))</f>
        <v>298.5</v>
      </c>
      <c r="L563">
        <f>K563*E563</f>
        <v>1791</v>
      </c>
      <c r="M563" s="2" t="str" cm="1">
        <f t="array" ref="M5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3" s="2" t="str" cm="1">
        <f t="array" ref="N563">_xlfn.IFS(FullCoffeeTable[[#This Row],[Метод прожарки]]="M","Medium",FullCoffeeTable[[#This Row],[Метод прожарки]]="L","Light",FullCoffeeTable[[#This Row],[Метод прожарки]]="D","Dark")</f>
        <v>Dark</v>
      </c>
      <c r="O563" s="2" t="str">
        <f>INDEX(customers!$A$1:$D$1001,MATCH($C563,customers!$A$1:$A$1001,0),MATCH(orders!O$1,customers!$A$1:$D$1,0))</f>
        <v>Да</v>
      </c>
    </row>
    <row r="564" spans="1:15" x14ac:dyDescent="0.25">
      <c r="A564" s="2" t="s">
        <v>1097</v>
      </c>
      <c r="B564" s="3">
        <v>43669</v>
      </c>
      <c r="C564" s="2" t="s">
        <v>1098</v>
      </c>
      <c r="D564" t="s">
        <v>1964</v>
      </c>
      <c r="E564" s="2">
        <v>6</v>
      </c>
      <c r="F564" s="2" t="str">
        <f>INDEX(customers!$A$1:$D$1001,MATCH($C564,customers!$A$1:$A$1001,0),MATCH(orders!F$1,customers!$A$1:$D$1,0))</f>
        <v>Маргарита Романова</v>
      </c>
      <c r="G564" s="2" t="str">
        <f>INDEX(customers!$A$1:$D$1001,MATCH($C564,customers!$A$1:$A$1001,0),MATCH(orders!G$1,customers!$A$1:$D$1,0))</f>
        <v>Беларусь</v>
      </c>
      <c r="H564" s="2" t="str">
        <f>INDEX(products!$A$1:$G$49,MATCH($D564,products!$A$1:$A$49,0),MATCH(orders!H$1,products!$A$1:$G$1,0))</f>
        <v>Lib</v>
      </c>
      <c r="I564" s="2" t="str">
        <f>INDEX(products!$A$1:$G$49,MATCH($D564,products!$A$1:$A$49,0),MATCH(orders!I$1,products!$A$1:$G$1,0))</f>
        <v>L</v>
      </c>
      <c r="J564" s="2">
        <f>INDEX(products!$A$1:$G$49,MATCH($D564,products!$A$1:$A$49,0),MATCH(orders!J$1,products!$A$1:$G$1,0))</f>
        <v>0.2</v>
      </c>
      <c r="K564" s="2">
        <f>INDEX(products!$A$1:$G$49,MATCH($D564,products!$A$1:$A$49,0),MATCH(orders!K$1,products!$A$1:$G$1,0))</f>
        <v>475.5</v>
      </c>
      <c r="L564">
        <f>K564*E564</f>
        <v>2853</v>
      </c>
      <c r="M564" s="2" t="str" cm="1">
        <f t="array" ref="M5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64" s="2" t="str" cm="1">
        <f t="array" ref="N564">_xlfn.IFS(FullCoffeeTable[[#This Row],[Метод прожарки]]="M","Medium",FullCoffeeTable[[#This Row],[Метод прожарки]]="L","Light",FullCoffeeTable[[#This Row],[Метод прожарки]]="D","Dark")</f>
        <v>Light</v>
      </c>
      <c r="O564" s="2" t="str">
        <f>INDEX(customers!$A$1:$D$1001,MATCH($C564,customers!$A$1:$A$1001,0),MATCH(orders!O$1,customers!$A$1:$D$1,0))</f>
        <v>Нет</v>
      </c>
    </row>
    <row r="565" spans="1:15" x14ac:dyDescent="0.25">
      <c r="A565" s="2" t="s">
        <v>1099</v>
      </c>
      <c r="B565" s="3">
        <v>43991</v>
      </c>
      <c r="C565" s="2" t="s">
        <v>1128</v>
      </c>
      <c r="D565" t="s">
        <v>1960</v>
      </c>
      <c r="E565" s="2">
        <v>6</v>
      </c>
      <c r="F565" s="2" t="str">
        <f>INDEX(customers!$A$1:$D$1001,MATCH($C565,customers!$A$1:$A$1001,0),MATCH(orders!F$1,customers!$A$1:$D$1,0))</f>
        <v>Екатерина Воронова</v>
      </c>
      <c r="G565" s="2" t="str">
        <f>INDEX(customers!$A$1:$D$1001,MATCH($C565,customers!$A$1:$A$1001,0),MATCH(orders!G$1,customers!$A$1:$D$1,0))</f>
        <v>Беларусь</v>
      </c>
      <c r="H565" s="2" t="str">
        <f>INDEX(products!$A$1:$G$49,MATCH($D565,products!$A$1:$A$49,0),MATCH(orders!H$1,products!$A$1:$G$1,0))</f>
        <v>Exc</v>
      </c>
      <c r="I565" s="2" t="str">
        <f>INDEX(products!$A$1:$G$49,MATCH($D565,products!$A$1:$A$49,0),MATCH(orders!I$1,products!$A$1:$G$1,0))</f>
        <v>M</v>
      </c>
      <c r="J565" s="2">
        <f>INDEX(products!$A$1:$G$49,MATCH($D565,products!$A$1:$A$49,0),MATCH(orders!J$1,products!$A$1:$G$1,0))</f>
        <v>1</v>
      </c>
      <c r="K565" s="2">
        <f>INDEX(products!$A$1:$G$49,MATCH($D565,products!$A$1:$A$49,0),MATCH(orders!K$1,products!$A$1:$G$1,0))</f>
        <v>1375</v>
      </c>
      <c r="L565">
        <f>K565*E565</f>
        <v>8250</v>
      </c>
      <c r="M565" s="2" t="str" cm="1">
        <f t="array" ref="M5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65" s="2" t="str" cm="1">
        <f t="array" ref="N565">_xlfn.IFS(FullCoffeeTable[[#This Row],[Метод прожарки]]="M","Medium",FullCoffeeTable[[#This Row],[Метод прожарки]]="L","Light",FullCoffeeTable[[#This Row],[Метод прожарки]]="D","Dark")</f>
        <v>Medium</v>
      </c>
      <c r="O565" s="2" t="str">
        <f>INDEX(customers!$A$1:$D$1001,MATCH($C565,customers!$A$1:$A$1001,0),MATCH(orders!O$1,customers!$A$1:$D$1,0))</f>
        <v>Нет</v>
      </c>
    </row>
    <row r="566" spans="1:15" x14ac:dyDescent="0.25">
      <c r="A566" s="2" t="s">
        <v>1101</v>
      </c>
      <c r="B566" s="3">
        <v>43883</v>
      </c>
      <c r="C566" s="2" t="s">
        <v>1102</v>
      </c>
      <c r="D566" t="s">
        <v>1992</v>
      </c>
      <c r="E566" s="2">
        <v>2</v>
      </c>
      <c r="F566" s="2" t="str">
        <f>INDEX(customers!$A$1:$D$1001,MATCH($C566,customers!$A$1:$A$1001,0),MATCH(orders!F$1,customers!$A$1:$D$1,0))</f>
        <v>Анастасия Галкина</v>
      </c>
      <c r="G566" s="2" t="str">
        <f>INDEX(customers!$A$1:$D$1001,MATCH($C566,customers!$A$1:$A$1001,0),MATCH(orders!G$1,customers!$A$1:$D$1,0))</f>
        <v>Россия</v>
      </c>
      <c r="H566" s="2" t="str">
        <f>INDEX(products!$A$1:$G$49,MATCH($D566,products!$A$1:$A$49,0),MATCH(orders!H$1,products!$A$1:$G$1,0))</f>
        <v>Rob</v>
      </c>
      <c r="I566" s="2" t="str">
        <f>INDEX(products!$A$1:$G$49,MATCH($D566,products!$A$1:$A$49,0),MATCH(orders!I$1,products!$A$1:$G$1,0))</f>
        <v>L</v>
      </c>
      <c r="J566" s="2">
        <f>INDEX(products!$A$1:$G$49,MATCH($D566,products!$A$1:$A$49,0),MATCH(orders!J$1,products!$A$1:$G$1,0))</f>
        <v>0.5</v>
      </c>
      <c r="K566" s="2">
        <f>INDEX(products!$A$1:$G$49,MATCH($D566,products!$A$1:$A$49,0),MATCH(orders!K$1,products!$A$1:$G$1,0))</f>
        <v>716.99999999999989</v>
      </c>
      <c r="L566">
        <f>K566*E566</f>
        <v>1433.9999999999998</v>
      </c>
      <c r="M566" s="2" t="str" cm="1">
        <f t="array" ref="M5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6" s="2" t="str" cm="1">
        <f t="array" ref="N566">_xlfn.IFS(FullCoffeeTable[[#This Row],[Метод прожарки]]="M","Medium",FullCoffeeTable[[#This Row],[Метод прожарки]]="L","Light",FullCoffeeTable[[#This Row],[Метод прожарки]]="D","Dark")</f>
        <v>Light</v>
      </c>
      <c r="O566" s="2" t="str">
        <f>INDEX(customers!$A$1:$D$1001,MATCH($C566,customers!$A$1:$A$1001,0),MATCH(orders!O$1,customers!$A$1:$D$1,0))</f>
        <v>Нет</v>
      </c>
    </row>
    <row r="567" spans="1:15" x14ac:dyDescent="0.25">
      <c r="A567" s="2" t="s">
        <v>1103</v>
      </c>
      <c r="B567" s="3">
        <v>44031</v>
      </c>
      <c r="C567" s="2" t="s">
        <v>1104</v>
      </c>
      <c r="D567" t="s">
        <v>1968</v>
      </c>
      <c r="E567" s="2">
        <v>4</v>
      </c>
      <c r="F567" s="2" t="str">
        <f>INDEX(customers!$A$1:$D$1001,MATCH($C567,customers!$A$1:$A$1001,0),MATCH(orders!F$1,customers!$A$1:$D$1,0))</f>
        <v>София Жукова</v>
      </c>
      <c r="G567" s="2" t="str">
        <f>INDEX(customers!$A$1:$D$1001,MATCH($C567,customers!$A$1:$A$1001,0),MATCH(orders!G$1,customers!$A$1:$D$1,0))</f>
        <v>Россия</v>
      </c>
      <c r="H567" s="2" t="str">
        <f>INDEX(products!$A$1:$G$49,MATCH($D567,products!$A$1:$A$49,0),MATCH(orders!H$1,products!$A$1:$G$1,0))</f>
        <v>Rob</v>
      </c>
      <c r="I567" s="2" t="str">
        <f>INDEX(products!$A$1:$G$49,MATCH($D567,products!$A$1:$A$49,0),MATCH(orders!I$1,products!$A$1:$G$1,0))</f>
        <v>D</v>
      </c>
      <c r="J567" s="2">
        <f>INDEX(products!$A$1:$G$49,MATCH($D567,products!$A$1:$A$49,0),MATCH(orders!J$1,products!$A$1:$G$1,0))</f>
        <v>2.5</v>
      </c>
      <c r="K567" s="2">
        <f>INDEX(products!$A$1:$G$49,MATCH($D567,products!$A$1:$A$49,0),MATCH(orders!K$1,products!$A$1:$G$1,0))</f>
        <v>2058.4999999999995</v>
      </c>
      <c r="L567">
        <f>K567*E567</f>
        <v>8233.9999999999982</v>
      </c>
      <c r="M567" s="2" t="str" cm="1">
        <f t="array" ref="M5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7" s="2" t="str" cm="1">
        <f t="array" ref="N567">_xlfn.IFS(FullCoffeeTable[[#This Row],[Метод прожарки]]="M","Medium",FullCoffeeTable[[#This Row],[Метод прожарки]]="L","Light",FullCoffeeTable[[#This Row],[Метод прожарки]]="D","Dark")</f>
        <v>Dark</v>
      </c>
      <c r="O567" s="2" t="str">
        <f>INDEX(customers!$A$1:$D$1001,MATCH($C567,customers!$A$1:$A$1001,0),MATCH(orders!O$1,customers!$A$1:$D$1,0))</f>
        <v>Нет</v>
      </c>
    </row>
    <row r="568" spans="1:15" x14ac:dyDescent="0.25">
      <c r="A568" s="2" t="s">
        <v>1105</v>
      </c>
      <c r="B568" s="3">
        <v>44459</v>
      </c>
      <c r="C568" s="2" t="s">
        <v>1106</v>
      </c>
      <c r="D568" t="s">
        <v>1971</v>
      </c>
      <c r="E568" s="2">
        <v>6</v>
      </c>
      <c r="F568" s="2" t="str">
        <f>INDEX(customers!$A$1:$D$1001,MATCH($C568,customers!$A$1:$A$1001,0),MATCH(orders!F$1,customers!$A$1:$D$1,0))</f>
        <v>Михаил Зубов</v>
      </c>
      <c r="G568" s="2" t="str">
        <f>INDEX(customers!$A$1:$D$1001,MATCH($C568,customers!$A$1:$A$1001,0),MATCH(orders!G$1,customers!$A$1:$D$1,0))</f>
        <v>Россия</v>
      </c>
      <c r="H568" s="2" t="str">
        <f>INDEX(products!$A$1:$G$49,MATCH($D568,products!$A$1:$A$49,0),MATCH(orders!H$1,products!$A$1:$G$1,0))</f>
        <v>Ara</v>
      </c>
      <c r="I568" s="2" t="str">
        <f>INDEX(products!$A$1:$G$49,MATCH($D568,products!$A$1:$A$49,0),MATCH(orders!I$1,products!$A$1:$G$1,0))</f>
        <v>M</v>
      </c>
      <c r="J568" s="2">
        <f>INDEX(products!$A$1:$G$49,MATCH($D568,products!$A$1:$A$49,0),MATCH(orders!J$1,products!$A$1:$G$1,0))</f>
        <v>0.2</v>
      </c>
      <c r="K568" s="2">
        <f>INDEX(products!$A$1:$G$49,MATCH($D568,products!$A$1:$A$49,0),MATCH(orders!K$1,products!$A$1:$G$1,0))</f>
        <v>337.5</v>
      </c>
      <c r="L568">
        <f>K568*E568</f>
        <v>2025</v>
      </c>
      <c r="M568" s="2" t="str" cm="1">
        <f t="array" ref="M5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68" s="2" t="str" cm="1">
        <f t="array" ref="N568">_xlfn.IFS(FullCoffeeTable[[#This Row],[Метод прожарки]]="M","Medium",FullCoffeeTable[[#This Row],[Метод прожарки]]="L","Light",FullCoffeeTable[[#This Row],[Метод прожарки]]="D","Dark")</f>
        <v>Medium</v>
      </c>
      <c r="O568" s="2" t="str">
        <f>INDEX(customers!$A$1:$D$1001,MATCH($C568,customers!$A$1:$A$1001,0),MATCH(orders!O$1,customers!$A$1:$D$1,0))</f>
        <v>Да</v>
      </c>
    </row>
    <row r="569" spans="1:15" x14ac:dyDescent="0.25">
      <c r="A569" s="2" t="s">
        <v>1107</v>
      </c>
      <c r="B569" s="3">
        <v>44318</v>
      </c>
      <c r="C569" s="2" t="s">
        <v>1108</v>
      </c>
      <c r="D569" t="s">
        <v>1961</v>
      </c>
      <c r="E569" s="2">
        <v>6</v>
      </c>
      <c r="F569" s="2" t="str">
        <f>INDEX(customers!$A$1:$D$1001,MATCH($C569,customers!$A$1:$A$1001,0),MATCH(orders!F$1,customers!$A$1:$D$1,0))</f>
        <v>Дарина Белова</v>
      </c>
      <c r="G569" s="2" t="str">
        <f>INDEX(customers!$A$1:$D$1001,MATCH($C569,customers!$A$1:$A$1001,0),MATCH(orders!G$1,customers!$A$1:$D$1,0))</f>
        <v>Казахстан</v>
      </c>
      <c r="H569" s="2" t="str">
        <f>INDEX(products!$A$1:$G$49,MATCH($D569,products!$A$1:$A$49,0),MATCH(orders!H$1,products!$A$1:$G$1,0))</f>
        <v>Rob</v>
      </c>
      <c r="I569" s="2" t="str">
        <f>INDEX(products!$A$1:$G$49,MATCH($D569,products!$A$1:$A$49,0),MATCH(orders!I$1,products!$A$1:$G$1,0))</f>
        <v>L</v>
      </c>
      <c r="J569" s="2">
        <f>INDEX(products!$A$1:$G$49,MATCH($D569,products!$A$1:$A$49,0),MATCH(orders!J$1,products!$A$1:$G$1,0))</f>
        <v>2.5</v>
      </c>
      <c r="K569" s="2">
        <f>INDEX(products!$A$1:$G$49,MATCH($D569,products!$A$1:$A$49,0),MATCH(orders!K$1,products!$A$1:$G$1,0))</f>
        <v>2748.4999999999995</v>
      </c>
      <c r="L569">
        <f>K569*E569</f>
        <v>16490.999999999996</v>
      </c>
      <c r="M569" s="2" t="str" cm="1">
        <f t="array" ref="M5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69" s="2" t="str" cm="1">
        <f t="array" ref="N569">_xlfn.IFS(FullCoffeeTable[[#This Row],[Метод прожарки]]="M","Medium",FullCoffeeTable[[#This Row],[Метод прожарки]]="L","Light",FullCoffeeTable[[#This Row],[Метод прожарки]]="D","Dark")</f>
        <v>Light</v>
      </c>
      <c r="O569" s="2" t="str">
        <f>INDEX(customers!$A$1:$D$1001,MATCH($C569,customers!$A$1:$A$1001,0),MATCH(orders!O$1,customers!$A$1:$D$1,0))</f>
        <v>Нет</v>
      </c>
    </row>
    <row r="570" spans="1:15" x14ac:dyDescent="0.25">
      <c r="A570" s="2" t="s">
        <v>1109</v>
      </c>
      <c r="B570" s="3">
        <v>44526</v>
      </c>
      <c r="C570" s="2" t="s">
        <v>1110</v>
      </c>
      <c r="D570" t="s">
        <v>1964</v>
      </c>
      <c r="E570" s="2">
        <v>4</v>
      </c>
      <c r="F570" s="2" t="str">
        <f>INDEX(customers!$A$1:$D$1001,MATCH($C570,customers!$A$1:$A$1001,0),MATCH(orders!F$1,customers!$A$1:$D$1,0))</f>
        <v>Наталья Троицкая</v>
      </c>
      <c r="G570" s="2" t="str">
        <f>INDEX(customers!$A$1:$D$1001,MATCH($C570,customers!$A$1:$A$1001,0),MATCH(orders!G$1,customers!$A$1:$D$1,0))</f>
        <v>Россия</v>
      </c>
      <c r="H570" s="2" t="str">
        <f>INDEX(products!$A$1:$G$49,MATCH($D570,products!$A$1:$A$49,0),MATCH(orders!H$1,products!$A$1:$G$1,0))</f>
        <v>Lib</v>
      </c>
      <c r="I570" s="2" t="str">
        <f>INDEX(products!$A$1:$G$49,MATCH($D570,products!$A$1:$A$49,0),MATCH(orders!I$1,products!$A$1:$G$1,0))</f>
        <v>L</v>
      </c>
      <c r="J570" s="2">
        <f>INDEX(products!$A$1:$G$49,MATCH($D570,products!$A$1:$A$49,0),MATCH(orders!J$1,products!$A$1:$G$1,0))</f>
        <v>0.2</v>
      </c>
      <c r="K570" s="2">
        <f>INDEX(products!$A$1:$G$49,MATCH($D570,products!$A$1:$A$49,0),MATCH(orders!K$1,products!$A$1:$G$1,0))</f>
        <v>475.5</v>
      </c>
      <c r="L570">
        <f>K570*E570</f>
        <v>1902</v>
      </c>
      <c r="M570" s="2" t="str" cm="1">
        <f t="array" ref="M5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0" s="2" t="str" cm="1">
        <f t="array" ref="N570">_xlfn.IFS(FullCoffeeTable[[#This Row],[Метод прожарки]]="M","Medium",FullCoffeeTable[[#This Row],[Метод прожарки]]="L","Light",FullCoffeeTable[[#This Row],[Метод прожарки]]="D","Dark")</f>
        <v>Light</v>
      </c>
      <c r="O570" s="2" t="str">
        <f>INDEX(customers!$A$1:$D$1001,MATCH($C570,customers!$A$1:$A$1001,0),MATCH(orders!O$1,customers!$A$1:$D$1,0))</f>
        <v>Да</v>
      </c>
    </row>
    <row r="571" spans="1:15" x14ac:dyDescent="0.25">
      <c r="A571" s="2" t="s">
        <v>1111</v>
      </c>
      <c r="B571" s="3">
        <v>43879</v>
      </c>
      <c r="C571" s="2" t="s">
        <v>1128</v>
      </c>
      <c r="D571" t="s">
        <v>1987</v>
      </c>
      <c r="E571" s="2">
        <v>6</v>
      </c>
      <c r="F571" s="2" t="str">
        <f>INDEX(customers!$A$1:$D$1001,MATCH($C571,customers!$A$1:$A$1001,0),MATCH(orders!F$1,customers!$A$1:$D$1,0))</f>
        <v>Екатерина Воронова</v>
      </c>
      <c r="G571" s="2" t="str">
        <f>INDEX(customers!$A$1:$D$1001,MATCH($C571,customers!$A$1:$A$1001,0),MATCH(orders!G$1,customers!$A$1:$D$1,0))</f>
        <v>Беларусь</v>
      </c>
      <c r="H571" s="2" t="str">
        <f>INDEX(products!$A$1:$G$49,MATCH($D571,products!$A$1:$A$49,0),MATCH(orders!H$1,products!$A$1:$G$1,0))</f>
        <v>Ara</v>
      </c>
      <c r="I571" s="2" t="str">
        <f>INDEX(products!$A$1:$G$49,MATCH($D571,products!$A$1:$A$49,0),MATCH(orders!I$1,products!$A$1:$G$1,0))</f>
        <v>D</v>
      </c>
      <c r="J571" s="2">
        <f>INDEX(products!$A$1:$G$49,MATCH($D571,products!$A$1:$A$49,0),MATCH(orders!J$1,products!$A$1:$G$1,0))</f>
        <v>2.5</v>
      </c>
      <c r="K571" s="2">
        <f>INDEX(products!$A$1:$G$49,MATCH($D571,products!$A$1:$A$49,0),MATCH(orders!K$1,products!$A$1:$G$1,0))</f>
        <v>2288.5</v>
      </c>
      <c r="L571">
        <f>K571*E571</f>
        <v>13731</v>
      </c>
      <c r="M571" s="2" t="str" cm="1">
        <f t="array" ref="M5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1" s="2" t="str" cm="1">
        <f t="array" ref="N571">_xlfn.IFS(FullCoffeeTable[[#This Row],[Метод прожарки]]="M","Medium",FullCoffeeTable[[#This Row],[Метод прожарки]]="L","Light",FullCoffeeTable[[#This Row],[Метод прожарки]]="D","Dark")</f>
        <v>Dark</v>
      </c>
      <c r="O571" s="2" t="str">
        <f>INDEX(customers!$A$1:$D$1001,MATCH($C571,customers!$A$1:$A$1001,0),MATCH(orders!O$1,customers!$A$1:$D$1,0))</f>
        <v>Нет</v>
      </c>
    </row>
    <row r="572" spans="1:15" x14ac:dyDescent="0.25">
      <c r="A572" s="2" t="s">
        <v>1113</v>
      </c>
      <c r="B572" s="3">
        <v>43928</v>
      </c>
      <c r="C572" s="2" t="s">
        <v>1114</v>
      </c>
      <c r="D572" t="s">
        <v>1976</v>
      </c>
      <c r="E572" s="2">
        <v>4</v>
      </c>
      <c r="F572" s="2" t="str">
        <f>INDEX(customers!$A$1:$D$1001,MATCH($C572,customers!$A$1:$A$1001,0),MATCH(orders!F$1,customers!$A$1:$D$1,0))</f>
        <v>Александра Балашова</v>
      </c>
      <c r="G572" s="2" t="str">
        <f>INDEX(customers!$A$1:$D$1001,MATCH($C572,customers!$A$1:$A$1001,0),MATCH(orders!G$1,customers!$A$1:$D$1,0))</f>
        <v>Россия</v>
      </c>
      <c r="H572" s="2" t="str">
        <f>INDEX(products!$A$1:$G$49,MATCH($D572,products!$A$1:$A$49,0),MATCH(orders!H$1,products!$A$1:$G$1,0))</f>
        <v>Ara</v>
      </c>
      <c r="I572" s="2" t="str">
        <f>INDEX(products!$A$1:$G$49,MATCH($D572,products!$A$1:$A$49,0),MATCH(orders!I$1,products!$A$1:$G$1,0))</f>
        <v>M</v>
      </c>
      <c r="J572" s="2">
        <f>INDEX(products!$A$1:$G$49,MATCH($D572,products!$A$1:$A$49,0),MATCH(orders!J$1,products!$A$1:$G$1,0))</f>
        <v>0.5</v>
      </c>
      <c r="K572" s="2">
        <f>INDEX(products!$A$1:$G$49,MATCH($D572,products!$A$1:$A$49,0),MATCH(orders!K$1,products!$A$1:$G$1,0))</f>
        <v>675</v>
      </c>
      <c r="L572">
        <f>K572*E572</f>
        <v>2700</v>
      </c>
      <c r="M572" s="2" t="str" cm="1">
        <f t="array" ref="M5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2" s="2" t="str" cm="1">
        <f t="array" ref="N572">_xlfn.IFS(FullCoffeeTable[[#This Row],[Метод прожарки]]="M","Medium",FullCoffeeTable[[#This Row],[Метод прожарки]]="L","Light",FullCoffeeTable[[#This Row],[Метод прожарки]]="D","Dark")</f>
        <v>Medium</v>
      </c>
      <c r="O572" s="2" t="str">
        <f>INDEX(customers!$A$1:$D$1001,MATCH($C572,customers!$A$1:$A$1001,0),MATCH(orders!O$1,customers!$A$1:$D$1,0))</f>
        <v>Нет</v>
      </c>
    </row>
    <row r="573" spans="1:15" x14ac:dyDescent="0.25">
      <c r="A573" s="2" t="s">
        <v>1115</v>
      </c>
      <c r="B573" s="3">
        <v>44592</v>
      </c>
      <c r="C573" s="2" t="s">
        <v>1116</v>
      </c>
      <c r="D573" t="s">
        <v>1995</v>
      </c>
      <c r="E573" s="2">
        <v>4</v>
      </c>
      <c r="F573" s="2" t="str">
        <f>INDEX(customers!$A$1:$D$1001,MATCH($C573,customers!$A$1:$A$1001,0),MATCH(orders!F$1,customers!$A$1:$D$1,0))</f>
        <v>Иван Ковалев</v>
      </c>
      <c r="G573" s="2" t="str">
        <f>INDEX(customers!$A$1:$D$1001,MATCH($C573,customers!$A$1:$A$1001,0),MATCH(orders!G$1,customers!$A$1:$D$1,0))</f>
        <v>Беларусь</v>
      </c>
      <c r="H573" s="2" t="str">
        <f>INDEX(products!$A$1:$G$49,MATCH($D573,products!$A$1:$A$49,0),MATCH(orders!H$1,products!$A$1:$G$1,0))</f>
        <v>Exc</v>
      </c>
      <c r="I573" s="2" t="str">
        <f>INDEX(products!$A$1:$G$49,MATCH($D573,products!$A$1:$A$49,0),MATCH(orders!I$1,products!$A$1:$G$1,0))</f>
        <v>L</v>
      </c>
      <c r="J573" s="2">
        <f>INDEX(products!$A$1:$G$49,MATCH($D573,products!$A$1:$A$49,0),MATCH(orders!J$1,products!$A$1:$G$1,0))</f>
        <v>0.5</v>
      </c>
      <c r="K573" s="2">
        <f>INDEX(products!$A$1:$G$49,MATCH($D573,products!$A$1:$A$49,0),MATCH(orders!K$1,products!$A$1:$G$1,0))</f>
        <v>891</v>
      </c>
      <c r="L573">
        <f>K573*E573</f>
        <v>3564</v>
      </c>
      <c r="M573" s="2" t="str" cm="1">
        <f t="array" ref="M5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73" s="2" t="str" cm="1">
        <f t="array" ref="N573">_xlfn.IFS(FullCoffeeTable[[#This Row],[Метод прожарки]]="M","Medium",FullCoffeeTable[[#This Row],[Метод прожарки]]="L","Light",FullCoffeeTable[[#This Row],[Метод прожарки]]="D","Dark")</f>
        <v>Light</v>
      </c>
      <c r="O573" s="2" t="str">
        <f>INDEX(customers!$A$1:$D$1001,MATCH($C573,customers!$A$1:$A$1001,0),MATCH(orders!O$1,customers!$A$1:$D$1,0))</f>
        <v>Нет</v>
      </c>
    </row>
    <row r="574" spans="1:15" x14ac:dyDescent="0.25">
      <c r="A574" s="2" t="s">
        <v>1117</v>
      </c>
      <c r="B574" s="3">
        <v>43515</v>
      </c>
      <c r="C574" s="2" t="s">
        <v>1118</v>
      </c>
      <c r="D574" t="s">
        <v>1973</v>
      </c>
      <c r="E574" s="2">
        <v>2</v>
      </c>
      <c r="F574" s="2" t="str">
        <f>INDEX(customers!$A$1:$D$1001,MATCH($C574,customers!$A$1:$A$1001,0),MATCH(orders!F$1,customers!$A$1:$D$1,0))</f>
        <v>Антон Петров</v>
      </c>
      <c r="G574" s="2" t="str">
        <f>INDEX(customers!$A$1:$D$1001,MATCH($C574,customers!$A$1:$A$1001,0),MATCH(orders!G$1,customers!$A$1:$D$1,0))</f>
        <v>Россия</v>
      </c>
      <c r="H574" s="2" t="str">
        <f>INDEX(products!$A$1:$G$49,MATCH($D574,products!$A$1:$A$49,0),MATCH(orders!H$1,products!$A$1:$G$1,0))</f>
        <v>Ara</v>
      </c>
      <c r="I574" s="2" t="str">
        <f>INDEX(products!$A$1:$G$49,MATCH($D574,products!$A$1:$A$49,0),MATCH(orders!I$1,products!$A$1:$G$1,0))</f>
        <v>D</v>
      </c>
      <c r="J574" s="2">
        <f>INDEX(products!$A$1:$G$49,MATCH($D574,products!$A$1:$A$49,0),MATCH(orders!J$1,products!$A$1:$G$1,0))</f>
        <v>0.2</v>
      </c>
      <c r="K574" s="2">
        <f>INDEX(products!$A$1:$G$49,MATCH($D574,products!$A$1:$A$49,0),MATCH(orders!K$1,products!$A$1:$G$1,0))</f>
        <v>298.5</v>
      </c>
      <c r="L574">
        <f>K574*E574</f>
        <v>597</v>
      </c>
      <c r="M574" s="2" t="str" cm="1">
        <f t="array" ref="M5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4" s="2" t="str" cm="1">
        <f t="array" ref="N574">_xlfn.IFS(FullCoffeeTable[[#This Row],[Метод прожарки]]="M","Medium",FullCoffeeTable[[#This Row],[Метод прожарки]]="L","Light",FullCoffeeTable[[#This Row],[Метод прожарки]]="D","Dark")</f>
        <v>Dark</v>
      </c>
      <c r="O574" s="2" t="str">
        <f>INDEX(customers!$A$1:$D$1001,MATCH($C574,customers!$A$1:$A$1001,0),MATCH(orders!O$1,customers!$A$1:$D$1,0))</f>
        <v>Да</v>
      </c>
    </row>
    <row r="575" spans="1:15" x14ac:dyDescent="0.25">
      <c r="A575" s="2" t="s">
        <v>1119</v>
      </c>
      <c r="B575" s="3">
        <v>43781</v>
      </c>
      <c r="C575" s="2" t="s">
        <v>1120</v>
      </c>
      <c r="D575" t="s">
        <v>1974</v>
      </c>
      <c r="E575" s="2">
        <v>6</v>
      </c>
      <c r="F575" s="2" t="str">
        <f>INDEX(customers!$A$1:$D$1001,MATCH($C575,customers!$A$1:$A$1001,0),MATCH(orders!F$1,customers!$A$1:$D$1,0))</f>
        <v>Мария Антонова</v>
      </c>
      <c r="G575" s="2" t="str">
        <f>INDEX(customers!$A$1:$D$1001,MATCH($C575,customers!$A$1:$A$1001,0),MATCH(orders!G$1,customers!$A$1:$D$1,0))</f>
        <v>Россия</v>
      </c>
      <c r="H575" s="2" t="str">
        <f>INDEX(products!$A$1:$G$49,MATCH($D575,products!$A$1:$A$49,0),MATCH(orders!H$1,products!$A$1:$G$1,0))</f>
        <v>Ara</v>
      </c>
      <c r="I575" s="2" t="str">
        <f>INDEX(products!$A$1:$G$49,MATCH($D575,products!$A$1:$A$49,0),MATCH(orders!I$1,products!$A$1:$G$1,0))</f>
        <v>M</v>
      </c>
      <c r="J575" s="2">
        <f>INDEX(products!$A$1:$G$49,MATCH($D575,products!$A$1:$A$49,0),MATCH(orders!J$1,products!$A$1:$G$1,0))</f>
        <v>1</v>
      </c>
      <c r="K575" s="2">
        <f>INDEX(products!$A$1:$G$49,MATCH($D575,products!$A$1:$A$49,0),MATCH(orders!K$1,products!$A$1:$G$1,0))</f>
        <v>1125</v>
      </c>
      <c r="L575">
        <f>K575*E575</f>
        <v>6750</v>
      </c>
      <c r="M575" s="2" t="str" cm="1">
        <f t="array" ref="M5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5" s="2" t="str" cm="1">
        <f t="array" ref="N575">_xlfn.IFS(FullCoffeeTable[[#This Row],[Метод прожарки]]="M","Medium",FullCoffeeTable[[#This Row],[Метод прожарки]]="L","Light",FullCoffeeTable[[#This Row],[Метод прожарки]]="D","Dark")</f>
        <v>Medium</v>
      </c>
      <c r="O575" s="2" t="str">
        <f>INDEX(customers!$A$1:$D$1001,MATCH($C575,customers!$A$1:$A$1001,0),MATCH(orders!O$1,customers!$A$1:$D$1,0))</f>
        <v>Нет</v>
      </c>
    </row>
    <row r="576" spans="1:15" x14ac:dyDescent="0.25">
      <c r="A576" s="2" t="s">
        <v>1121</v>
      </c>
      <c r="B576" s="3">
        <v>44697</v>
      </c>
      <c r="C576" s="2" t="s">
        <v>1122</v>
      </c>
      <c r="D576" t="s">
        <v>1997</v>
      </c>
      <c r="E576" s="2">
        <v>6</v>
      </c>
      <c r="F576" s="2" t="str">
        <f>INDEX(customers!$A$1:$D$1001,MATCH($C576,customers!$A$1:$A$1001,0),MATCH(orders!F$1,customers!$A$1:$D$1,0))</f>
        <v>Юлия Ефремова</v>
      </c>
      <c r="G576" s="2" t="str">
        <f>INDEX(customers!$A$1:$D$1001,MATCH($C576,customers!$A$1:$A$1001,0),MATCH(orders!G$1,customers!$A$1:$D$1,0))</f>
        <v>Россия</v>
      </c>
      <c r="H576" s="2" t="str">
        <f>INDEX(products!$A$1:$G$49,MATCH($D576,products!$A$1:$A$49,0),MATCH(orders!H$1,products!$A$1:$G$1,0))</f>
        <v>Rob</v>
      </c>
      <c r="I576" s="2" t="str">
        <f>INDEX(products!$A$1:$G$49,MATCH($D576,products!$A$1:$A$49,0),MATCH(orders!I$1,products!$A$1:$G$1,0))</f>
        <v>L</v>
      </c>
      <c r="J576" s="2">
        <f>INDEX(products!$A$1:$G$49,MATCH($D576,products!$A$1:$A$49,0),MATCH(orders!J$1,products!$A$1:$G$1,0))</f>
        <v>0.2</v>
      </c>
      <c r="K576" s="2">
        <f>INDEX(products!$A$1:$G$49,MATCH($D576,products!$A$1:$A$49,0),MATCH(orders!K$1,products!$A$1:$G$1,0))</f>
        <v>358.49999999999994</v>
      </c>
      <c r="L576">
        <f>K576*E576</f>
        <v>2150.9999999999995</v>
      </c>
      <c r="M576" s="2" t="str" cm="1">
        <f t="array" ref="M5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76" s="2" t="str" cm="1">
        <f t="array" ref="N576">_xlfn.IFS(FullCoffeeTable[[#This Row],[Метод прожарки]]="M","Medium",FullCoffeeTable[[#This Row],[Метод прожарки]]="L","Light",FullCoffeeTable[[#This Row],[Метод прожарки]]="D","Dark")</f>
        <v>Light</v>
      </c>
      <c r="O576" s="2" t="str">
        <f>INDEX(customers!$A$1:$D$1001,MATCH($C576,customers!$A$1:$A$1001,0),MATCH(orders!O$1,customers!$A$1:$D$1,0))</f>
        <v>Да</v>
      </c>
    </row>
    <row r="577" spans="1:15" x14ac:dyDescent="0.25">
      <c r="A577" s="2" t="s">
        <v>1123</v>
      </c>
      <c r="B577" s="3">
        <v>44239</v>
      </c>
      <c r="C577" s="2" t="s">
        <v>1124</v>
      </c>
      <c r="D577" t="s">
        <v>2000</v>
      </c>
      <c r="E577" s="2">
        <v>2</v>
      </c>
      <c r="F577" s="2" t="str">
        <f>INDEX(customers!$A$1:$D$1001,MATCH($C577,customers!$A$1:$A$1001,0),MATCH(orders!F$1,customers!$A$1:$D$1,0))</f>
        <v>Мирон Кравцов</v>
      </c>
      <c r="G577" s="2" t="str">
        <f>INDEX(customers!$A$1:$D$1001,MATCH($C577,customers!$A$1:$A$1001,0),MATCH(orders!G$1,customers!$A$1:$D$1,0))</f>
        <v>Россия</v>
      </c>
      <c r="H577" s="2" t="str">
        <f>INDEX(products!$A$1:$G$49,MATCH($D577,products!$A$1:$A$49,0),MATCH(orders!H$1,products!$A$1:$G$1,0))</f>
        <v>Lib</v>
      </c>
      <c r="I577" s="2" t="str">
        <f>INDEX(products!$A$1:$G$49,MATCH($D577,products!$A$1:$A$49,0),MATCH(orders!I$1,products!$A$1:$G$1,0))</f>
        <v>M</v>
      </c>
      <c r="J577" s="2">
        <f>INDEX(products!$A$1:$G$49,MATCH($D577,products!$A$1:$A$49,0),MATCH(orders!J$1,products!$A$1:$G$1,0))</f>
        <v>2.5</v>
      </c>
      <c r="K577" s="2">
        <f>INDEX(products!$A$1:$G$49,MATCH($D577,products!$A$1:$A$49,0),MATCH(orders!K$1,products!$A$1:$G$1,0))</f>
        <v>3346.4999999999995</v>
      </c>
      <c r="L577">
        <f>K577*E577</f>
        <v>6692.9999999999991</v>
      </c>
      <c r="M577" s="2" t="str" cm="1">
        <f t="array" ref="M5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7" s="2" t="str" cm="1">
        <f t="array" ref="N577">_xlfn.IFS(FullCoffeeTable[[#This Row],[Метод прожарки]]="M","Medium",FullCoffeeTable[[#This Row],[Метод прожарки]]="L","Light",FullCoffeeTable[[#This Row],[Метод прожарки]]="D","Dark")</f>
        <v>Medium</v>
      </c>
      <c r="O577" s="2" t="str">
        <f>INDEX(customers!$A$1:$D$1001,MATCH($C577,customers!$A$1:$A$1001,0),MATCH(orders!O$1,customers!$A$1:$D$1,0))</f>
        <v>Нет</v>
      </c>
    </row>
    <row r="578" spans="1:15" x14ac:dyDescent="0.25">
      <c r="A578" s="2" t="s">
        <v>1125</v>
      </c>
      <c r="B578" s="3">
        <v>44290</v>
      </c>
      <c r="C578" s="2" t="s">
        <v>1126</v>
      </c>
      <c r="D578" t="s">
        <v>1973</v>
      </c>
      <c r="E578" s="2">
        <v>6</v>
      </c>
      <c r="F578" s="2" t="str">
        <f>INDEX(customers!$A$1:$D$1001,MATCH($C578,customers!$A$1:$A$1001,0),MATCH(orders!F$1,customers!$A$1:$D$1,0))</f>
        <v>Илья Сотников</v>
      </c>
      <c r="G578" s="2" t="str">
        <f>INDEX(customers!$A$1:$D$1001,MATCH($C578,customers!$A$1:$A$1001,0),MATCH(orders!G$1,customers!$A$1:$D$1,0))</f>
        <v>Россия</v>
      </c>
      <c r="H578" s="2" t="str">
        <f>INDEX(products!$A$1:$G$49,MATCH($D578,products!$A$1:$A$49,0),MATCH(orders!H$1,products!$A$1:$G$1,0))</f>
        <v>Ara</v>
      </c>
      <c r="I578" s="2" t="str">
        <f>INDEX(products!$A$1:$G$49,MATCH($D578,products!$A$1:$A$49,0),MATCH(orders!I$1,products!$A$1:$G$1,0))</f>
        <v>D</v>
      </c>
      <c r="J578" s="2">
        <f>INDEX(products!$A$1:$G$49,MATCH($D578,products!$A$1:$A$49,0),MATCH(orders!J$1,products!$A$1:$G$1,0))</f>
        <v>0.2</v>
      </c>
      <c r="K578" s="2">
        <f>INDEX(products!$A$1:$G$49,MATCH($D578,products!$A$1:$A$49,0),MATCH(orders!K$1,products!$A$1:$G$1,0))</f>
        <v>298.5</v>
      </c>
      <c r="L578">
        <f>K578*E578</f>
        <v>1791</v>
      </c>
      <c r="M578" s="2" t="str" cm="1">
        <f t="array" ref="M5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78" s="2" t="str" cm="1">
        <f t="array" ref="N578">_xlfn.IFS(FullCoffeeTable[[#This Row],[Метод прожарки]]="M","Medium",FullCoffeeTable[[#This Row],[Метод прожарки]]="L","Light",FullCoffeeTable[[#This Row],[Метод прожарки]]="D","Dark")</f>
        <v>Dark</v>
      </c>
      <c r="O578" s="2" t="str">
        <f>INDEX(customers!$A$1:$D$1001,MATCH($C578,customers!$A$1:$A$1001,0),MATCH(orders!O$1,customers!$A$1:$D$1,0))</f>
        <v>Нет</v>
      </c>
    </row>
    <row r="579" spans="1:15" x14ac:dyDescent="0.25">
      <c r="A579" s="2" t="s">
        <v>1127</v>
      </c>
      <c r="B579" s="3">
        <v>44410</v>
      </c>
      <c r="C579" s="2" t="s">
        <v>1128</v>
      </c>
      <c r="D579" t="s">
        <v>1981</v>
      </c>
      <c r="E579" s="2">
        <v>4</v>
      </c>
      <c r="F579" s="2" t="str">
        <f>INDEX(customers!$A$1:$D$1001,MATCH($C579,customers!$A$1:$A$1001,0),MATCH(orders!F$1,customers!$A$1:$D$1,0))</f>
        <v>Екатерина Воронова</v>
      </c>
      <c r="G579" s="2" t="str">
        <f>INDEX(customers!$A$1:$D$1001,MATCH($C579,customers!$A$1:$A$1001,0),MATCH(orders!G$1,customers!$A$1:$D$1,0))</f>
        <v>Беларусь</v>
      </c>
      <c r="H579" s="2" t="str">
        <f>INDEX(products!$A$1:$G$49,MATCH($D579,products!$A$1:$A$49,0),MATCH(orders!H$1,products!$A$1:$G$1,0))</f>
        <v>Lib</v>
      </c>
      <c r="I579" s="2" t="str">
        <f>INDEX(products!$A$1:$G$49,MATCH($D579,products!$A$1:$A$49,0),MATCH(orders!I$1,products!$A$1:$G$1,0))</f>
        <v>M</v>
      </c>
      <c r="J579" s="2">
        <f>INDEX(products!$A$1:$G$49,MATCH($D579,products!$A$1:$A$49,0),MATCH(orders!J$1,products!$A$1:$G$1,0))</f>
        <v>1</v>
      </c>
      <c r="K579" s="2">
        <f>INDEX(products!$A$1:$G$49,MATCH($D579,products!$A$1:$A$49,0),MATCH(orders!K$1,products!$A$1:$G$1,0))</f>
        <v>1455</v>
      </c>
      <c r="L579">
        <f>K579*E579</f>
        <v>5820</v>
      </c>
      <c r="M579" s="2" t="str" cm="1">
        <f t="array" ref="M5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79" s="2" t="str" cm="1">
        <f t="array" ref="N579">_xlfn.IFS(FullCoffeeTable[[#This Row],[Метод прожарки]]="M","Medium",FullCoffeeTable[[#This Row],[Метод прожарки]]="L","Light",FullCoffeeTable[[#This Row],[Метод прожарки]]="D","Dark")</f>
        <v>Medium</v>
      </c>
      <c r="O579" s="2" t="str">
        <f>INDEX(customers!$A$1:$D$1001,MATCH($C579,customers!$A$1:$A$1001,0),MATCH(orders!O$1,customers!$A$1:$D$1,0))</f>
        <v>Нет</v>
      </c>
    </row>
    <row r="580" spans="1:15" x14ac:dyDescent="0.25">
      <c r="A580" s="2" t="s">
        <v>1129</v>
      </c>
      <c r="B580" s="3">
        <v>44720</v>
      </c>
      <c r="C580" s="2" t="s">
        <v>1130</v>
      </c>
      <c r="D580" t="s">
        <v>2003</v>
      </c>
      <c r="E580" s="2">
        <v>3</v>
      </c>
      <c r="F580" s="2" t="str">
        <f>INDEX(customers!$A$1:$D$1001,MATCH($C580,customers!$A$1:$A$1001,0),MATCH(orders!F$1,customers!$A$1:$D$1,0))</f>
        <v>Леон Соловьев</v>
      </c>
      <c r="G580" s="2" t="str">
        <f>INDEX(customers!$A$1:$D$1001,MATCH($C580,customers!$A$1:$A$1001,0),MATCH(orders!G$1,customers!$A$1:$D$1,0))</f>
        <v>Казахстан</v>
      </c>
      <c r="H580" s="2" t="str">
        <f>INDEX(products!$A$1:$G$49,MATCH($D580,products!$A$1:$A$49,0),MATCH(orders!H$1,products!$A$1:$G$1,0))</f>
        <v>Exc</v>
      </c>
      <c r="I580" s="2" t="str">
        <f>INDEX(products!$A$1:$G$49,MATCH($D580,products!$A$1:$A$49,0),MATCH(orders!I$1,products!$A$1:$G$1,0))</f>
        <v>L</v>
      </c>
      <c r="J580" s="2">
        <f>INDEX(products!$A$1:$G$49,MATCH($D580,products!$A$1:$A$49,0),MATCH(orders!J$1,products!$A$1:$G$1,0))</f>
        <v>0.2</v>
      </c>
      <c r="K580" s="2">
        <f>INDEX(products!$A$1:$G$49,MATCH($D580,products!$A$1:$A$49,0),MATCH(orders!K$1,products!$A$1:$G$1,0))</f>
        <v>445.5</v>
      </c>
      <c r="L580">
        <f>K580*E580</f>
        <v>1336.5</v>
      </c>
      <c r="M580" s="2" t="str" cm="1">
        <f t="array" ref="M5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0" s="2" t="str" cm="1">
        <f t="array" ref="N580">_xlfn.IFS(FullCoffeeTable[[#This Row],[Метод прожарки]]="M","Medium",FullCoffeeTable[[#This Row],[Метод прожарки]]="L","Light",FullCoffeeTable[[#This Row],[Метод прожарки]]="D","Dark")</f>
        <v>Light</v>
      </c>
      <c r="O580" s="2" t="str">
        <f>INDEX(customers!$A$1:$D$1001,MATCH($C580,customers!$A$1:$A$1001,0),MATCH(orders!O$1,customers!$A$1:$D$1,0))</f>
        <v>Нет</v>
      </c>
    </row>
    <row r="581" spans="1:15" x14ac:dyDescent="0.25">
      <c r="A581" s="2" t="s">
        <v>1129</v>
      </c>
      <c r="B581" s="3">
        <v>44720</v>
      </c>
      <c r="C581" s="2" t="s">
        <v>1130</v>
      </c>
      <c r="D581" t="s">
        <v>1976</v>
      </c>
      <c r="E581" s="2">
        <v>5</v>
      </c>
      <c r="F581" s="2" t="str">
        <f>INDEX(customers!$A$1:$D$1001,MATCH($C581,customers!$A$1:$A$1001,0),MATCH(orders!F$1,customers!$A$1:$D$1,0))</f>
        <v>Леон Соловьев</v>
      </c>
      <c r="G581" s="2" t="str">
        <f>INDEX(customers!$A$1:$D$1001,MATCH($C581,customers!$A$1:$A$1001,0),MATCH(orders!G$1,customers!$A$1:$D$1,0))</f>
        <v>Казахстан</v>
      </c>
      <c r="H581" s="2" t="str">
        <f>INDEX(products!$A$1:$G$49,MATCH($D581,products!$A$1:$A$49,0),MATCH(orders!H$1,products!$A$1:$G$1,0))</f>
        <v>Ara</v>
      </c>
      <c r="I581" s="2" t="str">
        <f>INDEX(products!$A$1:$G$49,MATCH($D581,products!$A$1:$A$49,0),MATCH(orders!I$1,products!$A$1:$G$1,0))</f>
        <v>M</v>
      </c>
      <c r="J581" s="2">
        <f>INDEX(products!$A$1:$G$49,MATCH($D581,products!$A$1:$A$49,0),MATCH(orders!J$1,products!$A$1:$G$1,0))</f>
        <v>0.5</v>
      </c>
      <c r="K581" s="2">
        <f>INDEX(products!$A$1:$G$49,MATCH($D581,products!$A$1:$A$49,0),MATCH(orders!K$1,products!$A$1:$G$1,0))</f>
        <v>675</v>
      </c>
      <c r="L581">
        <f>K581*E581</f>
        <v>3375</v>
      </c>
      <c r="M581" s="2" t="str" cm="1">
        <f t="array" ref="M5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81" s="2" t="str" cm="1">
        <f t="array" ref="N581">_xlfn.IFS(FullCoffeeTable[[#This Row],[Метод прожарки]]="M","Medium",FullCoffeeTable[[#This Row],[Метод прожарки]]="L","Light",FullCoffeeTable[[#This Row],[Метод прожарки]]="D","Dark")</f>
        <v>Medium</v>
      </c>
      <c r="O581" s="2" t="str">
        <f>INDEX(customers!$A$1:$D$1001,MATCH($C581,customers!$A$1:$A$1001,0),MATCH(orders!O$1,customers!$A$1:$D$1,0))</f>
        <v>Нет</v>
      </c>
    </row>
    <row r="582" spans="1:15" x14ac:dyDescent="0.25">
      <c r="A582" s="2" t="s">
        <v>1132</v>
      </c>
      <c r="B582" s="3">
        <v>43965</v>
      </c>
      <c r="C582" s="2" t="s">
        <v>1133</v>
      </c>
      <c r="D582" t="s">
        <v>1990</v>
      </c>
      <c r="E582" s="2">
        <v>3</v>
      </c>
      <c r="F582" s="2" t="str">
        <f>INDEX(customers!$A$1:$D$1001,MATCH($C582,customers!$A$1:$A$1001,0),MATCH(orders!F$1,customers!$A$1:$D$1,0))</f>
        <v>Софья Петухова</v>
      </c>
      <c r="G582" s="2" t="str">
        <f>INDEX(customers!$A$1:$D$1001,MATCH($C582,customers!$A$1:$A$1001,0),MATCH(orders!G$1,customers!$A$1:$D$1,0))</f>
        <v>Россия</v>
      </c>
      <c r="H582" s="2" t="str">
        <f>INDEX(products!$A$1:$G$49,MATCH($D582,products!$A$1:$A$49,0),MATCH(orders!H$1,products!$A$1:$G$1,0))</f>
        <v>Exc</v>
      </c>
      <c r="I582" s="2" t="str">
        <f>INDEX(products!$A$1:$G$49,MATCH($D582,products!$A$1:$A$49,0),MATCH(orders!I$1,products!$A$1:$G$1,0))</f>
        <v>L</v>
      </c>
      <c r="J582" s="2">
        <f>INDEX(products!$A$1:$G$49,MATCH($D582,products!$A$1:$A$49,0),MATCH(orders!J$1,products!$A$1:$G$1,0))</f>
        <v>1</v>
      </c>
      <c r="K582" s="2">
        <f>INDEX(products!$A$1:$G$49,MATCH($D582,products!$A$1:$A$49,0),MATCH(orders!K$1,products!$A$1:$G$1,0))</f>
        <v>1485</v>
      </c>
      <c r="L582">
        <f>K582*E582</f>
        <v>4455</v>
      </c>
      <c r="M582" s="2" t="str" cm="1">
        <f t="array" ref="M5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2" s="2" t="str" cm="1">
        <f t="array" ref="N582">_xlfn.IFS(FullCoffeeTable[[#This Row],[Метод прожарки]]="M","Medium",FullCoffeeTable[[#This Row],[Метод прожарки]]="L","Light",FullCoffeeTable[[#This Row],[Метод прожарки]]="D","Dark")</f>
        <v>Light</v>
      </c>
      <c r="O582" s="2" t="str">
        <f>INDEX(customers!$A$1:$D$1001,MATCH($C582,customers!$A$1:$A$1001,0),MATCH(orders!O$1,customers!$A$1:$D$1,0))</f>
        <v>Да</v>
      </c>
    </row>
    <row r="583" spans="1:15" x14ac:dyDescent="0.25">
      <c r="A583" s="2" t="s">
        <v>1134</v>
      </c>
      <c r="B583" s="3">
        <v>44190</v>
      </c>
      <c r="C583" s="2" t="s">
        <v>1135</v>
      </c>
      <c r="D583" t="s">
        <v>1995</v>
      </c>
      <c r="E583" s="2">
        <v>5</v>
      </c>
      <c r="F583" s="2" t="str">
        <f>INDEX(customers!$A$1:$D$1001,MATCH($C583,customers!$A$1:$A$1001,0),MATCH(orders!F$1,customers!$A$1:$D$1,0))</f>
        <v>Виктория Горлова</v>
      </c>
      <c r="G583" s="2" t="str">
        <f>INDEX(customers!$A$1:$D$1001,MATCH($C583,customers!$A$1:$A$1001,0),MATCH(orders!G$1,customers!$A$1:$D$1,0))</f>
        <v>Беларусь</v>
      </c>
      <c r="H583" s="2" t="str">
        <f>INDEX(products!$A$1:$G$49,MATCH($D583,products!$A$1:$A$49,0),MATCH(orders!H$1,products!$A$1:$G$1,0))</f>
        <v>Exc</v>
      </c>
      <c r="I583" s="2" t="str">
        <f>INDEX(products!$A$1:$G$49,MATCH($D583,products!$A$1:$A$49,0),MATCH(orders!I$1,products!$A$1:$G$1,0))</f>
        <v>L</v>
      </c>
      <c r="J583" s="2">
        <f>INDEX(products!$A$1:$G$49,MATCH($D583,products!$A$1:$A$49,0),MATCH(orders!J$1,products!$A$1:$G$1,0))</f>
        <v>0.5</v>
      </c>
      <c r="K583" s="2">
        <f>INDEX(products!$A$1:$G$49,MATCH($D583,products!$A$1:$A$49,0),MATCH(orders!K$1,products!$A$1:$G$1,0))</f>
        <v>891</v>
      </c>
      <c r="L583">
        <f>K583*E583</f>
        <v>4455</v>
      </c>
      <c r="M583" s="2" t="str" cm="1">
        <f t="array" ref="M5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3" s="2" t="str" cm="1">
        <f t="array" ref="N583">_xlfn.IFS(FullCoffeeTable[[#This Row],[Метод прожарки]]="M","Medium",FullCoffeeTable[[#This Row],[Метод прожарки]]="L","Light",FullCoffeeTable[[#This Row],[Метод прожарки]]="D","Dark")</f>
        <v>Light</v>
      </c>
      <c r="O583" s="2" t="str">
        <f>INDEX(customers!$A$1:$D$1001,MATCH($C583,customers!$A$1:$A$1001,0),MATCH(orders!O$1,customers!$A$1:$D$1,0))</f>
        <v>Да</v>
      </c>
    </row>
    <row r="584" spans="1:15" x14ac:dyDescent="0.25">
      <c r="A584" s="2" t="s">
        <v>1136</v>
      </c>
      <c r="B584" s="3">
        <v>44382</v>
      </c>
      <c r="C584" s="2" t="s">
        <v>1137</v>
      </c>
      <c r="D584" t="s">
        <v>2002</v>
      </c>
      <c r="E584" s="2">
        <v>5</v>
      </c>
      <c r="F584" s="2" t="str">
        <f>INDEX(customers!$A$1:$D$1001,MATCH($C584,customers!$A$1:$A$1001,0),MATCH(orders!F$1,customers!$A$1:$D$1,0))</f>
        <v>Василий Кузьмин</v>
      </c>
      <c r="G584" s="2" t="str">
        <f>INDEX(customers!$A$1:$D$1001,MATCH($C584,customers!$A$1:$A$1001,0),MATCH(orders!G$1,customers!$A$1:$D$1,0))</f>
        <v>Россия</v>
      </c>
      <c r="H584" s="2" t="str">
        <f>INDEX(products!$A$1:$G$49,MATCH($D584,products!$A$1:$A$49,0),MATCH(orders!H$1,products!$A$1:$G$1,0))</f>
        <v>Exc</v>
      </c>
      <c r="I584" s="2" t="str">
        <f>INDEX(products!$A$1:$G$49,MATCH($D584,products!$A$1:$A$49,0),MATCH(orders!I$1,products!$A$1:$G$1,0))</f>
        <v>D</v>
      </c>
      <c r="J584" s="2">
        <f>INDEX(products!$A$1:$G$49,MATCH($D584,products!$A$1:$A$49,0),MATCH(orders!J$1,products!$A$1:$G$1,0))</f>
        <v>1</v>
      </c>
      <c r="K584" s="2">
        <f>INDEX(products!$A$1:$G$49,MATCH($D584,products!$A$1:$A$49,0),MATCH(orders!K$1,products!$A$1:$G$1,0))</f>
        <v>1215</v>
      </c>
      <c r="L584">
        <f>K584*E584</f>
        <v>6075</v>
      </c>
      <c r="M584" s="2" t="str" cm="1">
        <f t="array" ref="M5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4" s="2" t="str" cm="1">
        <f t="array" ref="N584">_xlfn.IFS(FullCoffeeTable[[#This Row],[Метод прожарки]]="M","Medium",FullCoffeeTable[[#This Row],[Метод прожарки]]="L","Light",FullCoffeeTable[[#This Row],[Метод прожарки]]="D","Dark")</f>
        <v>Dark</v>
      </c>
      <c r="O584" s="2" t="str">
        <f>INDEX(customers!$A$1:$D$1001,MATCH($C584,customers!$A$1:$A$1001,0),MATCH(orders!O$1,customers!$A$1:$D$1,0))</f>
        <v>Нет</v>
      </c>
    </row>
    <row r="585" spans="1:15" x14ac:dyDescent="0.25">
      <c r="A585" s="2" t="s">
        <v>1138</v>
      </c>
      <c r="B585" s="3">
        <v>43538</v>
      </c>
      <c r="C585" s="2" t="s">
        <v>1139</v>
      </c>
      <c r="D585" t="s">
        <v>1997</v>
      </c>
      <c r="E585" s="2">
        <v>1</v>
      </c>
      <c r="F585" s="2" t="str">
        <f>INDEX(customers!$A$1:$D$1001,MATCH($C585,customers!$A$1:$A$1001,0),MATCH(orders!F$1,customers!$A$1:$D$1,0))</f>
        <v>Маргарита Наумова</v>
      </c>
      <c r="G585" s="2" t="str">
        <f>INDEX(customers!$A$1:$D$1001,MATCH($C585,customers!$A$1:$A$1001,0),MATCH(orders!G$1,customers!$A$1:$D$1,0))</f>
        <v>Россия</v>
      </c>
      <c r="H585" s="2" t="str">
        <f>INDEX(products!$A$1:$G$49,MATCH($D585,products!$A$1:$A$49,0),MATCH(orders!H$1,products!$A$1:$G$1,0))</f>
        <v>Rob</v>
      </c>
      <c r="I585" s="2" t="str">
        <f>INDEX(products!$A$1:$G$49,MATCH($D585,products!$A$1:$A$49,0),MATCH(orders!I$1,products!$A$1:$G$1,0))</f>
        <v>L</v>
      </c>
      <c r="J585" s="2">
        <f>INDEX(products!$A$1:$G$49,MATCH($D585,products!$A$1:$A$49,0),MATCH(orders!J$1,products!$A$1:$G$1,0))</f>
        <v>0.2</v>
      </c>
      <c r="K585" s="2">
        <f>INDEX(products!$A$1:$G$49,MATCH($D585,products!$A$1:$A$49,0),MATCH(orders!K$1,products!$A$1:$G$1,0))</f>
        <v>358.49999999999994</v>
      </c>
      <c r="L585">
        <f>K585*E585</f>
        <v>358.49999999999994</v>
      </c>
      <c r="M585" s="2" t="str" cm="1">
        <f t="array" ref="M5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5" s="2" t="str" cm="1">
        <f t="array" ref="N585">_xlfn.IFS(FullCoffeeTable[[#This Row],[Метод прожарки]]="M","Medium",FullCoffeeTable[[#This Row],[Метод прожарки]]="L","Light",FullCoffeeTable[[#This Row],[Метод прожарки]]="D","Dark")</f>
        <v>Light</v>
      </c>
      <c r="O585" s="2" t="str">
        <f>INDEX(customers!$A$1:$D$1001,MATCH($C585,customers!$A$1:$A$1001,0),MATCH(orders!O$1,customers!$A$1:$D$1,0))</f>
        <v>Да</v>
      </c>
    </row>
    <row r="586" spans="1:15" x14ac:dyDescent="0.25">
      <c r="A586" s="2" t="s">
        <v>1140</v>
      </c>
      <c r="B586" s="3">
        <v>44262</v>
      </c>
      <c r="C586" s="2" t="s">
        <v>1141</v>
      </c>
      <c r="D586" t="s">
        <v>1997</v>
      </c>
      <c r="E586" s="2">
        <v>6</v>
      </c>
      <c r="F586" s="2" t="str">
        <f>INDEX(customers!$A$1:$D$1001,MATCH($C586,customers!$A$1:$A$1001,0),MATCH(orders!F$1,customers!$A$1:$D$1,0))</f>
        <v>Майя Ларионова</v>
      </c>
      <c r="G586" s="2" t="str">
        <f>INDEX(customers!$A$1:$D$1001,MATCH($C586,customers!$A$1:$A$1001,0),MATCH(orders!G$1,customers!$A$1:$D$1,0))</f>
        <v>Россия</v>
      </c>
      <c r="H586" s="2" t="str">
        <f>INDEX(products!$A$1:$G$49,MATCH($D586,products!$A$1:$A$49,0),MATCH(orders!H$1,products!$A$1:$G$1,0))</f>
        <v>Rob</v>
      </c>
      <c r="I586" s="2" t="str">
        <f>INDEX(products!$A$1:$G$49,MATCH($D586,products!$A$1:$A$49,0),MATCH(orders!I$1,products!$A$1:$G$1,0))</f>
        <v>L</v>
      </c>
      <c r="J586" s="2">
        <f>INDEX(products!$A$1:$G$49,MATCH($D586,products!$A$1:$A$49,0),MATCH(orders!J$1,products!$A$1:$G$1,0))</f>
        <v>0.2</v>
      </c>
      <c r="K586" s="2">
        <f>INDEX(products!$A$1:$G$49,MATCH($D586,products!$A$1:$A$49,0),MATCH(orders!K$1,products!$A$1:$G$1,0))</f>
        <v>358.49999999999994</v>
      </c>
      <c r="L586">
        <f>K586*E586</f>
        <v>2150.9999999999995</v>
      </c>
      <c r="M586" s="2" t="str" cm="1">
        <f t="array" ref="M5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6" s="2" t="str" cm="1">
        <f t="array" ref="N586">_xlfn.IFS(FullCoffeeTable[[#This Row],[Метод прожарки]]="M","Medium",FullCoffeeTable[[#This Row],[Метод прожарки]]="L","Light",FullCoffeeTable[[#This Row],[Метод прожарки]]="D","Dark")</f>
        <v>Light</v>
      </c>
      <c r="O586" s="2" t="str">
        <f>INDEX(customers!$A$1:$D$1001,MATCH($C586,customers!$A$1:$A$1001,0),MATCH(orders!O$1,customers!$A$1:$D$1,0))</f>
        <v>Нет</v>
      </c>
    </row>
    <row r="587" spans="1:15" x14ac:dyDescent="0.25">
      <c r="A587" s="2" t="s">
        <v>1142</v>
      </c>
      <c r="B587" s="3">
        <v>44505</v>
      </c>
      <c r="C587" s="2" t="s">
        <v>1159</v>
      </c>
      <c r="D587" t="s">
        <v>1958</v>
      </c>
      <c r="E587" s="2">
        <v>2</v>
      </c>
      <c r="F587" s="2" t="str">
        <f>INDEX(customers!$A$1:$D$1001,MATCH($C587,customers!$A$1:$A$1001,0),MATCH(orders!F$1,customers!$A$1:$D$1,0))</f>
        <v>Ярослав Кузнецов</v>
      </c>
      <c r="G587" s="2" t="str">
        <f>INDEX(customers!$A$1:$D$1001,MATCH($C587,customers!$A$1:$A$1001,0),MATCH(orders!G$1,customers!$A$1:$D$1,0))</f>
        <v>Беларусь</v>
      </c>
      <c r="H587" s="2" t="str">
        <f>INDEX(products!$A$1:$G$49,MATCH($D587,products!$A$1:$A$49,0),MATCH(orders!H$1,products!$A$1:$G$1,0))</f>
        <v>Exc</v>
      </c>
      <c r="I587" s="2" t="str">
        <f>INDEX(products!$A$1:$G$49,MATCH($D587,products!$A$1:$A$49,0),MATCH(orders!I$1,products!$A$1:$G$1,0))</f>
        <v>M</v>
      </c>
      <c r="J587" s="2">
        <f>INDEX(products!$A$1:$G$49,MATCH($D587,products!$A$1:$A$49,0),MATCH(orders!J$1,products!$A$1:$G$1,0))</f>
        <v>0.5</v>
      </c>
      <c r="K587" s="2">
        <f>INDEX(products!$A$1:$G$49,MATCH($D587,products!$A$1:$A$49,0),MATCH(orders!K$1,products!$A$1:$G$1,0))</f>
        <v>825</v>
      </c>
      <c r="L587">
        <f>K587*E587</f>
        <v>1650</v>
      </c>
      <c r="M587" s="2" t="str" cm="1">
        <f t="array" ref="M5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87" s="2" t="str" cm="1">
        <f t="array" ref="N587">_xlfn.IFS(FullCoffeeTable[[#This Row],[Метод прожарки]]="M","Medium",FullCoffeeTable[[#This Row],[Метод прожарки]]="L","Light",FullCoffeeTable[[#This Row],[Метод прожарки]]="D","Dark")</f>
        <v>Medium</v>
      </c>
      <c r="O587" s="2" t="str">
        <f>INDEX(customers!$A$1:$D$1001,MATCH($C587,customers!$A$1:$A$1001,0),MATCH(orders!O$1,customers!$A$1:$D$1,0))</f>
        <v>Да</v>
      </c>
    </row>
    <row r="588" spans="1:15" x14ac:dyDescent="0.25">
      <c r="A588" s="2" t="s">
        <v>1144</v>
      </c>
      <c r="B588" s="3">
        <v>43867</v>
      </c>
      <c r="C588" s="2" t="s">
        <v>1145</v>
      </c>
      <c r="D588" t="s">
        <v>1961</v>
      </c>
      <c r="E588" s="2">
        <v>3</v>
      </c>
      <c r="F588" s="2" t="str">
        <f>INDEX(customers!$A$1:$D$1001,MATCH($C588,customers!$A$1:$A$1001,0),MATCH(orders!F$1,customers!$A$1:$D$1,0))</f>
        <v>Екатерина Александрова</v>
      </c>
      <c r="G588" s="2" t="str">
        <f>INDEX(customers!$A$1:$D$1001,MATCH($C588,customers!$A$1:$A$1001,0),MATCH(orders!G$1,customers!$A$1:$D$1,0))</f>
        <v>Россия</v>
      </c>
      <c r="H588" s="2" t="str">
        <f>INDEX(products!$A$1:$G$49,MATCH($D588,products!$A$1:$A$49,0),MATCH(orders!H$1,products!$A$1:$G$1,0))</f>
        <v>Rob</v>
      </c>
      <c r="I588" s="2" t="str">
        <f>INDEX(products!$A$1:$G$49,MATCH($D588,products!$A$1:$A$49,0),MATCH(orders!I$1,products!$A$1:$G$1,0))</f>
        <v>L</v>
      </c>
      <c r="J588" s="2">
        <f>INDEX(products!$A$1:$G$49,MATCH($D588,products!$A$1:$A$49,0),MATCH(orders!J$1,products!$A$1:$G$1,0))</f>
        <v>2.5</v>
      </c>
      <c r="K588" s="2">
        <f>INDEX(products!$A$1:$G$49,MATCH($D588,products!$A$1:$A$49,0),MATCH(orders!K$1,products!$A$1:$G$1,0))</f>
        <v>2748.4999999999995</v>
      </c>
      <c r="L588">
        <f>K588*E588</f>
        <v>8245.4999999999982</v>
      </c>
      <c r="M588" s="2" t="str" cm="1">
        <f t="array" ref="M5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88" s="2" t="str" cm="1">
        <f t="array" ref="N588">_xlfn.IFS(FullCoffeeTable[[#This Row],[Метод прожарки]]="M","Medium",FullCoffeeTable[[#This Row],[Метод прожарки]]="L","Light",FullCoffeeTable[[#This Row],[Метод прожарки]]="D","Dark")</f>
        <v>Light</v>
      </c>
      <c r="O588" s="2" t="str">
        <f>INDEX(customers!$A$1:$D$1001,MATCH($C588,customers!$A$1:$A$1001,0),MATCH(orders!O$1,customers!$A$1:$D$1,0))</f>
        <v>Нет</v>
      </c>
    </row>
    <row r="589" spans="1:15" x14ac:dyDescent="0.25">
      <c r="A589" s="2" t="s">
        <v>1146</v>
      </c>
      <c r="B589" s="3">
        <v>44267</v>
      </c>
      <c r="C589" s="2" t="s">
        <v>1147</v>
      </c>
      <c r="D589" t="s">
        <v>1988</v>
      </c>
      <c r="E589" s="2">
        <v>1</v>
      </c>
      <c r="F589" s="2" t="str">
        <f>INDEX(customers!$A$1:$D$1001,MATCH($C589,customers!$A$1:$A$1001,0),MATCH(orders!F$1,customers!$A$1:$D$1,0))</f>
        <v>Михаил Денисов</v>
      </c>
      <c r="G589" s="2" t="str">
        <f>INDEX(customers!$A$1:$D$1001,MATCH($C589,customers!$A$1:$A$1001,0),MATCH(orders!G$1,customers!$A$1:$D$1,0))</f>
        <v>Россия</v>
      </c>
      <c r="H589" s="2" t="str">
        <f>INDEX(products!$A$1:$G$49,MATCH($D589,products!$A$1:$A$49,0),MATCH(orders!H$1,products!$A$1:$G$1,0))</f>
        <v>Lib</v>
      </c>
      <c r="I589" s="2" t="str">
        <f>INDEX(products!$A$1:$G$49,MATCH($D589,products!$A$1:$A$49,0),MATCH(orders!I$1,products!$A$1:$G$1,0))</f>
        <v>D</v>
      </c>
      <c r="J589" s="2">
        <f>INDEX(products!$A$1:$G$49,MATCH($D589,products!$A$1:$A$49,0),MATCH(orders!J$1,products!$A$1:$G$1,0))</f>
        <v>0.5</v>
      </c>
      <c r="K589" s="2">
        <f>INDEX(products!$A$1:$G$49,MATCH($D589,products!$A$1:$A$49,0),MATCH(orders!K$1,products!$A$1:$G$1,0))</f>
        <v>777</v>
      </c>
      <c r="L589">
        <f>K589*E589</f>
        <v>777</v>
      </c>
      <c r="M589" s="2" t="str" cm="1">
        <f t="array" ref="M5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89" s="2" t="str" cm="1">
        <f t="array" ref="N589">_xlfn.IFS(FullCoffeeTable[[#This Row],[Метод прожарки]]="M","Medium",FullCoffeeTable[[#This Row],[Метод прожарки]]="L","Light",FullCoffeeTable[[#This Row],[Метод прожарки]]="D","Dark")</f>
        <v>Dark</v>
      </c>
      <c r="O589" s="2" t="str">
        <f>INDEX(customers!$A$1:$D$1001,MATCH($C589,customers!$A$1:$A$1001,0),MATCH(orders!O$1,customers!$A$1:$D$1,0))</f>
        <v>Да</v>
      </c>
    </row>
    <row r="590" spans="1:15" x14ac:dyDescent="0.25">
      <c r="A590" s="2" t="s">
        <v>1148</v>
      </c>
      <c r="B590" s="3">
        <v>44046</v>
      </c>
      <c r="C590" s="2" t="s">
        <v>1149</v>
      </c>
      <c r="D590" t="s">
        <v>1965</v>
      </c>
      <c r="E590" s="2">
        <v>2</v>
      </c>
      <c r="F590" s="2" t="str">
        <f>INDEX(customers!$A$1:$D$1001,MATCH($C590,customers!$A$1:$A$1001,0),MATCH(orders!F$1,customers!$A$1:$D$1,0))</f>
        <v>Амина Семенова</v>
      </c>
      <c r="G590" s="2" t="str">
        <f>INDEX(customers!$A$1:$D$1001,MATCH($C590,customers!$A$1:$A$1001,0),MATCH(orders!G$1,customers!$A$1:$D$1,0))</f>
        <v>Россия</v>
      </c>
      <c r="H590" s="2" t="str">
        <f>INDEX(products!$A$1:$G$49,MATCH($D590,products!$A$1:$A$49,0),MATCH(orders!H$1,products!$A$1:$G$1,0))</f>
        <v>Rob</v>
      </c>
      <c r="I590" s="2" t="str">
        <f>INDEX(products!$A$1:$G$49,MATCH($D590,products!$A$1:$A$49,0),MATCH(orders!I$1,products!$A$1:$G$1,0))</f>
        <v>M</v>
      </c>
      <c r="J590" s="2">
        <f>INDEX(products!$A$1:$G$49,MATCH($D590,products!$A$1:$A$49,0),MATCH(orders!J$1,products!$A$1:$G$1,0))</f>
        <v>0.5</v>
      </c>
      <c r="K590" s="2">
        <f>INDEX(products!$A$1:$G$49,MATCH($D590,products!$A$1:$A$49,0),MATCH(orders!K$1,products!$A$1:$G$1,0))</f>
        <v>597</v>
      </c>
      <c r="L590">
        <f>K590*E590</f>
        <v>1194</v>
      </c>
      <c r="M590" s="2" t="str" cm="1">
        <f t="array" ref="M5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90" s="2" t="str" cm="1">
        <f t="array" ref="N590">_xlfn.IFS(FullCoffeeTable[[#This Row],[Метод прожарки]]="M","Medium",FullCoffeeTable[[#This Row],[Метод прожарки]]="L","Light",FullCoffeeTable[[#This Row],[Метод прожарки]]="D","Dark")</f>
        <v>Medium</v>
      </c>
      <c r="O590" s="2" t="str">
        <f>INDEX(customers!$A$1:$D$1001,MATCH($C590,customers!$A$1:$A$1001,0),MATCH(orders!O$1,customers!$A$1:$D$1,0))</f>
        <v>Да</v>
      </c>
    </row>
    <row r="591" spans="1:15" x14ac:dyDescent="0.25">
      <c r="A591" s="2" t="s">
        <v>1150</v>
      </c>
      <c r="B591" s="3">
        <v>43671</v>
      </c>
      <c r="C591" s="2" t="s">
        <v>1151</v>
      </c>
      <c r="D591" t="s">
        <v>1967</v>
      </c>
      <c r="E591" s="2">
        <v>6</v>
      </c>
      <c r="F591" s="2" t="str">
        <f>INDEX(customers!$A$1:$D$1001,MATCH($C591,customers!$A$1:$A$1001,0),MATCH(orders!F$1,customers!$A$1:$D$1,0))</f>
        <v>Виктория Максимова</v>
      </c>
      <c r="G591" s="2" t="str">
        <f>INDEX(customers!$A$1:$D$1001,MATCH($C591,customers!$A$1:$A$1001,0),MATCH(orders!G$1,customers!$A$1:$D$1,0))</f>
        <v>Россия</v>
      </c>
      <c r="H591" s="2" t="str">
        <f>INDEX(products!$A$1:$G$49,MATCH($D591,products!$A$1:$A$49,0),MATCH(orders!H$1,products!$A$1:$G$1,0))</f>
        <v>Exc</v>
      </c>
      <c r="I591" s="2" t="str">
        <f>INDEX(products!$A$1:$G$49,MATCH($D591,products!$A$1:$A$49,0),MATCH(orders!I$1,products!$A$1:$G$1,0))</f>
        <v>L</v>
      </c>
      <c r="J591" s="2">
        <f>INDEX(products!$A$1:$G$49,MATCH($D591,products!$A$1:$A$49,0),MATCH(orders!J$1,products!$A$1:$G$1,0))</f>
        <v>2.5</v>
      </c>
      <c r="K591" s="2">
        <f>INDEX(products!$A$1:$G$49,MATCH($D591,products!$A$1:$A$49,0),MATCH(orders!K$1,products!$A$1:$G$1,0))</f>
        <v>3415.4999999999995</v>
      </c>
      <c r="L591">
        <f>K591*E591</f>
        <v>20492.999999999996</v>
      </c>
      <c r="M591" s="2" t="str" cm="1">
        <f t="array" ref="M5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1" s="2" t="str" cm="1">
        <f t="array" ref="N591">_xlfn.IFS(FullCoffeeTable[[#This Row],[Метод прожарки]]="M","Medium",FullCoffeeTable[[#This Row],[Метод прожарки]]="L","Light",FullCoffeeTable[[#This Row],[Метод прожарки]]="D","Dark")</f>
        <v>Light</v>
      </c>
      <c r="O591" s="2" t="str">
        <f>INDEX(customers!$A$1:$D$1001,MATCH($C591,customers!$A$1:$A$1001,0),MATCH(orders!O$1,customers!$A$1:$D$1,0))</f>
        <v>Нет</v>
      </c>
    </row>
    <row r="592" spans="1:15" x14ac:dyDescent="0.25">
      <c r="A592" s="2" t="s">
        <v>1152</v>
      </c>
      <c r="B592" s="3">
        <v>43950</v>
      </c>
      <c r="C592" s="2" t="s">
        <v>1153</v>
      </c>
      <c r="D592" t="s">
        <v>1985</v>
      </c>
      <c r="E592" s="2">
        <v>2</v>
      </c>
      <c r="F592" s="2" t="str">
        <f>INDEX(customers!$A$1:$D$1001,MATCH($C592,customers!$A$1:$A$1001,0),MATCH(orders!F$1,customers!$A$1:$D$1,0))</f>
        <v>Дмитрий Комаров</v>
      </c>
      <c r="G592" s="2" t="str">
        <f>INDEX(customers!$A$1:$D$1001,MATCH($C592,customers!$A$1:$A$1001,0),MATCH(orders!G$1,customers!$A$1:$D$1,0))</f>
        <v>Россия</v>
      </c>
      <c r="H592" s="2" t="str">
        <f>INDEX(products!$A$1:$G$49,MATCH($D592,products!$A$1:$A$49,0),MATCH(orders!H$1,products!$A$1:$G$1,0))</f>
        <v>Exc</v>
      </c>
      <c r="I592" s="2" t="str">
        <f>INDEX(products!$A$1:$G$49,MATCH($D592,products!$A$1:$A$49,0),MATCH(orders!I$1,products!$A$1:$G$1,0))</f>
        <v>M</v>
      </c>
      <c r="J592" s="2">
        <f>INDEX(products!$A$1:$G$49,MATCH($D592,products!$A$1:$A$49,0),MATCH(orders!J$1,products!$A$1:$G$1,0))</f>
        <v>2.5</v>
      </c>
      <c r="K592" s="2">
        <f>INDEX(products!$A$1:$G$49,MATCH($D592,products!$A$1:$A$49,0),MATCH(orders!K$1,products!$A$1:$G$1,0))</f>
        <v>3162.4999999999995</v>
      </c>
      <c r="L592">
        <f>K592*E592</f>
        <v>6324.9999999999991</v>
      </c>
      <c r="M592" s="2" t="str" cm="1">
        <f t="array" ref="M5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2" s="2" t="str" cm="1">
        <f t="array" ref="N592">_xlfn.IFS(FullCoffeeTable[[#This Row],[Метод прожарки]]="M","Medium",FullCoffeeTable[[#This Row],[Метод прожарки]]="L","Light",FullCoffeeTable[[#This Row],[Метод прожарки]]="D","Dark")</f>
        <v>Medium</v>
      </c>
      <c r="O592" s="2" t="str">
        <f>INDEX(customers!$A$1:$D$1001,MATCH($C592,customers!$A$1:$A$1001,0),MATCH(orders!O$1,customers!$A$1:$D$1,0))</f>
        <v>Да</v>
      </c>
    </row>
    <row r="593" spans="1:15" x14ac:dyDescent="0.25">
      <c r="A593" s="2" t="s">
        <v>1154</v>
      </c>
      <c r="B593" s="3">
        <v>43587</v>
      </c>
      <c r="C593" s="2" t="s">
        <v>1155</v>
      </c>
      <c r="D593" t="s">
        <v>1982</v>
      </c>
      <c r="E593" s="2">
        <v>3</v>
      </c>
      <c r="F593" s="2" t="str">
        <f>INDEX(customers!$A$1:$D$1001,MATCH($C593,customers!$A$1:$A$1001,0),MATCH(orders!F$1,customers!$A$1:$D$1,0))</f>
        <v>Лука Волков</v>
      </c>
      <c r="G593" s="2" t="str">
        <f>INDEX(customers!$A$1:$D$1001,MATCH($C593,customers!$A$1:$A$1001,0),MATCH(orders!G$1,customers!$A$1:$D$1,0))</f>
        <v>Россия</v>
      </c>
      <c r="H593" s="2" t="str">
        <f>INDEX(products!$A$1:$G$49,MATCH($D593,products!$A$1:$A$49,0),MATCH(orders!H$1,products!$A$1:$G$1,0))</f>
        <v>Rob</v>
      </c>
      <c r="I593" s="2" t="str">
        <f>INDEX(products!$A$1:$G$49,MATCH($D593,products!$A$1:$A$49,0),MATCH(orders!I$1,products!$A$1:$G$1,0))</f>
        <v>D</v>
      </c>
      <c r="J593" s="2">
        <f>INDEX(products!$A$1:$G$49,MATCH($D593,products!$A$1:$A$49,0),MATCH(orders!J$1,products!$A$1:$G$1,0))</f>
        <v>0.2</v>
      </c>
      <c r="K593" s="2">
        <f>INDEX(products!$A$1:$G$49,MATCH($D593,products!$A$1:$A$49,0),MATCH(orders!K$1,products!$A$1:$G$1,0))</f>
        <v>268.49999999999994</v>
      </c>
      <c r="L593">
        <f>K593*E593</f>
        <v>805.49999999999977</v>
      </c>
      <c r="M593" s="2" t="str" cm="1">
        <f t="array" ref="M5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593" s="2" t="str" cm="1">
        <f t="array" ref="N593">_xlfn.IFS(FullCoffeeTable[[#This Row],[Метод прожарки]]="M","Medium",FullCoffeeTable[[#This Row],[Метод прожарки]]="L","Light",FullCoffeeTable[[#This Row],[Метод прожарки]]="D","Dark")</f>
        <v>Dark</v>
      </c>
      <c r="O593" s="2" t="str">
        <f>INDEX(customers!$A$1:$D$1001,MATCH($C593,customers!$A$1:$A$1001,0),MATCH(orders!O$1,customers!$A$1:$D$1,0))</f>
        <v>Да</v>
      </c>
    </row>
    <row r="594" spans="1:15" x14ac:dyDescent="0.25">
      <c r="A594" s="2" t="s">
        <v>1156</v>
      </c>
      <c r="B594" s="3">
        <v>44437</v>
      </c>
      <c r="C594" s="2" t="s">
        <v>1157</v>
      </c>
      <c r="D594" t="s">
        <v>1994</v>
      </c>
      <c r="E594" s="2">
        <v>2</v>
      </c>
      <c r="F594" s="2" t="str">
        <f>INDEX(customers!$A$1:$D$1001,MATCH($C594,customers!$A$1:$A$1001,0),MATCH(orders!F$1,customers!$A$1:$D$1,0))</f>
        <v>Егор Беляев</v>
      </c>
      <c r="G594" s="2" t="str">
        <f>INDEX(customers!$A$1:$D$1001,MATCH($C594,customers!$A$1:$A$1001,0),MATCH(orders!G$1,customers!$A$1:$D$1,0))</f>
        <v>Россия</v>
      </c>
      <c r="H594" s="2" t="str">
        <f>INDEX(products!$A$1:$G$49,MATCH($D594,products!$A$1:$A$49,0),MATCH(orders!H$1,products!$A$1:$G$1,0))</f>
        <v>Ara</v>
      </c>
      <c r="I594" s="2" t="str">
        <f>INDEX(products!$A$1:$G$49,MATCH($D594,products!$A$1:$A$49,0),MATCH(orders!I$1,products!$A$1:$G$1,0))</f>
        <v>M</v>
      </c>
      <c r="J594" s="2">
        <f>INDEX(products!$A$1:$G$49,MATCH($D594,products!$A$1:$A$49,0),MATCH(orders!J$1,products!$A$1:$G$1,0))</f>
        <v>2.5</v>
      </c>
      <c r="K594" s="2">
        <f>INDEX(products!$A$1:$G$49,MATCH($D594,products!$A$1:$A$49,0),MATCH(orders!K$1,products!$A$1:$G$1,0))</f>
        <v>2587.4999999999995</v>
      </c>
      <c r="L594">
        <f>K594*E594</f>
        <v>5174.9999999999991</v>
      </c>
      <c r="M594" s="2" t="str" cm="1">
        <f t="array" ref="M5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4" s="2" t="str" cm="1">
        <f t="array" ref="N594">_xlfn.IFS(FullCoffeeTable[[#This Row],[Метод прожарки]]="M","Medium",FullCoffeeTable[[#This Row],[Метод прожарки]]="L","Light",FullCoffeeTable[[#This Row],[Метод прожарки]]="D","Dark")</f>
        <v>Medium</v>
      </c>
      <c r="O594" s="2" t="str">
        <f>INDEX(customers!$A$1:$D$1001,MATCH($C594,customers!$A$1:$A$1001,0),MATCH(orders!O$1,customers!$A$1:$D$1,0))</f>
        <v>Нет</v>
      </c>
    </row>
    <row r="595" spans="1:15" x14ac:dyDescent="0.25">
      <c r="A595" s="2" t="s">
        <v>1158</v>
      </c>
      <c r="B595" s="3">
        <v>43903</v>
      </c>
      <c r="C595" s="2" t="s">
        <v>1159</v>
      </c>
      <c r="D595" t="s">
        <v>2004</v>
      </c>
      <c r="E595" s="2">
        <v>1</v>
      </c>
      <c r="F595" s="2" t="str">
        <f>INDEX(customers!$A$1:$D$1001,MATCH($C595,customers!$A$1:$A$1001,0),MATCH(orders!F$1,customers!$A$1:$D$1,0))</f>
        <v>Ярослав Кузнецов</v>
      </c>
      <c r="G595" s="2" t="str">
        <f>INDEX(customers!$A$1:$D$1001,MATCH($C595,customers!$A$1:$A$1001,0),MATCH(orders!G$1,customers!$A$1:$D$1,0))</f>
        <v>Беларусь</v>
      </c>
      <c r="H595" s="2" t="str">
        <f>INDEX(products!$A$1:$G$49,MATCH($D595,products!$A$1:$A$49,0),MATCH(orders!H$1,products!$A$1:$G$1,0))</f>
        <v>Exc</v>
      </c>
      <c r="I595" s="2" t="str">
        <f>INDEX(products!$A$1:$G$49,MATCH($D595,products!$A$1:$A$49,0),MATCH(orders!I$1,products!$A$1:$G$1,0))</f>
        <v>D</v>
      </c>
      <c r="J595" s="2">
        <f>INDEX(products!$A$1:$G$49,MATCH($D595,products!$A$1:$A$49,0),MATCH(orders!J$1,products!$A$1:$G$1,0))</f>
        <v>2.5</v>
      </c>
      <c r="K595" s="2">
        <f>INDEX(products!$A$1:$G$49,MATCH($D595,products!$A$1:$A$49,0),MATCH(orders!K$1,products!$A$1:$G$1,0))</f>
        <v>2794.5</v>
      </c>
      <c r="L595">
        <f>K595*E595</f>
        <v>2794.5</v>
      </c>
      <c r="M595" s="2" t="str" cm="1">
        <f t="array" ref="M5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5" s="2" t="str" cm="1">
        <f t="array" ref="N595">_xlfn.IFS(FullCoffeeTable[[#This Row],[Метод прожарки]]="M","Medium",FullCoffeeTable[[#This Row],[Метод прожарки]]="L","Light",FullCoffeeTable[[#This Row],[Метод прожарки]]="D","Dark")</f>
        <v>Dark</v>
      </c>
      <c r="O595" s="2" t="str">
        <f>INDEX(customers!$A$1:$D$1001,MATCH($C595,customers!$A$1:$A$1001,0),MATCH(orders!O$1,customers!$A$1:$D$1,0))</f>
        <v>Да</v>
      </c>
    </row>
    <row r="596" spans="1:15" x14ac:dyDescent="0.25">
      <c r="A596" s="2" t="s">
        <v>1160</v>
      </c>
      <c r="B596" s="3">
        <v>43512</v>
      </c>
      <c r="C596" s="2" t="s">
        <v>1161</v>
      </c>
      <c r="D596" t="s">
        <v>2001</v>
      </c>
      <c r="E596" s="2">
        <v>2</v>
      </c>
      <c r="F596" s="2" t="str">
        <f>INDEX(customers!$A$1:$D$1001,MATCH($C596,customers!$A$1:$A$1001,0),MATCH(orders!F$1,customers!$A$1:$D$1,0))</f>
        <v>Любовь Егорова</v>
      </c>
      <c r="G596" s="2" t="str">
        <f>INDEX(customers!$A$1:$D$1001,MATCH($C596,customers!$A$1:$A$1001,0),MATCH(orders!G$1,customers!$A$1:$D$1,0))</f>
        <v>Россия</v>
      </c>
      <c r="H596" s="2" t="str">
        <f>INDEX(products!$A$1:$G$49,MATCH($D596,products!$A$1:$A$49,0),MATCH(orders!H$1,products!$A$1:$G$1,0))</f>
        <v>Ara</v>
      </c>
      <c r="I596" s="2" t="str">
        <f>INDEX(products!$A$1:$G$49,MATCH($D596,products!$A$1:$A$49,0),MATCH(orders!I$1,products!$A$1:$G$1,0))</f>
        <v>L</v>
      </c>
      <c r="J596" s="2">
        <f>INDEX(products!$A$1:$G$49,MATCH($D596,products!$A$1:$A$49,0),MATCH(orders!J$1,products!$A$1:$G$1,0))</f>
        <v>2.5</v>
      </c>
      <c r="K596" s="2">
        <f>INDEX(products!$A$1:$G$49,MATCH($D596,products!$A$1:$A$49,0),MATCH(orders!K$1,products!$A$1:$G$1,0))</f>
        <v>2978.4999999999995</v>
      </c>
      <c r="L596">
        <f>K596*E596</f>
        <v>5956.9999999999991</v>
      </c>
      <c r="M596" s="2" t="str" cm="1">
        <f t="array" ref="M5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6" s="2" t="str" cm="1">
        <f t="array" ref="N596">_xlfn.IFS(FullCoffeeTable[[#This Row],[Метод прожарки]]="M","Medium",FullCoffeeTable[[#This Row],[Метод прожарки]]="L","Light",FullCoffeeTable[[#This Row],[Метод прожарки]]="D","Dark")</f>
        <v>Light</v>
      </c>
      <c r="O596" s="2" t="str">
        <f>INDEX(customers!$A$1:$D$1001,MATCH($C596,customers!$A$1:$A$1001,0),MATCH(orders!O$1,customers!$A$1:$D$1,0))</f>
        <v>Нет</v>
      </c>
    </row>
    <row r="597" spans="1:15" x14ac:dyDescent="0.25">
      <c r="A597" s="2" t="s">
        <v>1162</v>
      </c>
      <c r="B597" s="3">
        <v>44527</v>
      </c>
      <c r="C597" s="2" t="s">
        <v>1163</v>
      </c>
      <c r="D597" t="s">
        <v>1990</v>
      </c>
      <c r="E597" s="2">
        <v>1</v>
      </c>
      <c r="F597" s="2" t="str">
        <f>INDEX(customers!$A$1:$D$1001,MATCH($C597,customers!$A$1:$A$1001,0),MATCH(orders!F$1,customers!$A$1:$D$1,0))</f>
        <v>Илья Щербаков</v>
      </c>
      <c r="G597" s="2" t="str">
        <f>INDEX(customers!$A$1:$D$1001,MATCH($C597,customers!$A$1:$A$1001,0),MATCH(orders!G$1,customers!$A$1:$D$1,0))</f>
        <v>Беларусь</v>
      </c>
      <c r="H597" s="2" t="str">
        <f>INDEX(products!$A$1:$G$49,MATCH($D597,products!$A$1:$A$49,0),MATCH(orders!H$1,products!$A$1:$G$1,0))</f>
        <v>Exc</v>
      </c>
      <c r="I597" s="2" t="str">
        <f>INDEX(products!$A$1:$G$49,MATCH($D597,products!$A$1:$A$49,0),MATCH(orders!I$1,products!$A$1:$G$1,0))</f>
        <v>L</v>
      </c>
      <c r="J597" s="2">
        <f>INDEX(products!$A$1:$G$49,MATCH($D597,products!$A$1:$A$49,0),MATCH(orders!J$1,products!$A$1:$G$1,0))</f>
        <v>1</v>
      </c>
      <c r="K597" s="2">
        <f>INDEX(products!$A$1:$G$49,MATCH($D597,products!$A$1:$A$49,0),MATCH(orders!K$1,products!$A$1:$G$1,0))</f>
        <v>1485</v>
      </c>
      <c r="L597">
        <f>K597*E597</f>
        <v>1485</v>
      </c>
      <c r="M597" s="2" t="str" cm="1">
        <f t="array" ref="M5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597" s="2" t="str" cm="1">
        <f t="array" ref="N597">_xlfn.IFS(FullCoffeeTable[[#This Row],[Метод прожарки]]="M","Medium",FullCoffeeTable[[#This Row],[Метод прожарки]]="L","Light",FullCoffeeTable[[#This Row],[Метод прожарки]]="D","Dark")</f>
        <v>Light</v>
      </c>
      <c r="O597" s="2" t="str">
        <f>INDEX(customers!$A$1:$D$1001,MATCH($C597,customers!$A$1:$A$1001,0),MATCH(orders!O$1,customers!$A$1:$D$1,0))</f>
        <v>Нет</v>
      </c>
    </row>
    <row r="598" spans="1:15" x14ac:dyDescent="0.25">
      <c r="A598" s="2" t="s">
        <v>1164</v>
      </c>
      <c r="B598" s="3">
        <v>44523</v>
      </c>
      <c r="C598" s="2" t="s">
        <v>1165</v>
      </c>
      <c r="D598" t="s">
        <v>1976</v>
      </c>
      <c r="E598" s="2">
        <v>5</v>
      </c>
      <c r="F598" s="2" t="str">
        <f>INDEX(customers!$A$1:$D$1001,MATCH($C598,customers!$A$1:$A$1001,0),MATCH(orders!F$1,customers!$A$1:$D$1,0))</f>
        <v>Георгий Алексеев</v>
      </c>
      <c r="G598" s="2" t="str">
        <f>INDEX(customers!$A$1:$D$1001,MATCH($C598,customers!$A$1:$A$1001,0),MATCH(orders!G$1,customers!$A$1:$D$1,0))</f>
        <v>Россия</v>
      </c>
      <c r="H598" s="2" t="str">
        <f>INDEX(products!$A$1:$G$49,MATCH($D598,products!$A$1:$A$49,0),MATCH(orders!H$1,products!$A$1:$G$1,0))</f>
        <v>Ara</v>
      </c>
      <c r="I598" s="2" t="str">
        <f>INDEX(products!$A$1:$G$49,MATCH($D598,products!$A$1:$A$49,0),MATCH(orders!I$1,products!$A$1:$G$1,0))</f>
        <v>M</v>
      </c>
      <c r="J598" s="2">
        <f>INDEX(products!$A$1:$G$49,MATCH($D598,products!$A$1:$A$49,0),MATCH(orders!J$1,products!$A$1:$G$1,0))</f>
        <v>0.5</v>
      </c>
      <c r="K598" s="2">
        <f>INDEX(products!$A$1:$G$49,MATCH($D598,products!$A$1:$A$49,0),MATCH(orders!K$1,products!$A$1:$G$1,0))</f>
        <v>675</v>
      </c>
      <c r="L598">
        <f>K598*E598</f>
        <v>3375</v>
      </c>
      <c r="M598" s="2" t="str" cm="1">
        <f t="array" ref="M5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598" s="2" t="str" cm="1">
        <f t="array" ref="N598">_xlfn.IFS(FullCoffeeTable[[#This Row],[Метод прожарки]]="M","Medium",FullCoffeeTable[[#This Row],[Метод прожарки]]="L","Light",FullCoffeeTable[[#This Row],[Метод прожарки]]="D","Dark")</f>
        <v>Medium</v>
      </c>
      <c r="O598" s="2" t="str">
        <f>INDEX(customers!$A$1:$D$1001,MATCH($C598,customers!$A$1:$A$1001,0),MATCH(orders!O$1,customers!$A$1:$D$1,0))</f>
        <v>Нет</v>
      </c>
    </row>
    <row r="599" spans="1:15" x14ac:dyDescent="0.25">
      <c r="A599" s="2" t="s">
        <v>1166</v>
      </c>
      <c r="B599" s="3">
        <v>44532</v>
      </c>
      <c r="C599" s="2" t="s">
        <v>1167</v>
      </c>
      <c r="D599" t="s">
        <v>1983</v>
      </c>
      <c r="E599" s="2">
        <v>4</v>
      </c>
      <c r="F599" s="2" t="str">
        <f>INDEX(customers!$A$1:$D$1001,MATCH($C599,customers!$A$1:$A$1001,0),MATCH(orders!F$1,customers!$A$1:$D$1,0))</f>
        <v>София Калинина</v>
      </c>
      <c r="G599" s="2" t="str">
        <f>INDEX(customers!$A$1:$D$1001,MATCH($C599,customers!$A$1:$A$1001,0),MATCH(orders!G$1,customers!$A$1:$D$1,0))</f>
        <v>Россия</v>
      </c>
      <c r="H599" s="2" t="str">
        <f>INDEX(products!$A$1:$G$49,MATCH($D599,products!$A$1:$A$49,0),MATCH(orders!H$1,products!$A$1:$G$1,0))</f>
        <v>Lib</v>
      </c>
      <c r="I599" s="2" t="str">
        <f>INDEX(products!$A$1:$G$49,MATCH($D599,products!$A$1:$A$49,0),MATCH(orders!I$1,products!$A$1:$G$1,0))</f>
        <v>L</v>
      </c>
      <c r="J599" s="2">
        <f>INDEX(products!$A$1:$G$49,MATCH($D599,products!$A$1:$A$49,0),MATCH(orders!J$1,products!$A$1:$G$1,0))</f>
        <v>2.5</v>
      </c>
      <c r="K599" s="2">
        <f>INDEX(products!$A$1:$G$49,MATCH($D599,products!$A$1:$A$49,0),MATCH(orders!K$1,products!$A$1:$G$1,0))</f>
        <v>3645.5</v>
      </c>
      <c r="L599">
        <f>K599*E599</f>
        <v>14582</v>
      </c>
      <c r="M599" s="2" t="str" cm="1">
        <f t="array" ref="M5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599" s="2" t="str" cm="1">
        <f t="array" ref="N599">_xlfn.IFS(FullCoffeeTable[[#This Row],[Метод прожарки]]="M","Medium",FullCoffeeTable[[#This Row],[Метод прожарки]]="L","Light",FullCoffeeTable[[#This Row],[Метод прожарки]]="D","Dark")</f>
        <v>Light</v>
      </c>
      <c r="O599" s="2" t="str">
        <f>INDEX(customers!$A$1:$D$1001,MATCH($C599,customers!$A$1:$A$1001,0),MATCH(orders!O$1,customers!$A$1:$D$1,0))</f>
        <v>Да</v>
      </c>
    </row>
    <row r="600" spans="1:15" x14ac:dyDescent="0.25">
      <c r="A600" s="2" t="s">
        <v>1168</v>
      </c>
      <c r="B600" s="3">
        <v>43471</v>
      </c>
      <c r="C600" s="2" t="s">
        <v>1169</v>
      </c>
      <c r="D600" t="s">
        <v>1993</v>
      </c>
      <c r="E600" s="2">
        <v>4</v>
      </c>
      <c r="F600" s="2" t="str">
        <f>INDEX(customers!$A$1:$D$1001,MATCH($C600,customers!$A$1:$A$1001,0),MATCH(orders!F$1,customers!$A$1:$D$1,0))</f>
        <v>Савва Прокофьев</v>
      </c>
      <c r="G600" s="2" t="str">
        <f>INDEX(customers!$A$1:$D$1001,MATCH($C600,customers!$A$1:$A$1001,0),MATCH(orders!G$1,customers!$A$1:$D$1,0))</f>
        <v>Россия</v>
      </c>
      <c r="H600" s="2" t="str">
        <f>INDEX(products!$A$1:$G$49,MATCH($D600,products!$A$1:$A$49,0),MATCH(orders!H$1,products!$A$1:$G$1,0))</f>
        <v>Rob</v>
      </c>
      <c r="I600" s="2" t="str">
        <f>INDEX(products!$A$1:$G$49,MATCH($D600,products!$A$1:$A$49,0),MATCH(orders!I$1,products!$A$1:$G$1,0))</f>
        <v>M</v>
      </c>
      <c r="J600" s="2">
        <f>INDEX(products!$A$1:$G$49,MATCH($D600,products!$A$1:$A$49,0),MATCH(orders!J$1,products!$A$1:$G$1,0))</f>
        <v>0.2</v>
      </c>
      <c r="K600" s="2">
        <f>INDEX(products!$A$1:$G$49,MATCH($D600,products!$A$1:$A$49,0),MATCH(orders!K$1,products!$A$1:$G$1,0))</f>
        <v>298.5</v>
      </c>
      <c r="L600">
        <f>K600*E600</f>
        <v>1194</v>
      </c>
      <c r="M600" s="2" t="str" cm="1">
        <f t="array" ref="M6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0" s="2" t="str" cm="1">
        <f t="array" ref="N600">_xlfn.IFS(FullCoffeeTable[[#This Row],[Метод прожарки]]="M","Medium",FullCoffeeTable[[#This Row],[Метод прожарки]]="L","Light",FullCoffeeTable[[#This Row],[Метод прожарки]]="D","Dark")</f>
        <v>Medium</v>
      </c>
      <c r="O600" s="2" t="str">
        <f>INDEX(customers!$A$1:$D$1001,MATCH($C600,customers!$A$1:$A$1001,0),MATCH(orders!O$1,customers!$A$1:$D$1,0))</f>
        <v>Да</v>
      </c>
    </row>
    <row r="601" spans="1:15" x14ac:dyDescent="0.25">
      <c r="A601" s="2" t="s">
        <v>1170</v>
      </c>
      <c r="B601" s="3">
        <v>44321</v>
      </c>
      <c r="C601" s="2" t="s">
        <v>1171</v>
      </c>
      <c r="D601" t="s">
        <v>1973</v>
      </c>
      <c r="E601" s="2">
        <v>4</v>
      </c>
      <c r="F601" s="2" t="str">
        <f>INDEX(customers!$A$1:$D$1001,MATCH($C601,customers!$A$1:$A$1001,0),MATCH(orders!F$1,customers!$A$1:$D$1,0))</f>
        <v>Тихон Агеев</v>
      </c>
      <c r="G601" s="2" t="str">
        <f>INDEX(customers!$A$1:$D$1001,MATCH($C601,customers!$A$1:$A$1001,0),MATCH(orders!G$1,customers!$A$1:$D$1,0))</f>
        <v>Россия</v>
      </c>
      <c r="H601" s="2" t="str">
        <f>INDEX(products!$A$1:$G$49,MATCH($D601,products!$A$1:$A$49,0),MATCH(orders!H$1,products!$A$1:$G$1,0))</f>
        <v>Ara</v>
      </c>
      <c r="I601" s="2" t="str">
        <f>INDEX(products!$A$1:$G$49,MATCH($D601,products!$A$1:$A$49,0),MATCH(orders!I$1,products!$A$1:$G$1,0))</f>
        <v>D</v>
      </c>
      <c r="J601" s="2">
        <f>INDEX(products!$A$1:$G$49,MATCH($D601,products!$A$1:$A$49,0),MATCH(orders!J$1,products!$A$1:$G$1,0))</f>
        <v>0.2</v>
      </c>
      <c r="K601" s="2">
        <f>INDEX(products!$A$1:$G$49,MATCH($D601,products!$A$1:$A$49,0),MATCH(orders!K$1,products!$A$1:$G$1,0))</f>
        <v>298.5</v>
      </c>
      <c r="L601">
        <f>K601*E601</f>
        <v>1194</v>
      </c>
      <c r="M601" s="2" t="str" cm="1">
        <f t="array" ref="M6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01" s="2" t="str" cm="1">
        <f t="array" ref="N601">_xlfn.IFS(FullCoffeeTable[[#This Row],[Метод прожарки]]="M","Medium",FullCoffeeTable[[#This Row],[Метод прожарки]]="L","Light",FullCoffeeTable[[#This Row],[Метод прожарки]]="D","Dark")</f>
        <v>Dark</v>
      </c>
      <c r="O601" s="2" t="str">
        <f>INDEX(customers!$A$1:$D$1001,MATCH($C601,customers!$A$1:$A$1001,0),MATCH(orders!O$1,customers!$A$1:$D$1,0))</f>
        <v>Да</v>
      </c>
    </row>
    <row r="602" spans="1:15" x14ac:dyDescent="0.25">
      <c r="A602" s="2" t="s">
        <v>1172</v>
      </c>
      <c r="B602" s="3">
        <v>44492</v>
      </c>
      <c r="C602" s="2" t="s">
        <v>1173</v>
      </c>
      <c r="D602" t="s">
        <v>1988</v>
      </c>
      <c r="E602" s="2">
        <v>1</v>
      </c>
      <c r="F602" s="2" t="str">
        <f>INDEX(customers!$A$1:$D$1001,MATCH($C602,customers!$A$1:$A$1001,0),MATCH(orders!F$1,customers!$A$1:$D$1,0))</f>
        <v>Анастасия Петрова</v>
      </c>
      <c r="G602" s="2" t="str">
        <f>INDEX(customers!$A$1:$D$1001,MATCH($C602,customers!$A$1:$A$1001,0),MATCH(orders!G$1,customers!$A$1:$D$1,0))</f>
        <v>Россия</v>
      </c>
      <c r="H602" s="2" t="str">
        <f>INDEX(products!$A$1:$G$49,MATCH($D602,products!$A$1:$A$49,0),MATCH(orders!H$1,products!$A$1:$G$1,0))</f>
        <v>Lib</v>
      </c>
      <c r="I602" s="2" t="str">
        <f>INDEX(products!$A$1:$G$49,MATCH($D602,products!$A$1:$A$49,0),MATCH(orders!I$1,products!$A$1:$G$1,0))</f>
        <v>D</v>
      </c>
      <c r="J602" s="2">
        <f>INDEX(products!$A$1:$G$49,MATCH($D602,products!$A$1:$A$49,0),MATCH(orders!J$1,products!$A$1:$G$1,0))</f>
        <v>0.5</v>
      </c>
      <c r="K602" s="2">
        <f>INDEX(products!$A$1:$G$49,MATCH($D602,products!$A$1:$A$49,0),MATCH(orders!K$1,products!$A$1:$G$1,0))</f>
        <v>777</v>
      </c>
      <c r="L602">
        <f>K602*E602</f>
        <v>777</v>
      </c>
      <c r="M602" s="2" t="str" cm="1">
        <f t="array" ref="M6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2" s="2" t="str" cm="1">
        <f t="array" ref="N602">_xlfn.IFS(FullCoffeeTable[[#This Row],[Метод прожарки]]="M","Medium",FullCoffeeTable[[#This Row],[Метод прожарки]]="L","Light",FullCoffeeTable[[#This Row],[Метод прожарки]]="D","Dark")</f>
        <v>Dark</v>
      </c>
      <c r="O602" s="2" t="str">
        <f>INDEX(customers!$A$1:$D$1001,MATCH($C602,customers!$A$1:$A$1001,0),MATCH(orders!O$1,customers!$A$1:$D$1,0))</f>
        <v>Нет</v>
      </c>
    </row>
    <row r="603" spans="1:15" x14ac:dyDescent="0.25">
      <c r="A603" s="2" t="s">
        <v>1174</v>
      </c>
      <c r="B603" s="3">
        <v>43815</v>
      </c>
      <c r="C603" s="2" t="s">
        <v>1175</v>
      </c>
      <c r="D603" t="s">
        <v>1961</v>
      </c>
      <c r="E603" s="2">
        <v>4</v>
      </c>
      <c r="F603" s="2" t="str">
        <f>INDEX(customers!$A$1:$D$1001,MATCH($C603,customers!$A$1:$A$1001,0),MATCH(orders!F$1,customers!$A$1:$D$1,0))</f>
        <v>Милана Афанасьева</v>
      </c>
      <c r="G603" s="2" t="str">
        <f>INDEX(customers!$A$1:$D$1001,MATCH($C603,customers!$A$1:$A$1001,0),MATCH(orders!G$1,customers!$A$1:$D$1,0))</f>
        <v>Россия</v>
      </c>
      <c r="H603" s="2" t="str">
        <f>INDEX(products!$A$1:$G$49,MATCH($D603,products!$A$1:$A$49,0),MATCH(orders!H$1,products!$A$1:$G$1,0))</f>
        <v>Rob</v>
      </c>
      <c r="I603" s="2" t="str">
        <f>INDEX(products!$A$1:$G$49,MATCH($D603,products!$A$1:$A$49,0),MATCH(orders!I$1,products!$A$1:$G$1,0))</f>
        <v>L</v>
      </c>
      <c r="J603" s="2">
        <f>INDEX(products!$A$1:$G$49,MATCH($D603,products!$A$1:$A$49,0),MATCH(orders!J$1,products!$A$1:$G$1,0))</f>
        <v>2.5</v>
      </c>
      <c r="K603" s="2">
        <f>INDEX(products!$A$1:$G$49,MATCH($D603,products!$A$1:$A$49,0),MATCH(orders!K$1,products!$A$1:$G$1,0))</f>
        <v>2748.4999999999995</v>
      </c>
      <c r="L603">
        <f>K603*E603</f>
        <v>10993.999999999998</v>
      </c>
      <c r="M603" s="2" t="str" cm="1">
        <f t="array" ref="M6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3" s="2" t="str" cm="1">
        <f t="array" ref="N603">_xlfn.IFS(FullCoffeeTable[[#This Row],[Метод прожарки]]="M","Medium",FullCoffeeTable[[#This Row],[Метод прожарки]]="L","Light",FullCoffeeTable[[#This Row],[Метод прожарки]]="D","Dark")</f>
        <v>Light</v>
      </c>
      <c r="O603" s="2" t="str">
        <f>INDEX(customers!$A$1:$D$1001,MATCH($C603,customers!$A$1:$A$1001,0),MATCH(orders!O$1,customers!$A$1:$D$1,0))</f>
        <v>Да</v>
      </c>
    </row>
    <row r="604" spans="1:15" x14ac:dyDescent="0.25">
      <c r="A604" s="2" t="s">
        <v>1176</v>
      </c>
      <c r="B604" s="3">
        <v>43603</v>
      </c>
      <c r="C604" s="2" t="s">
        <v>1177</v>
      </c>
      <c r="D604" t="s">
        <v>2003</v>
      </c>
      <c r="E604" s="2">
        <v>5</v>
      </c>
      <c r="F604" s="2" t="str">
        <f>INDEX(customers!$A$1:$D$1001,MATCH($C604,customers!$A$1:$A$1001,0),MATCH(orders!F$1,customers!$A$1:$D$1,0))</f>
        <v>Вадим Попов</v>
      </c>
      <c r="G604" s="2" t="str">
        <f>INDEX(customers!$A$1:$D$1001,MATCH($C604,customers!$A$1:$A$1001,0),MATCH(orders!G$1,customers!$A$1:$D$1,0))</f>
        <v>Россия</v>
      </c>
      <c r="H604" s="2" t="str">
        <f>INDEX(products!$A$1:$G$49,MATCH($D604,products!$A$1:$A$49,0),MATCH(orders!H$1,products!$A$1:$G$1,0))</f>
        <v>Exc</v>
      </c>
      <c r="I604" s="2" t="str">
        <f>INDEX(products!$A$1:$G$49,MATCH($D604,products!$A$1:$A$49,0),MATCH(orders!I$1,products!$A$1:$G$1,0))</f>
        <v>L</v>
      </c>
      <c r="J604" s="2">
        <f>INDEX(products!$A$1:$G$49,MATCH($D604,products!$A$1:$A$49,0),MATCH(orders!J$1,products!$A$1:$G$1,0))</f>
        <v>0.2</v>
      </c>
      <c r="K604" s="2">
        <f>INDEX(products!$A$1:$G$49,MATCH($D604,products!$A$1:$A$49,0),MATCH(orders!K$1,products!$A$1:$G$1,0))</f>
        <v>445.5</v>
      </c>
      <c r="L604">
        <f>K604*E604</f>
        <v>2227.5</v>
      </c>
      <c r="M604" s="2" t="str" cm="1">
        <f t="array" ref="M6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04" s="2" t="str" cm="1">
        <f t="array" ref="N604">_xlfn.IFS(FullCoffeeTable[[#This Row],[Метод прожарки]]="M","Medium",FullCoffeeTable[[#This Row],[Метод прожарки]]="L","Light",FullCoffeeTable[[#This Row],[Метод прожарки]]="D","Dark")</f>
        <v>Light</v>
      </c>
      <c r="O604" s="2" t="str">
        <f>INDEX(customers!$A$1:$D$1001,MATCH($C604,customers!$A$1:$A$1001,0),MATCH(orders!O$1,customers!$A$1:$D$1,0))</f>
        <v>Да</v>
      </c>
    </row>
    <row r="605" spans="1:15" x14ac:dyDescent="0.25">
      <c r="A605" s="2" t="s">
        <v>1178</v>
      </c>
      <c r="B605" s="3">
        <v>43660</v>
      </c>
      <c r="C605" s="2" t="s">
        <v>1179</v>
      </c>
      <c r="D605" t="s">
        <v>1993</v>
      </c>
      <c r="E605" s="2">
        <v>3</v>
      </c>
      <c r="F605" s="2" t="str">
        <f>INDEX(customers!$A$1:$D$1001,MATCH($C605,customers!$A$1:$A$1001,0),MATCH(orders!F$1,customers!$A$1:$D$1,0))</f>
        <v>Дмитрий Петров</v>
      </c>
      <c r="G605" s="2" t="str">
        <f>INDEX(customers!$A$1:$D$1001,MATCH($C605,customers!$A$1:$A$1001,0),MATCH(orders!G$1,customers!$A$1:$D$1,0))</f>
        <v>Россия</v>
      </c>
      <c r="H605" s="2" t="str">
        <f>INDEX(products!$A$1:$G$49,MATCH($D605,products!$A$1:$A$49,0),MATCH(orders!H$1,products!$A$1:$G$1,0))</f>
        <v>Rob</v>
      </c>
      <c r="I605" s="2" t="str">
        <f>INDEX(products!$A$1:$G$49,MATCH($D605,products!$A$1:$A$49,0),MATCH(orders!I$1,products!$A$1:$G$1,0))</f>
        <v>M</v>
      </c>
      <c r="J605" s="2">
        <f>INDEX(products!$A$1:$G$49,MATCH($D605,products!$A$1:$A$49,0),MATCH(orders!J$1,products!$A$1:$G$1,0))</f>
        <v>0.2</v>
      </c>
      <c r="K605" s="2">
        <f>INDEX(products!$A$1:$G$49,MATCH($D605,products!$A$1:$A$49,0),MATCH(orders!K$1,products!$A$1:$G$1,0))</f>
        <v>298.5</v>
      </c>
      <c r="L605">
        <f>K605*E605</f>
        <v>895.5</v>
      </c>
      <c r="M605" s="2" t="str" cm="1">
        <f t="array" ref="M6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05" s="2" t="str" cm="1">
        <f t="array" ref="N605">_xlfn.IFS(FullCoffeeTable[[#This Row],[Метод прожарки]]="M","Medium",FullCoffeeTable[[#This Row],[Метод прожарки]]="L","Light",FullCoffeeTable[[#This Row],[Метод прожарки]]="D","Dark")</f>
        <v>Medium</v>
      </c>
      <c r="O605" s="2" t="str">
        <f>INDEX(customers!$A$1:$D$1001,MATCH($C605,customers!$A$1:$A$1001,0),MATCH(orders!O$1,customers!$A$1:$D$1,0))</f>
        <v>Нет</v>
      </c>
    </row>
    <row r="606" spans="1:15" x14ac:dyDescent="0.25">
      <c r="A606" s="2" t="s">
        <v>1180</v>
      </c>
      <c r="B606" s="3">
        <v>44148</v>
      </c>
      <c r="C606" s="2" t="s">
        <v>1181</v>
      </c>
      <c r="D606" t="s">
        <v>1984</v>
      </c>
      <c r="E606" s="2">
        <v>4</v>
      </c>
      <c r="F606" s="2" t="str">
        <f>INDEX(customers!$A$1:$D$1001,MATCH($C606,customers!$A$1:$A$1001,0),MATCH(orders!F$1,customers!$A$1:$D$1,0))</f>
        <v>Василиса Кузнецова</v>
      </c>
      <c r="G606" s="2" t="str">
        <f>INDEX(customers!$A$1:$D$1001,MATCH($C606,customers!$A$1:$A$1001,0),MATCH(orders!G$1,customers!$A$1:$D$1,0))</f>
        <v>Казахстан</v>
      </c>
      <c r="H606" s="2" t="str">
        <f>INDEX(products!$A$1:$G$49,MATCH($D606,products!$A$1:$A$49,0),MATCH(orders!H$1,products!$A$1:$G$1,0))</f>
        <v>Lib</v>
      </c>
      <c r="I606" s="2" t="str">
        <f>INDEX(products!$A$1:$G$49,MATCH($D606,products!$A$1:$A$49,0),MATCH(orders!I$1,products!$A$1:$G$1,0))</f>
        <v>D</v>
      </c>
      <c r="J606" s="2">
        <f>INDEX(products!$A$1:$G$49,MATCH($D606,products!$A$1:$A$49,0),MATCH(orders!J$1,products!$A$1:$G$1,0))</f>
        <v>2.5</v>
      </c>
      <c r="K606" s="2">
        <f>INDEX(products!$A$1:$G$49,MATCH($D606,products!$A$1:$A$49,0),MATCH(orders!K$1,products!$A$1:$G$1,0))</f>
        <v>2978.4999999999995</v>
      </c>
      <c r="L606">
        <f>K606*E606</f>
        <v>11913.999999999998</v>
      </c>
      <c r="M606" s="2" t="str" cm="1">
        <f t="array" ref="M6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6" s="2" t="str" cm="1">
        <f t="array" ref="N606">_xlfn.IFS(FullCoffeeTable[[#This Row],[Метод прожарки]]="M","Medium",FullCoffeeTable[[#This Row],[Метод прожарки]]="L","Light",FullCoffeeTable[[#This Row],[Метод прожарки]]="D","Dark")</f>
        <v>Dark</v>
      </c>
      <c r="O606" s="2" t="str">
        <f>INDEX(customers!$A$1:$D$1001,MATCH($C606,customers!$A$1:$A$1001,0),MATCH(orders!O$1,customers!$A$1:$D$1,0))</f>
        <v>Нет</v>
      </c>
    </row>
    <row r="607" spans="1:15" x14ac:dyDescent="0.25">
      <c r="A607" s="2" t="s">
        <v>1182</v>
      </c>
      <c r="B607" s="3">
        <v>44028</v>
      </c>
      <c r="C607" s="2" t="s">
        <v>1183</v>
      </c>
      <c r="D607" t="s">
        <v>2001</v>
      </c>
      <c r="E607" s="2">
        <v>5</v>
      </c>
      <c r="F607" s="2" t="str">
        <f>INDEX(customers!$A$1:$D$1001,MATCH($C607,customers!$A$1:$A$1001,0),MATCH(orders!F$1,customers!$A$1:$D$1,0))</f>
        <v>Павел Шульгин</v>
      </c>
      <c r="G607" s="2" t="str">
        <f>INDEX(customers!$A$1:$D$1001,MATCH($C607,customers!$A$1:$A$1001,0),MATCH(orders!G$1,customers!$A$1:$D$1,0))</f>
        <v>Россия</v>
      </c>
      <c r="H607" s="2" t="str">
        <f>INDEX(products!$A$1:$G$49,MATCH($D607,products!$A$1:$A$49,0),MATCH(orders!H$1,products!$A$1:$G$1,0))</f>
        <v>Ara</v>
      </c>
      <c r="I607" s="2" t="str">
        <f>INDEX(products!$A$1:$G$49,MATCH($D607,products!$A$1:$A$49,0),MATCH(orders!I$1,products!$A$1:$G$1,0))</f>
        <v>L</v>
      </c>
      <c r="J607" s="2">
        <f>INDEX(products!$A$1:$G$49,MATCH($D607,products!$A$1:$A$49,0),MATCH(orders!J$1,products!$A$1:$G$1,0))</f>
        <v>2.5</v>
      </c>
      <c r="K607" s="2">
        <f>INDEX(products!$A$1:$G$49,MATCH($D607,products!$A$1:$A$49,0),MATCH(orders!K$1,products!$A$1:$G$1,0))</f>
        <v>2978.4999999999995</v>
      </c>
      <c r="L607">
        <f>K607*E607</f>
        <v>14892.499999999998</v>
      </c>
      <c r="M607" s="2" t="str" cm="1">
        <f t="array" ref="M6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07" s="2" t="str" cm="1">
        <f t="array" ref="N607">_xlfn.IFS(FullCoffeeTable[[#This Row],[Метод прожарки]]="M","Medium",FullCoffeeTable[[#This Row],[Метод прожарки]]="L","Light",FullCoffeeTable[[#This Row],[Метод прожарки]]="D","Dark")</f>
        <v>Light</v>
      </c>
      <c r="O607" s="2" t="str">
        <f>INDEX(customers!$A$1:$D$1001,MATCH($C607,customers!$A$1:$A$1001,0),MATCH(orders!O$1,customers!$A$1:$D$1,0))</f>
        <v>Да</v>
      </c>
    </row>
    <row r="608" spans="1:15" x14ac:dyDescent="0.25">
      <c r="A608" s="2" t="s">
        <v>1184</v>
      </c>
      <c r="B608" s="3">
        <v>44138</v>
      </c>
      <c r="C608" s="2" t="s">
        <v>1159</v>
      </c>
      <c r="D608" t="s">
        <v>1983</v>
      </c>
      <c r="E608" s="2">
        <v>3</v>
      </c>
      <c r="F608" s="2" t="str">
        <f>INDEX(customers!$A$1:$D$1001,MATCH($C608,customers!$A$1:$A$1001,0),MATCH(orders!F$1,customers!$A$1:$D$1,0))</f>
        <v>Ярослав Кузнецов</v>
      </c>
      <c r="G608" s="2" t="str">
        <f>INDEX(customers!$A$1:$D$1001,MATCH($C608,customers!$A$1:$A$1001,0),MATCH(orders!G$1,customers!$A$1:$D$1,0))</f>
        <v>Беларусь</v>
      </c>
      <c r="H608" s="2" t="str">
        <f>INDEX(products!$A$1:$G$49,MATCH($D608,products!$A$1:$A$49,0),MATCH(orders!H$1,products!$A$1:$G$1,0))</f>
        <v>Lib</v>
      </c>
      <c r="I608" s="2" t="str">
        <f>INDEX(products!$A$1:$G$49,MATCH($D608,products!$A$1:$A$49,0),MATCH(orders!I$1,products!$A$1:$G$1,0))</f>
        <v>L</v>
      </c>
      <c r="J608" s="2">
        <f>INDEX(products!$A$1:$G$49,MATCH($D608,products!$A$1:$A$49,0),MATCH(orders!J$1,products!$A$1:$G$1,0))</f>
        <v>2.5</v>
      </c>
      <c r="K608" s="2">
        <f>INDEX(products!$A$1:$G$49,MATCH($D608,products!$A$1:$A$49,0),MATCH(orders!K$1,products!$A$1:$G$1,0))</f>
        <v>3645.5</v>
      </c>
      <c r="L608">
        <f>K608*E608</f>
        <v>10936.5</v>
      </c>
      <c r="M608" s="2" t="str" cm="1">
        <f t="array" ref="M6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08" s="2" t="str" cm="1">
        <f t="array" ref="N608">_xlfn.IFS(FullCoffeeTable[[#This Row],[Метод прожарки]]="M","Medium",FullCoffeeTable[[#This Row],[Метод прожарки]]="L","Light",FullCoffeeTable[[#This Row],[Метод прожарки]]="D","Dark")</f>
        <v>Light</v>
      </c>
      <c r="O608" s="2" t="str">
        <f>INDEX(customers!$A$1:$D$1001,MATCH($C608,customers!$A$1:$A$1001,0),MATCH(orders!O$1,customers!$A$1:$D$1,0))</f>
        <v>Да</v>
      </c>
    </row>
    <row r="609" spans="1:15" x14ac:dyDescent="0.25">
      <c r="A609" s="2" t="s">
        <v>1186</v>
      </c>
      <c r="B609" s="3">
        <v>44640</v>
      </c>
      <c r="C609" s="2" t="s">
        <v>1187</v>
      </c>
      <c r="D609" t="s">
        <v>1972</v>
      </c>
      <c r="E609" s="2">
        <v>1</v>
      </c>
      <c r="F609" s="2" t="str">
        <f>INDEX(customers!$A$1:$D$1001,MATCH($C609,customers!$A$1:$A$1001,0),MATCH(orders!F$1,customers!$A$1:$D$1,0))</f>
        <v>Владимир Мухин</v>
      </c>
      <c r="G609" s="2" t="str">
        <f>INDEX(customers!$A$1:$D$1001,MATCH($C609,customers!$A$1:$A$1001,0),MATCH(orders!G$1,customers!$A$1:$D$1,0))</f>
        <v>Россия</v>
      </c>
      <c r="H609" s="2" t="str">
        <f>INDEX(products!$A$1:$G$49,MATCH($D609,products!$A$1:$A$49,0),MATCH(orders!H$1,products!$A$1:$G$1,0))</f>
        <v>Exc</v>
      </c>
      <c r="I609" s="2" t="str">
        <f>INDEX(products!$A$1:$G$49,MATCH($D609,products!$A$1:$A$49,0),MATCH(orders!I$1,products!$A$1:$G$1,0))</f>
        <v>D</v>
      </c>
      <c r="J609" s="2">
        <f>INDEX(products!$A$1:$G$49,MATCH($D609,products!$A$1:$A$49,0),MATCH(orders!J$1,products!$A$1:$G$1,0))</f>
        <v>0.2</v>
      </c>
      <c r="K609" s="2">
        <f>INDEX(products!$A$1:$G$49,MATCH($D609,products!$A$1:$A$49,0),MATCH(orders!K$1,products!$A$1:$G$1,0))</f>
        <v>364.5</v>
      </c>
      <c r="L609">
        <f>K609*E609</f>
        <v>364.5</v>
      </c>
      <c r="M609" s="2" t="str" cm="1">
        <f t="array" ref="M6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09" s="2" t="str" cm="1">
        <f t="array" ref="N609">_xlfn.IFS(FullCoffeeTable[[#This Row],[Метод прожарки]]="M","Medium",FullCoffeeTable[[#This Row],[Метод прожарки]]="L","Light",FullCoffeeTable[[#This Row],[Метод прожарки]]="D","Dark")</f>
        <v>Dark</v>
      </c>
      <c r="O609" s="2" t="str">
        <f>INDEX(customers!$A$1:$D$1001,MATCH($C609,customers!$A$1:$A$1001,0),MATCH(orders!O$1,customers!$A$1:$D$1,0))</f>
        <v>Да</v>
      </c>
    </row>
    <row r="610" spans="1:15" x14ac:dyDescent="0.25">
      <c r="A610" s="2" t="s">
        <v>1188</v>
      </c>
      <c r="B610" s="3">
        <v>44608</v>
      </c>
      <c r="C610" s="2" t="s">
        <v>1189</v>
      </c>
      <c r="D610" t="s">
        <v>2004</v>
      </c>
      <c r="E610" s="2">
        <v>2</v>
      </c>
      <c r="F610" s="2" t="str">
        <f>INDEX(customers!$A$1:$D$1001,MATCH($C610,customers!$A$1:$A$1001,0),MATCH(orders!F$1,customers!$A$1:$D$1,0))</f>
        <v>Борис Ефремов</v>
      </c>
      <c r="G610" s="2" t="str">
        <f>INDEX(customers!$A$1:$D$1001,MATCH($C610,customers!$A$1:$A$1001,0),MATCH(orders!G$1,customers!$A$1:$D$1,0))</f>
        <v>Россия</v>
      </c>
      <c r="H610" s="2" t="str">
        <f>INDEX(products!$A$1:$G$49,MATCH($D610,products!$A$1:$A$49,0),MATCH(orders!H$1,products!$A$1:$G$1,0))</f>
        <v>Exc</v>
      </c>
      <c r="I610" s="2" t="str">
        <f>INDEX(products!$A$1:$G$49,MATCH($D610,products!$A$1:$A$49,0),MATCH(orders!I$1,products!$A$1:$G$1,0))</f>
        <v>D</v>
      </c>
      <c r="J610" s="2">
        <f>INDEX(products!$A$1:$G$49,MATCH($D610,products!$A$1:$A$49,0),MATCH(orders!J$1,products!$A$1:$G$1,0))</f>
        <v>2.5</v>
      </c>
      <c r="K610" s="2">
        <f>INDEX(products!$A$1:$G$49,MATCH($D610,products!$A$1:$A$49,0),MATCH(orders!K$1,products!$A$1:$G$1,0))</f>
        <v>2794.5</v>
      </c>
      <c r="L610">
        <f>K610*E610</f>
        <v>5589</v>
      </c>
      <c r="M610" s="2" t="str" cm="1">
        <f t="array" ref="M6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0" s="2" t="str" cm="1">
        <f t="array" ref="N610">_xlfn.IFS(FullCoffeeTable[[#This Row],[Метод прожарки]]="M","Medium",FullCoffeeTable[[#This Row],[Метод прожарки]]="L","Light",FullCoffeeTable[[#This Row],[Метод прожарки]]="D","Dark")</f>
        <v>Dark</v>
      </c>
      <c r="O610" s="2" t="str">
        <f>INDEX(customers!$A$1:$D$1001,MATCH($C610,customers!$A$1:$A$1001,0),MATCH(orders!O$1,customers!$A$1:$D$1,0))</f>
        <v>Нет</v>
      </c>
    </row>
    <row r="611" spans="1:15" x14ac:dyDescent="0.25">
      <c r="A611" s="2" t="s">
        <v>1190</v>
      </c>
      <c r="B611" s="3">
        <v>44147</v>
      </c>
      <c r="C611" s="2" t="s">
        <v>1191</v>
      </c>
      <c r="D611" t="s">
        <v>1978</v>
      </c>
      <c r="E611" s="2">
        <v>6</v>
      </c>
      <c r="F611" s="2" t="str">
        <f>INDEX(customers!$A$1:$D$1001,MATCH($C611,customers!$A$1:$A$1001,0),MATCH(orders!F$1,customers!$A$1:$D$1,0))</f>
        <v>Макар Серебряков</v>
      </c>
      <c r="G611" s="2" t="str">
        <f>INDEX(customers!$A$1:$D$1001,MATCH($C611,customers!$A$1:$A$1001,0),MATCH(orders!G$1,customers!$A$1:$D$1,0))</f>
        <v>Россия</v>
      </c>
      <c r="H611" s="2" t="str">
        <f>INDEX(products!$A$1:$G$49,MATCH($D611,products!$A$1:$A$49,0),MATCH(orders!H$1,products!$A$1:$G$1,0))</f>
        <v>Lib</v>
      </c>
      <c r="I611" s="2" t="str">
        <f>INDEX(products!$A$1:$G$49,MATCH($D611,products!$A$1:$A$49,0),MATCH(orders!I$1,products!$A$1:$G$1,0))</f>
        <v>M</v>
      </c>
      <c r="J611" s="2">
        <f>INDEX(products!$A$1:$G$49,MATCH($D611,products!$A$1:$A$49,0),MATCH(orders!J$1,products!$A$1:$G$1,0))</f>
        <v>0.2</v>
      </c>
      <c r="K611" s="2">
        <f>INDEX(products!$A$1:$G$49,MATCH($D611,products!$A$1:$A$49,0),MATCH(orders!K$1,products!$A$1:$G$1,0))</f>
        <v>436.5</v>
      </c>
      <c r="L611">
        <f>K611*E611</f>
        <v>2619</v>
      </c>
      <c r="M611" s="2" t="str" cm="1">
        <f t="array" ref="M6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1" s="2" t="str" cm="1">
        <f t="array" ref="N611">_xlfn.IFS(FullCoffeeTable[[#This Row],[Метод прожарки]]="M","Medium",FullCoffeeTable[[#This Row],[Метод прожарки]]="L","Light",FullCoffeeTable[[#This Row],[Метод прожарки]]="D","Dark")</f>
        <v>Medium</v>
      </c>
      <c r="O611" s="2" t="str">
        <f>INDEX(customers!$A$1:$D$1001,MATCH($C611,customers!$A$1:$A$1001,0),MATCH(orders!O$1,customers!$A$1:$D$1,0))</f>
        <v>Да</v>
      </c>
    </row>
    <row r="612" spans="1:15" x14ac:dyDescent="0.25">
      <c r="A612" s="2" t="s">
        <v>1192</v>
      </c>
      <c r="B612" s="3">
        <v>43743</v>
      </c>
      <c r="C612" s="2" t="s">
        <v>1193</v>
      </c>
      <c r="D612" t="s">
        <v>1957</v>
      </c>
      <c r="E612" s="2">
        <v>4</v>
      </c>
      <c r="F612" s="2" t="str">
        <f>INDEX(customers!$A$1:$D$1001,MATCH($C612,customers!$A$1:$A$1001,0),MATCH(orders!F$1,customers!$A$1:$D$1,0))</f>
        <v>Максим Тихонов</v>
      </c>
      <c r="G612" s="2" t="str">
        <f>INDEX(customers!$A$1:$D$1001,MATCH($C612,customers!$A$1:$A$1001,0),MATCH(orders!G$1,customers!$A$1:$D$1,0))</f>
        <v>Россия</v>
      </c>
      <c r="H612" s="2" t="str">
        <f>INDEX(products!$A$1:$G$49,MATCH($D612,products!$A$1:$A$49,0),MATCH(orders!H$1,products!$A$1:$G$1,0))</f>
        <v>Rob</v>
      </c>
      <c r="I612" s="2" t="str">
        <f>INDEX(products!$A$1:$G$49,MATCH($D612,products!$A$1:$A$49,0),MATCH(orders!I$1,products!$A$1:$G$1,0))</f>
        <v>M</v>
      </c>
      <c r="J612" s="2">
        <f>INDEX(products!$A$1:$G$49,MATCH($D612,products!$A$1:$A$49,0),MATCH(orders!J$1,products!$A$1:$G$1,0))</f>
        <v>1</v>
      </c>
      <c r="K612" s="2">
        <f>INDEX(products!$A$1:$G$49,MATCH($D612,products!$A$1:$A$49,0),MATCH(orders!K$1,products!$A$1:$G$1,0))</f>
        <v>994.99999999999989</v>
      </c>
      <c r="L612">
        <f>K612*E612</f>
        <v>3979.9999999999995</v>
      </c>
      <c r="M612" s="2" t="str" cm="1">
        <f t="array" ref="M6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2" s="2" t="str" cm="1">
        <f t="array" ref="N612">_xlfn.IFS(FullCoffeeTable[[#This Row],[Метод прожарки]]="M","Medium",FullCoffeeTable[[#This Row],[Метод прожарки]]="L","Light",FullCoffeeTable[[#This Row],[Метод прожарки]]="D","Dark")</f>
        <v>Medium</v>
      </c>
      <c r="O612" s="2" t="str">
        <f>INDEX(customers!$A$1:$D$1001,MATCH($C612,customers!$A$1:$A$1001,0),MATCH(orders!O$1,customers!$A$1:$D$1,0))</f>
        <v>Нет</v>
      </c>
    </row>
    <row r="613" spans="1:15" x14ac:dyDescent="0.25">
      <c r="A613" s="2" t="s">
        <v>1194</v>
      </c>
      <c r="B613" s="3">
        <v>43739</v>
      </c>
      <c r="C613" s="2" t="s">
        <v>1195</v>
      </c>
      <c r="D613" t="s">
        <v>1967</v>
      </c>
      <c r="E613" s="2">
        <v>2</v>
      </c>
      <c r="F613" s="2" t="str">
        <f>INDEX(customers!$A$1:$D$1001,MATCH($C613,customers!$A$1:$A$1001,0),MATCH(orders!F$1,customers!$A$1:$D$1,0))</f>
        <v>Андрей Зайцев</v>
      </c>
      <c r="G613" s="2" t="str">
        <f>INDEX(customers!$A$1:$D$1001,MATCH($C613,customers!$A$1:$A$1001,0),MATCH(orders!G$1,customers!$A$1:$D$1,0))</f>
        <v>Россия</v>
      </c>
      <c r="H613" s="2" t="str">
        <f>INDEX(products!$A$1:$G$49,MATCH($D613,products!$A$1:$A$49,0),MATCH(orders!H$1,products!$A$1:$G$1,0))</f>
        <v>Exc</v>
      </c>
      <c r="I613" s="2" t="str">
        <f>INDEX(products!$A$1:$G$49,MATCH($D613,products!$A$1:$A$49,0),MATCH(orders!I$1,products!$A$1:$G$1,0))</f>
        <v>L</v>
      </c>
      <c r="J613" s="2">
        <f>INDEX(products!$A$1:$G$49,MATCH($D613,products!$A$1:$A$49,0),MATCH(orders!J$1,products!$A$1:$G$1,0))</f>
        <v>2.5</v>
      </c>
      <c r="K613" s="2">
        <f>INDEX(products!$A$1:$G$49,MATCH($D613,products!$A$1:$A$49,0),MATCH(orders!K$1,products!$A$1:$G$1,0))</f>
        <v>3415.4999999999995</v>
      </c>
      <c r="L613">
        <f>K613*E613</f>
        <v>6830.9999999999991</v>
      </c>
      <c r="M613" s="2" t="str" cm="1">
        <f t="array" ref="M6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3" s="2" t="str" cm="1">
        <f t="array" ref="N613">_xlfn.IFS(FullCoffeeTable[[#This Row],[Метод прожарки]]="M","Medium",FullCoffeeTable[[#This Row],[Метод прожарки]]="L","Light",FullCoffeeTable[[#This Row],[Метод прожарки]]="D","Dark")</f>
        <v>Light</v>
      </c>
      <c r="O613" s="2" t="str">
        <f>INDEX(customers!$A$1:$D$1001,MATCH($C613,customers!$A$1:$A$1001,0),MATCH(orders!O$1,customers!$A$1:$D$1,0))</f>
        <v>Нет</v>
      </c>
    </row>
    <row r="614" spans="1:15" x14ac:dyDescent="0.25">
      <c r="A614" s="2" t="s">
        <v>1196</v>
      </c>
      <c r="B614" s="3">
        <v>43896</v>
      </c>
      <c r="C614" s="2" t="s">
        <v>1197</v>
      </c>
      <c r="D614" t="s">
        <v>1971</v>
      </c>
      <c r="E614" s="2">
        <v>4</v>
      </c>
      <c r="F614" s="2" t="str">
        <f>INDEX(customers!$A$1:$D$1001,MATCH($C614,customers!$A$1:$A$1001,0),MATCH(orders!F$1,customers!$A$1:$D$1,0))</f>
        <v>Амира Волкова</v>
      </c>
      <c r="G614" s="2" t="str">
        <f>INDEX(customers!$A$1:$D$1001,MATCH($C614,customers!$A$1:$A$1001,0),MATCH(orders!G$1,customers!$A$1:$D$1,0))</f>
        <v>Казахстан</v>
      </c>
      <c r="H614" s="2" t="str">
        <f>INDEX(products!$A$1:$G$49,MATCH($D614,products!$A$1:$A$49,0),MATCH(orders!H$1,products!$A$1:$G$1,0))</f>
        <v>Ara</v>
      </c>
      <c r="I614" s="2" t="str">
        <f>INDEX(products!$A$1:$G$49,MATCH($D614,products!$A$1:$A$49,0),MATCH(orders!I$1,products!$A$1:$G$1,0))</f>
        <v>M</v>
      </c>
      <c r="J614" s="2">
        <f>INDEX(products!$A$1:$G$49,MATCH($D614,products!$A$1:$A$49,0),MATCH(orders!J$1,products!$A$1:$G$1,0))</f>
        <v>0.2</v>
      </c>
      <c r="K614" s="2">
        <f>INDEX(products!$A$1:$G$49,MATCH($D614,products!$A$1:$A$49,0),MATCH(orders!K$1,products!$A$1:$G$1,0))</f>
        <v>337.5</v>
      </c>
      <c r="L614">
        <f>K614*E614</f>
        <v>1350</v>
      </c>
      <c r="M614" s="2" t="str" cm="1">
        <f t="array" ref="M6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14" s="2" t="str" cm="1">
        <f t="array" ref="N614">_xlfn.IFS(FullCoffeeTable[[#This Row],[Метод прожарки]]="M","Medium",FullCoffeeTable[[#This Row],[Метод прожарки]]="L","Light",FullCoffeeTable[[#This Row],[Метод прожарки]]="D","Dark")</f>
        <v>Medium</v>
      </c>
      <c r="O614" s="2" t="str">
        <f>INDEX(customers!$A$1:$D$1001,MATCH($C614,customers!$A$1:$A$1001,0),MATCH(orders!O$1,customers!$A$1:$D$1,0))</f>
        <v>Нет</v>
      </c>
    </row>
    <row r="615" spans="1:15" x14ac:dyDescent="0.25">
      <c r="A615" s="2" t="s">
        <v>1198</v>
      </c>
      <c r="B615" s="3">
        <v>43761</v>
      </c>
      <c r="C615" s="2" t="s">
        <v>1199</v>
      </c>
      <c r="D615" t="s">
        <v>1965</v>
      </c>
      <c r="E615" s="2">
        <v>1</v>
      </c>
      <c r="F615" s="2" t="str">
        <f>INDEX(customers!$A$1:$D$1001,MATCH($C615,customers!$A$1:$A$1001,0),MATCH(orders!F$1,customers!$A$1:$D$1,0))</f>
        <v>Дмитрий Ермилов</v>
      </c>
      <c r="G615" s="2" t="str">
        <f>INDEX(customers!$A$1:$D$1001,MATCH($C615,customers!$A$1:$A$1001,0),MATCH(orders!G$1,customers!$A$1:$D$1,0))</f>
        <v>Россия</v>
      </c>
      <c r="H615" s="2" t="str">
        <f>INDEX(products!$A$1:$G$49,MATCH($D615,products!$A$1:$A$49,0),MATCH(orders!H$1,products!$A$1:$G$1,0))</f>
        <v>Rob</v>
      </c>
      <c r="I615" s="2" t="str">
        <f>INDEX(products!$A$1:$G$49,MATCH($D615,products!$A$1:$A$49,0),MATCH(orders!I$1,products!$A$1:$G$1,0))</f>
        <v>M</v>
      </c>
      <c r="J615" s="2">
        <f>INDEX(products!$A$1:$G$49,MATCH($D615,products!$A$1:$A$49,0),MATCH(orders!J$1,products!$A$1:$G$1,0))</f>
        <v>0.5</v>
      </c>
      <c r="K615" s="2">
        <f>INDEX(products!$A$1:$G$49,MATCH($D615,products!$A$1:$A$49,0),MATCH(orders!K$1,products!$A$1:$G$1,0))</f>
        <v>597</v>
      </c>
      <c r="L615">
        <f>K615*E615</f>
        <v>597</v>
      </c>
      <c r="M615" s="2" t="str" cm="1">
        <f t="array" ref="M6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5" s="2" t="str" cm="1">
        <f t="array" ref="N615">_xlfn.IFS(FullCoffeeTable[[#This Row],[Метод прожарки]]="M","Medium",FullCoffeeTable[[#This Row],[Метод прожарки]]="L","Light",FullCoffeeTable[[#This Row],[Метод прожарки]]="D","Dark")</f>
        <v>Medium</v>
      </c>
      <c r="O615" s="2" t="str">
        <f>INDEX(customers!$A$1:$D$1001,MATCH($C615,customers!$A$1:$A$1001,0),MATCH(orders!O$1,customers!$A$1:$D$1,0))</f>
        <v>Нет</v>
      </c>
    </row>
    <row r="616" spans="1:15" x14ac:dyDescent="0.25">
      <c r="A616" s="2" t="s">
        <v>1200</v>
      </c>
      <c r="B616" s="3">
        <v>43944</v>
      </c>
      <c r="C616" s="2" t="s">
        <v>1159</v>
      </c>
      <c r="D616" t="s">
        <v>1965</v>
      </c>
      <c r="E616" s="2">
        <v>5</v>
      </c>
      <c r="F616" s="2" t="str">
        <f>INDEX(customers!$A$1:$D$1001,MATCH($C616,customers!$A$1:$A$1001,0),MATCH(orders!F$1,customers!$A$1:$D$1,0))</f>
        <v>Ярослав Кузнецов</v>
      </c>
      <c r="G616" s="2" t="str">
        <f>INDEX(customers!$A$1:$D$1001,MATCH($C616,customers!$A$1:$A$1001,0),MATCH(orders!G$1,customers!$A$1:$D$1,0))</f>
        <v>Беларусь</v>
      </c>
      <c r="H616" s="2" t="str">
        <f>INDEX(products!$A$1:$G$49,MATCH($D616,products!$A$1:$A$49,0),MATCH(orders!H$1,products!$A$1:$G$1,0))</f>
        <v>Rob</v>
      </c>
      <c r="I616" s="2" t="str">
        <f>INDEX(products!$A$1:$G$49,MATCH($D616,products!$A$1:$A$49,0),MATCH(orders!I$1,products!$A$1:$G$1,0))</f>
        <v>M</v>
      </c>
      <c r="J616" s="2">
        <f>INDEX(products!$A$1:$G$49,MATCH($D616,products!$A$1:$A$49,0),MATCH(orders!J$1,products!$A$1:$G$1,0))</f>
        <v>0.5</v>
      </c>
      <c r="K616" s="2">
        <f>INDEX(products!$A$1:$G$49,MATCH($D616,products!$A$1:$A$49,0),MATCH(orders!K$1,products!$A$1:$G$1,0))</f>
        <v>597</v>
      </c>
      <c r="L616">
        <f>K616*E616</f>
        <v>2985</v>
      </c>
      <c r="M616" s="2" t="str" cm="1">
        <f t="array" ref="M6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16" s="2" t="str" cm="1">
        <f t="array" ref="N616">_xlfn.IFS(FullCoffeeTable[[#This Row],[Метод прожарки]]="M","Medium",FullCoffeeTable[[#This Row],[Метод прожарки]]="L","Light",FullCoffeeTable[[#This Row],[Метод прожарки]]="D","Dark")</f>
        <v>Medium</v>
      </c>
      <c r="O616" s="2" t="str">
        <f>INDEX(customers!$A$1:$D$1001,MATCH($C616,customers!$A$1:$A$1001,0),MATCH(orders!O$1,customers!$A$1:$D$1,0))</f>
        <v>Да</v>
      </c>
    </row>
    <row r="617" spans="1:15" x14ac:dyDescent="0.25">
      <c r="A617" s="2" t="s">
        <v>1202</v>
      </c>
      <c r="B617" s="3">
        <v>44006</v>
      </c>
      <c r="C617" s="2" t="s">
        <v>1203</v>
      </c>
      <c r="D617" t="s">
        <v>1983</v>
      </c>
      <c r="E617" s="2">
        <v>2</v>
      </c>
      <c r="F617" s="2" t="str">
        <f>INDEX(customers!$A$1:$D$1001,MATCH($C617,customers!$A$1:$A$1001,0),MATCH(orders!F$1,customers!$A$1:$D$1,0))</f>
        <v>Даниил Демин</v>
      </c>
      <c r="G617" s="2" t="str">
        <f>INDEX(customers!$A$1:$D$1001,MATCH($C617,customers!$A$1:$A$1001,0),MATCH(orders!G$1,customers!$A$1:$D$1,0))</f>
        <v>Россия</v>
      </c>
      <c r="H617" s="2" t="str">
        <f>INDEX(products!$A$1:$G$49,MATCH($D617,products!$A$1:$A$49,0),MATCH(orders!H$1,products!$A$1:$G$1,0))</f>
        <v>Lib</v>
      </c>
      <c r="I617" s="2" t="str">
        <f>INDEX(products!$A$1:$G$49,MATCH($D617,products!$A$1:$A$49,0),MATCH(orders!I$1,products!$A$1:$G$1,0))</f>
        <v>L</v>
      </c>
      <c r="J617" s="2">
        <f>INDEX(products!$A$1:$G$49,MATCH($D617,products!$A$1:$A$49,0),MATCH(orders!J$1,products!$A$1:$G$1,0))</f>
        <v>2.5</v>
      </c>
      <c r="K617" s="2">
        <f>INDEX(products!$A$1:$G$49,MATCH($D617,products!$A$1:$A$49,0),MATCH(orders!K$1,products!$A$1:$G$1,0))</f>
        <v>3645.5</v>
      </c>
      <c r="L617">
        <f>K617*E617</f>
        <v>7291</v>
      </c>
      <c r="M617" s="2" t="str" cm="1">
        <f t="array" ref="M6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7" s="2" t="str" cm="1">
        <f t="array" ref="N617">_xlfn.IFS(FullCoffeeTable[[#This Row],[Метод прожарки]]="M","Medium",FullCoffeeTable[[#This Row],[Метод прожарки]]="L","Light",FullCoffeeTable[[#This Row],[Метод прожарки]]="D","Dark")</f>
        <v>Light</v>
      </c>
      <c r="O617" s="2" t="str">
        <f>INDEX(customers!$A$1:$D$1001,MATCH($C617,customers!$A$1:$A$1001,0),MATCH(orders!O$1,customers!$A$1:$D$1,0))</f>
        <v>Да</v>
      </c>
    </row>
    <row r="618" spans="1:15" x14ac:dyDescent="0.25">
      <c r="A618" s="2" t="s">
        <v>1204</v>
      </c>
      <c r="B618" s="3">
        <v>44271</v>
      </c>
      <c r="C618" s="2" t="s">
        <v>1205</v>
      </c>
      <c r="D618" t="s">
        <v>1985</v>
      </c>
      <c r="E618" s="2">
        <v>4</v>
      </c>
      <c r="F618" s="2" t="str">
        <f>INDEX(customers!$A$1:$D$1001,MATCH($C618,customers!$A$1:$A$1001,0),MATCH(orders!F$1,customers!$A$1:$D$1,0))</f>
        <v>Богдан Николаев</v>
      </c>
      <c r="G618" s="2" t="str">
        <f>INDEX(customers!$A$1:$D$1001,MATCH($C618,customers!$A$1:$A$1001,0),MATCH(orders!G$1,customers!$A$1:$D$1,0))</f>
        <v>Беларусь</v>
      </c>
      <c r="H618" s="2" t="str">
        <f>INDEX(products!$A$1:$G$49,MATCH($D618,products!$A$1:$A$49,0),MATCH(orders!H$1,products!$A$1:$G$1,0))</f>
        <v>Exc</v>
      </c>
      <c r="I618" s="2" t="str">
        <f>INDEX(products!$A$1:$G$49,MATCH($D618,products!$A$1:$A$49,0),MATCH(orders!I$1,products!$A$1:$G$1,0))</f>
        <v>M</v>
      </c>
      <c r="J618" s="2">
        <f>INDEX(products!$A$1:$G$49,MATCH($D618,products!$A$1:$A$49,0),MATCH(orders!J$1,products!$A$1:$G$1,0))</f>
        <v>2.5</v>
      </c>
      <c r="K618" s="2">
        <f>INDEX(products!$A$1:$G$49,MATCH($D618,products!$A$1:$A$49,0),MATCH(orders!K$1,products!$A$1:$G$1,0))</f>
        <v>3162.4999999999995</v>
      </c>
      <c r="L618">
        <f>K618*E618</f>
        <v>12649.999999999998</v>
      </c>
      <c r="M618" s="2" t="str" cm="1">
        <f t="array" ref="M6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18" s="2" t="str" cm="1">
        <f t="array" ref="N618">_xlfn.IFS(FullCoffeeTable[[#This Row],[Метод прожарки]]="M","Medium",FullCoffeeTable[[#This Row],[Метод прожарки]]="L","Light",FullCoffeeTable[[#This Row],[Метод прожарки]]="D","Dark")</f>
        <v>Medium</v>
      </c>
      <c r="O618" s="2" t="str">
        <f>INDEX(customers!$A$1:$D$1001,MATCH($C618,customers!$A$1:$A$1001,0),MATCH(orders!O$1,customers!$A$1:$D$1,0))</f>
        <v>Нет</v>
      </c>
    </row>
    <row r="619" spans="1:15" x14ac:dyDescent="0.25">
      <c r="A619" s="2" t="s">
        <v>1206</v>
      </c>
      <c r="B619" s="3">
        <v>43928</v>
      </c>
      <c r="C619" s="2" t="s">
        <v>1207</v>
      </c>
      <c r="D619" t="s">
        <v>2000</v>
      </c>
      <c r="E619" s="2">
        <v>1</v>
      </c>
      <c r="F619" s="2" t="str">
        <f>INDEX(customers!$A$1:$D$1001,MATCH($C619,customers!$A$1:$A$1001,0),MATCH(orders!F$1,customers!$A$1:$D$1,0))</f>
        <v>Максим Родин</v>
      </c>
      <c r="G619" s="2" t="str">
        <f>INDEX(customers!$A$1:$D$1001,MATCH($C619,customers!$A$1:$A$1001,0),MATCH(orders!G$1,customers!$A$1:$D$1,0))</f>
        <v>Россия</v>
      </c>
      <c r="H619" s="2" t="str">
        <f>INDEX(products!$A$1:$G$49,MATCH($D619,products!$A$1:$A$49,0),MATCH(orders!H$1,products!$A$1:$G$1,0))</f>
        <v>Lib</v>
      </c>
      <c r="I619" s="2" t="str">
        <f>INDEX(products!$A$1:$G$49,MATCH($D619,products!$A$1:$A$49,0),MATCH(orders!I$1,products!$A$1:$G$1,0))</f>
        <v>M</v>
      </c>
      <c r="J619" s="2">
        <f>INDEX(products!$A$1:$G$49,MATCH($D619,products!$A$1:$A$49,0),MATCH(orders!J$1,products!$A$1:$G$1,0))</f>
        <v>2.5</v>
      </c>
      <c r="K619" s="2">
        <f>INDEX(products!$A$1:$G$49,MATCH($D619,products!$A$1:$A$49,0),MATCH(orders!K$1,products!$A$1:$G$1,0))</f>
        <v>3346.4999999999995</v>
      </c>
      <c r="L619">
        <f>K619*E619</f>
        <v>3346.4999999999995</v>
      </c>
      <c r="M619" s="2" t="str" cm="1">
        <f t="array" ref="M6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19" s="2" t="str" cm="1">
        <f t="array" ref="N619">_xlfn.IFS(FullCoffeeTable[[#This Row],[Метод прожарки]]="M","Medium",FullCoffeeTable[[#This Row],[Метод прожарки]]="L","Light",FullCoffeeTable[[#This Row],[Метод прожарки]]="D","Dark")</f>
        <v>Medium</v>
      </c>
      <c r="O619" s="2" t="str">
        <f>INDEX(customers!$A$1:$D$1001,MATCH($C619,customers!$A$1:$A$1001,0),MATCH(orders!O$1,customers!$A$1:$D$1,0))</f>
        <v>Нет</v>
      </c>
    </row>
    <row r="620" spans="1:15" x14ac:dyDescent="0.25">
      <c r="A620" s="2" t="s">
        <v>1208</v>
      </c>
      <c r="B620" s="3">
        <v>44469</v>
      </c>
      <c r="C620" s="2" t="s">
        <v>1209</v>
      </c>
      <c r="D620" t="s">
        <v>2002</v>
      </c>
      <c r="E620" s="2">
        <v>6</v>
      </c>
      <c r="F620" s="2" t="str">
        <f>INDEX(customers!$A$1:$D$1001,MATCH($C620,customers!$A$1:$A$1001,0),MATCH(orders!F$1,customers!$A$1:$D$1,0))</f>
        <v>Богдан Ананьев</v>
      </c>
      <c r="G620" s="2" t="str">
        <f>INDEX(customers!$A$1:$D$1001,MATCH($C620,customers!$A$1:$A$1001,0),MATCH(orders!G$1,customers!$A$1:$D$1,0))</f>
        <v>Россия</v>
      </c>
      <c r="H620" s="2" t="str">
        <f>INDEX(products!$A$1:$G$49,MATCH($D620,products!$A$1:$A$49,0),MATCH(orders!H$1,products!$A$1:$G$1,0))</f>
        <v>Exc</v>
      </c>
      <c r="I620" s="2" t="str">
        <f>INDEX(products!$A$1:$G$49,MATCH($D620,products!$A$1:$A$49,0),MATCH(orders!I$1,products!$A$1:$G$1,0))</f>
        <v>D</v>
      </c>
      <c r="J620" s="2">
        <f>INDEX(products!$A$1:$G$49,MATCH($D620,products!$A$1:$A$49,0),MATCH(orders!J$1,products!$A$1:$G$1,0))</f>
        <v>1</v>
      </c>
      <c r="K620" s="2">
        <f>INDEX(products!$A$1:$G$49,MATCH($D620,products!$A$1:$A$49,0),MATCH(orders!K$1,products!$A$1:$G$1,0))</f>
        <v>1215</v>
      </c>
      <c r="L620">
        <f>K620*E620</f>
        <v>7290</v>
      </c>
      <c r="M620" s="2" t="str" cm="1">
        <f t="array" ref="M6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0" s="2" t="str" cm="1">
        <f t="array" ref="N620">_xlfn.IFS(FullCoffeeTable[[#This Row],[Метод прожарки]]="M","Medium",FullCoffeeTable[[#This Row],[Метод прожарки]]="L","Light",FullCoffeeTable[[#This Row],[Метод прожарки]]="D","Dark")</f>
        <v>Dark</v>
      </c>
      <c r="O620" s="2" t="str">
        <f>INDEX(customers!$A$1:$D$1001,MATCH($C620,customers!$A$1:$A$1001,0),MATCH(orders!O$1,customers!$A$1:$D$1,0))</f>
        <v>Да</v>
      </c>
    </row>
    <row r="621" spans="1:15" x14ac:dyDescent="0.25">
      <c r="A621" s="2" t="s">
        <v>1210</v>
      </c>
      <c r="B621" s="3">
        <v>44682</v>
      </c>
      <c r="C621" s="2" t="s">
        <v>1211</v>
      </c>
      <c r="D621" t="s">
        <v>1988</v>
      </c>
      <c r="E621" s="2">
        <v>2</v>
      </c>
      <c r="F621" s="2" t="str">
        <f>INDEX(customers!$A$1:$D$1001,MATCH($C621,customers!$A$1:$A$1001,0),MATCH(orders!F$1,customers!$A$1:$D$1,0))</f>
        <v>Дарина Борисова</v>
      </c>
      <c r="G621" s="2" t="str">
        <f>INDEX(customers!$A$1:$D$1001,MATCH($C621,customers!$A$1:$A$1001,0),MATCH(orders!G$1,customers!$A$1:$D$1,0))</f>
        <v>Россия</v>
      </c>
      <c r="H621" s="2" t="str">
        <f>INDEX(products!$A$1:$G$49,MATCH($D621,products!$A$1:$A$49,0),MATCH(orders!H$1,products!$A$1:$G$1,0))</f>
        <v>Lib</v>
      </c>
      <c r="I621" s="2" t="str">
        <f>INDEX(products!$A$1:$G$49,MATCH($D621,products!$A$1:$A$49,0),MATCH(orders!I$1,products!$A$1:$G$1,0))</f>
        <v>D</v>
      </c>
      <c r="J621" s="2">
        <f>INDEX(products!$A$1:$G$49,MATCH($D621,products!$A$1:$A$49,0),MATCH(orders!J$1,products!$A$1:$G$1,0))</f>
        <v>0.5</v>
      </c>
      <c r="K621" s="2">
        <f>INDEX(products!$A$1:$G$49,MATCH($D621,products!$A$1:$A$49,0),MATCH(orders!K$1,products!$A$1:$G$1,0))</f>
        <v>777</v>
      </c>
      <c r="L621">
        <f>K621*E621</f>
        <v>1554</v>
      </c>
      <c r="M621" s="2" t="str" cm="1">
        <f t="array" ref="M6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21" s="2" t="str" cm="1">
        <f t="array" ref="N621">_xlfn.IFS(FullCoffeeTable[[#This Row],[Метод прожарки]]="M","Medium",FullCoffeeTable[[#This Row],[Метод прожарки]]="L","Light",FullCoffeeTable[[#This Row],[Метод прожарки]]="D","Dark")</f>
        <v>Dark</v>
      </c>
      <c r="O621" s="2" t="str">
        <f>INDEX(customers!$A$1:$D$1001,MATCH($C621,customers!$A$1:$A$1001,0),MATCH(orders!O$1,customers!$A$1:$D$1,0))</f>
        <v>Да</v>
      </c>
    </row>
    <row r="622" spans="1:15" x14ac:dyDescent="0.25">
      <c r="A622" s="2" t="s">
        <v>1212</v>
      </c>
      <c r="B622" s="3">
        <v>44217</v>
      </c>
      <c r="C622" s="2" t="s">
        <v>1230</v>
      </c>
      <c r="D622" t="s">
        <v>1971</v>
      </c>
      <c r="E622" s="2">
        <v>6</v>
      </c>
      <c r="F622" s="2" t="str">
        <f>INDEX(customers!$A$1:$D$1001,MATCH($C622,customers!$A$1:$A$1001,0),MATCH(orders!F$1,customers!$A$1:$D$1,0))</f>
        <v>Полина Козлова</v>
      </c>
      <c r="G622" s="2" t="str">
        <f>INDEX(customers!$A$1:$D$1001,MATCH($C622,customers!$A$1:$A$1001,0),MATCH(orders!G$1,customers!$A$1:$D$1,0))</f>
        <v>Россия</v>
      </c>
      <c r="H622" s="2" t="str">
        <f>INDEX(products!$A$1:$G$49,MATCH($D622,products!$A$1:$A$49,0),MATCH(orders!H$1,products!$A$1:$G$1,0))</f>
        <v>Ara</v>
      </c>
      <c r="I622" s="2" t="str">
        <f>INDEX(products!$A$1:$G$49,MATCH($D622,products!$A$1:$A$49,0),MATCH(orders!I$1,products!$A$1:$G$1,0))</f>
        <v>M</v>
      </c>
      <c r="J622" s="2">
        <f>INDEX(products!$A$1:$G$49,MATCH($D622,products!$A$1:$A$49,0),MATCH(orders!J$1,products!$A$1:$G$1,0))</f>
        <v>0.2</v>
      </c>
      <c r="K622" s="2">
        <f>INDEX(products!$A$1:$G$49,MATCH($D622,products!$A$1:$A$49,0),MATCH(orders!K$1,products!$A$1:$G$1,0))</f>
        <v>337.5</v>
      </c>
      <c r="L622">
        <f>K622*E622</f>
        <v>2025</v>
      </c>
      <c r="M622" s="2" t="str" cm="1">
        <f t="array" ref="M6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2" s="2" t="str" cm="1">
        <f t="array" ref="N622">_xlfn.IFS(FullCoffeeTable[[#This Row],[Метод прожарки]]="M","Medium",FullCoffeeTable[[#This Row],[Метод прожарки]]="L","Light",FullCoffeeTable[[#This Row],[Метод прожарки]]="D","Dark")</f>
        <v>Medium</v>
      </c>
      <c r="O622" s="2" t="str">
        <f>INDEX(customers!$A$1:$D$1001,MATCH($C622,customers!$A$1:$A$1001,0),MATCH(orders!O$1,customers!$A$1:$D$1,0))</f>
        <v>Нет</v>
      </c>
    </row>
    <row r="623" spans="1:15" x14ac:dyDescent="0.25">
      <c r="A623" s="2" t="s">
        <v>1214</v>
      </c>
      <c r="B623" s="3">
        <v>44006</v>
      </c>
      <c r="C623" s="2" t="s">
        <v>1215</v>
      </c>
      <c r="D623" t="s">
        <v>1959</v>
      </c>
      <c r="E623" s="2">
        <v>6</v>
      </c>
      <c r="F623" s="2" t="str">
        <f>INDEX(customers!$A$1:$D$1001,MATCH($C623,customers!$A$1:$A$1001,0),MATCH(orders!F$1,customers!$A$1:$D$1,0))</f>
        <v>Василиса Титова</v>
      </c>
      <c r="G623" s="2" t="str">
        <f>INDEX(customers!$A$1:$D$1001,MATCH($C623,customers!$A$1:$A$1001,0),MATCH(orders!G$1,customers!$A$1:$D$1,0))</f>
        <v>Россия</v>
      </c>
      <c r="H623" s="2" t="str">
        <f>INDEX(products!$A$1:$G$49,MATCH($D623,products!$A$1:$A$49,0),MATCH(orders!H$1,products!$A$1:$G$1,0))</f>
        <v>Ara</v>
      </c>
      <c r="I623" s="2" t="str">
        <f>INDEX(products!$A$1:$G$49,MATCH($D623,products!$A$1:$A$49,0),MATCH(orders!I$1,products!$A$1:$G$1,0))</f>
        <v>L</v>
      </c>
      <c r="J623" s="2">
        <f>INDEX(products!$A$1:$G$49,MATCH($D623,products!$A$1:$A$49,0),MATCH(orders!J$1,products!$A$1:$G$1,0))</f>
        <v>1</v>
      </c>
      <c r="K623" s="2">
        <f>INDEX(products!$A$1:$G$49,MATCH($D623,products!$A$1:$A$49,0),MATCH(orders!K$1,products!$A$1:$G$1,0))</f>
        <v>1295</v>
      </c>
      <c r="L623">
        <f>K623*E623</f>
        <v>7770</v>
      </c>
      <c r="M623" s="2" t="str" cm="1">
        <f t="array" ref="M6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3" s="2" t="str" cm="1">
        <f t="array" ref="N623">_xlfn.IFS(FullCoffeeTable[[#This Row],[Метод прожарки]]="M","Medium",FullCoffeeTable[[#This Row],[Метод прожарки]]="L","Light",FullCoffeeTable[[#This Row],[Метод прожарки]]="D","Dark")</f>
        <v>Light</v>
      </c>
      <c r="O623" s="2" t="str">
        <f>INDEX(customers!$A$1:$D$1001,MATCH($C623,customers!$A$1:$A$1001,0),MATCH(orders!O$1,customers!$A$1:$D$1,0))</f>
        <v>Нет</v>
      </c>
    </row>
    <row r="624" spans="1:15" x14ac:dyDescent="0.25">
      <c r="A624" s="2" t="s">
        <v>1216</v>
      </c>
      <c r="B624" s="3">
        <v>43527</v>
      </c>
      <c r="C624" s="2" t="s">
        <v>1217</v>
      </c>
      <c r="D624" t="s">
        <v>2000</v>
      </c>
      <c r="E624" s="2">
        <v>4</v>
      </c>
      <c r="F624" s="2" t="str">
        <f>INDEX(customers!$A$1:$D$1001,MATCH($C624,customers!$A$1:$A$1001,0),MATCH(orders!F$1,customers!$A$1:$D$1,0))</f>
        <v>Антон Львов</v>
      </c>
      <c r="G624" s="2" t="str">
        <f>INDEX(customers!$A$1:$D$1001,MATCH($C624,customers!$A$1:$A$1001,0),MATCH(orders!G$1,customers!$A$1:$D$1,0))</f>
        <v>Россия</v>
      </c>
      <c r="H624" s="2" t="str">
        <f>INDEX(products!$A$1:$G$49,MATCH($D624,products!$A$1:$A$49,0),MATCH(orders!H$1,products!$A$1:$G$1,0))</f>
        <v>Lib</v>
      </c>
      <c r="I624" s="2" t="str">
        <f>INDEX(products!$A$1:$G$49,MATCH($D624,products!$A$1:$A$49,0),MATCH(orders!I$1,products!$A$1:$G$1,0))</f>
        <v>M</v>
      </c>
      <c r="J624" s="2">
        <f>INDEX(products!$A$1:$G$49,MATCH($D624,products!$A$1:$A$49,0),MATCH(orders!J$1,products!$A$1:$G$1,0))</f>
        <v>2.5</v>
      </c>
      <c r="K624" s="2">
        <f>INDEX(products!$A$1:$G$49,MATCH($D624,products!$A$1:$A$49,0),MATCH(orders!K$1,products!$A$1:$G$1,0))</f>
        <v>3346.4999999999995</v>
      </c>
      <c r="L624">
        <f>K624*E624</f>
        <v>13385.999999999998</v>
      </c>
      <c r="M624" s="2" t="str" cm="1">
        <f t="array" ref="M6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24" s="2" t="str" cm="1">
        <f t="array" ref="N624">_xlfn.IFS(FullCoffeeTable[[#This Row],[Метод прожарки]]="M","Medium",FullCoffeeTable[[#This Row],[Метод прожарки]]="L","Light",FullCoffeeTable[[#This Row],[Метод прожарки]]="D","Dark")</f>
        <v>Medium</v>
      </c>
      <c r="O624" s="2" t="str">
        <f>INDEX(customers!$A$1:$D$1001,MATCH($C624,customers!$A$1:$A$1001,0),MATCH(orders!O$1,customers!$A$1:$D$1,0))</f>
        <v>Нет</v>
      </c>
    </row>
    <row r="625" spans="1:15" x14ac:dyDescent="0.25">
      <c r="A625" s="2" t="s">
        <v>1218</v>
      </c>
      <c r="B625" s="3">
        <v>44224</v>
      </c>
      <c r="C625" s="2" t="s">
        <v>1219</v>
      </c>
      <c r="D625" t="s">
        <v>2002</v>
      </c>
      <c r="E625" s="2">
        <v>1</v>
      </c>
      <c r="F625" s="2" t="str">
        <f>INDEX(customers!$A$1:$D$1001,MATCH($C625,customers!$A$1:$A$1001,0),MATCH(orders!F$1,customers!$A$1:$D$1,0))</f>
        <v>Александр Киселев</v>
      </c>
      <c r="G625" s="2" t="str">
        <f>INDEX(customers!$A$1:$D$1001,MATCH($C625,customers!$A$1:$A$1001,0),MATCH(orders!G$1,customers!$A$1:$D$1,0))</f>
        <v>Беларусь</v>
      </c>
      <c r="H625" s="2" t="str">
        <f>INDEX(products!$A$1:$G$49,MATCH($D625,products!$A$1:$A$49,0),MATCH(orders!H$1,products!$A$1:$G$1,0))</f>
        <v>Exc</v>
      </c>
      <c r="I625" s="2" t="str">
        <f>INDEX(products!$A$1:$G$49,MATCH($D625,products!$A$1:$A$49,0),MATCH(orders!I$1,products!$A$1:$G$1,0))</f>
        <v>D</v>
      </c>
      <c r="J625" s="2">
        <f>INDEX(products!$A$1:$G$49,MATCH($D625,products!$A$1:$A$49,0),MATCH(orders!J$1,products!$A$1:$G$1,0))</f>
        <v>1</v>
      </c>
      <c r="K625" s="2">
        <f>INDEX(products!$A$1:$G$49,MATCH($D625,products!$A$1:$A$49,0),MATCH(orders!K$1,products!$A$1:$G$1,0))</f>
        <v>1215</v>
      </c>
      <c r="L625">
        <f>K625*E625</f>
        <v>1215</v>
      </c>
      <c r="M625" s="2" t="str" cm="1">
        <f t="array" ref="M6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5" s="2" t="str" cm="1">
        <f t="array" ref="N625">_xlfn.IFS(FullCoffeeTable[[#This Row],[Метод прожарки]]="M","Medium",FullCoffeeTable[[#This Row],[Метод прожарки]]="L","Light",FullCoffeeTable[[#This Row],[Метод прожарки]]="D","Dark")</f>
        <v>Dark</v>
      </c>
      <c r="O625" s="2" t="str">
        <f>INDEX(customers!$A$1:$D$1001,MATCH($C625,customers!$A$1:$A$1001,0),MATCH(orders!O$1,customers!$A$1:$D$1,0))</f>
        <v>Нет</v>
      </c>
    </row>
    <row r="626" spans="1:15" x14ac:dyDescent="0.25">
      <c r="A626" s="2" t="s">
        <v>1220</v>
      </c>
      <c r="B626" s="3">
        <v>44010</v>
      </c>
      <c r="C626" s="2" t="s">
        <v>1221</v>
      </c>
      <c r="D626" t="s">
        <v>1985</v>
      </c>
      <c r="E626" s="2">
        <v>2</v>
      </c>
      <c r="F626" s="2" t="str">
        <f>INDEX(customers!$A$1:$D$1001,MATCH($C626,customers!$A$1:$A$1001,0),MATCH(orders!F$1,customers!$A$1:$D$1,0))</f>
        <v>Александр Тихонов</v>
      </c>
      <c r="G626" s="2" t="str">
        <f>INDEX(customers!$A$1:$D$1001,MATCH($C626,customers!$A$1:$A$1001,0),MATCH(orders!G$1,customers!$A$1:$D$1,0))</f>
        <v>Казахстан</v>
      </c>
      <c r="H626" s="2" t="str">
        <f>INDEX(products!$A$1:$G$49,MATCH($D626,products!$A$1:$A$49,0),MATCH(orders!H$1,products!$A$1:$G$1,0))</f>
        <v>Exc</v>
      </c>
      <c r="I626" s="2" t="str">
        <f>INDEX(products!$A$1:$G$49,MATCH($D626,products!$A$1:$A$49,0),MATCH(orders!I$1,products!$A$1:$G$1,0))</f>
        <v>M</v>
      </c>
      <c r="J626" s="2">
        <f>INDEX(products!$A$1:$G$49,MATCH($D626,products!$A$1:$A$49,0),MATCH(orders!J$1,products!$A$1:$G$1,0))</f>
        <v>2.5</v>
      </c>
      <c r="K626" s="2">
        <f>INDEX(products!$A$1:$G$49,MATCH($D626,products!$A$1:$A$49,0),MATCH(orders!K$1,products!$A$1:$G$1,0))</f>
        <v>3162.4999999999995</v>
      </c>
      <c r="L626">
        <f>K626*E626</f>
        <v>6324.9999999999991</v>
      </c>
      <c r="M626" s="2" t="str" cm="1">
        <f t="array" ref="M6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6" s="2" t="str" cm="1">
        <f t="array" ref="N626">_xlfn.IFS(FullCoffeeTable[[#This Row],[Метод прожарки]]="M","Medium",FullCoffeeTable[[#This Row],[Метод прожарки]]="L","Light",FullCoffeeTable[[#This Row],[Метод прожарки]]="D","Dark")</f>
        <v>Medium</v>
      </c>
      <c r="O626" s="2" t="str">
        <f>INDEX(customers!$A$1:$D$1001,MATCH($C626,customers!$A$1:$A$1001,0),MATCH(orders!O$1,customers!$A$1:$D$1,0))</f>
        <v>Да</v>
      </c>
    </row>
    <row r="627" spans="1:15" x14ac:dyDescent="0.25">
      <c r="A627" s="2" t="s">
        <v>1222</v>
      </c>
      <c r="B627" s="3">
        <v>44017</v>
      </c>
      <c r="C627" s="2" t="s">
        <v>1223</v>
      </c>
      <c r="D627" t="s">
        <v>1992</v>
      </c>
      <c r="E627" s="2">
        <v>5</v>
      </c>
      <c r="F627" s="2" t="str">
        <f>INDEX(customers!$A$1:$D$1001,MATCH($C627,customers!$A$1:$A$1001,0),MATCH(orders!F$1,customers!$A$1:$D$1,0))</f>
        <v>Роман Егоров</v>
      </c>
      <c r="G627" s="2" t="str">
        <f>INDEX(customers!$A$1:$D$1001,MATCH($C627,customers!$A$1:$A$1001,0),MATCH(orders!G$1,customers!$A$1:$D$1,0))</f>
        <v>Россия</v>
      </c>
      <c r="H627" s="2" t="str">
        <f>INDEX(products!$A$1:$G$49,MATCH($D627,products!$A$1:$A$49,0),MATCH(orders!H$1,products!$A$1:$G$1,0))</f>
        <v>Rob</v>
      </c>
      <c r="I627" s="2" t="str">
        <f>INDEX(products!$A$1:$G$49,MATCH($D627,products!$A$1:$A$49,0),MATCH(orders!I$1,products!$A$1:$G$1,0))</f>
        <v>L</v>
      </c>
      <c r="J627" s="2">
        <f>INDEX(products!$A$1:$G$49,MATCH($D627,products!$A$1:$A$49,0),MATCH(orders!J$1,products!$A$1:$G$1,0))</f>
        <v>0.5</v>
      </c>
      <c r="K627" s="2">
        <f>INDEX(products!$A$1:$G$49,MATCH($D627,products!$A$1:$A$49,0),MATCH(orders!K$1,products!$A$1:$G$1,0))</f>
        <v>716.99999999999989</v>
      </c>
      <c r="L627">
        <f>K627*E627</f>
        <v>3584.9999999999995</v>
      </c>
      <c r="M627" s="2" t="str" cm="1">
        <f t="array" ref="M6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27" s="2" t="str" cm="1">
        <f t="array" ref="N627">_xlfn.IFS(FullCoffeeTable[[#This Row],[Метод прожарки]]="M","Medium",FullCoffeeTable[[#This Row],[Метод прожарки]]="L","Light",FullCoffeeTable[[#This Row],[Метод прожарки]]="D","Dark")</f>
        <v>Light</v>
      </c>
      <c r="O627" s="2" t="str">
        <f>INDEX(customers!$A$1:$D$1001,MATCH($C627,customers!$A$1:$A$1001,0),MATCH(orders!O$1,customers!$A$1:$D$1,0))</f>
        <v>Нет</v>
      </c>
    </row>
    <row r="628" spans="1:15" x14ac:dyDescent="0.25">
      <c r="A628" s="2" t="s">
        <v>1224</v>
      </c>
      <c r="B628" s="3">
        <v>43526</v>
      </c>
      <c r="C628" s="2" t="s">
        <v>1225</v>
      </c>
      <c r="D628" t="s">
        <v>1994</v>
      </c>
      <c r="E628" s="2">
        <v>3</v>
      </c>
      <c r="F628" s="2" t="str">
        <f>INDEX(customers!$A$1:$D$1001,MATCH($C628,customers!$A$1:$A$1001,0),MATCH(orders!F$1,customers!$A$1:$D$1,0))</f>
        <v>Роман Ковалев</v>
      </c>
      <c r="G628" s="2" t="str">
        <f>INDEX(customers!$A$1:$D$1001,MATCH($C628,customers!$A$1:$A$1001,0),MATCH(orders!G$1,customers!$A$1:$D$1,0))</f>
        <v>Россия</v>
      </c>
      <c r="H628" s="2" t="str">
        <f>INDEX(products!$A$1:$G$49,MATCH($D628,products!$A$1:$A$49,0),MATCH(orders!H$1,products!$A$1:$G$1,0))</f>
        <v>Ara</v>
      </c>
      <c r="I628" s="2" t="str">
        <f>INDEX(products!$A$1:$G$49,MATCH($D628,products!$A$1:$A$49,0),MATCH(orders!I$1,products!$A$1:$G$1,0))</f>
        <v>M</v>
      </c>
      <c r="J628" s="2">
        <f>INDEX(products!$A$1:$G$49,MATCH($D628,products!$A$1:$A$49,0),MATCH(orders!J$1,products!$A$1:$G$1,0))</f>
        <v>2.5</v>
      </c>
      <c r="K628" s="2">
        <f>INDEX(products!$A$1:$G$49,MATCH($D628,products!$A$1:$A$49,0),MATCH(orders!K$1,products!$A$1:$G$1,0))</f>
        <v>2587.4999999999995</v>
      </c>
      <c r="L628">
        <f>K628*E628</f>
        <v>7762.4999999999982</v>
      </c>
      <c r="M628" s="2" t="str" cm="1">
        <f t="array" ref="M6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28" s="2" t="str" cm="1">
        <f t="array" ref="N628">_xlfn.IFS(FullCoffeeTable[[#This Row],[Метод прожарки]]="M","Medium",FullCoffeeTable[[#This Row],[Метод прожарки]]="L","Light",FullCoffeeTable[[#This Row],[Метод прожарки]]="D","Dark")</f>
        <v>Medium</v>
      </c>
      <c r="O628" s="2" t="str">
        <f>INDEX(customers!$A$1:$D$1001,MATCH($C628,customers!$A$1:$A$1001,0),MATCH(orders!O$1,customers!$A$1:$D$1,0))</f>
        <v>Нет</v>
      </c>
    </row>
    <row r="629" spans="1:15" x14ac:dyDescent="0.25">
      <c r="A629" s="2" t="s">
        <v>1226</v>
      </c>
      <c r="B629" s="3">
        <v>44682</v>
      </c>
      <c r="C629" s="2" t="s">
        <v>1227</v>
      </c>
      <c r="D629" t="s">
        <v>1985</v>
      </c>
      <c r="E629" s="2">
        <v>2</v>
      </c>
      <c r="F629" s="2" t="str">
        <f>INDEX(customers!$A$1:$D$1001,MATCH($C629,customers!$A$1:$A$1001,0),MATCH(orders!F$1,customers!$A$1:$D$1,0))</f>
        <v>Амина Трошина</v>
      </c>
      <c r="G629" s="2" t="str">
        <f>INDEX(customers!$A$1:$D$1001,MATCH($C629,customers!$A$1:$A$1001,0),MATCH(orders!G$1,customers!$A$1:$D$1,0))</f>
        <v>Россия</v>
      </c>
      <c r="H629" s="2" t="str">
        <f>INDEX(products!$A$1:$G$49,MATCH($D629,products!$A$1:$A$49,0),MATCH(orders!H$1,products!$A$1:$G$1,0))</f>
        <v>Exc</v>
      </c>
      <c r="I629" s="2" t="str">
        <f>INDEX(products!$A$1:$G$49,MATCH($D629,products!$A$1:$A$49,0),MATCH(orders!I$1,products!$A$1:$G$1,0))</f>
        <v>M</v>
      </c>
      <c r="J629" s="2">
        <f>INDEX(products!$A$1:$G$49,MATCH($D629,products!$A$1:$A$49,0),MATCH(orders!J$1,products!$A$1:$G$1,0))</f>
        <v>2.5</v>
      </c>
      <c r="K629" s="2">
        <f>INDEX(products!$A$1:$G$49,MATCH($D629,products!$A$1:$A$49,0),MATCH(orders!K$1,products!$A$1:$G$1,0))</f>
        <v>3162.4999999999995</v>
      </c>
      <c r="L629">
        <f>K629*E629</f>
        <v>6324.9999999999991</v>
      </c>
      <c r="M629" s="2" t="str" cm="1">
        <f t="array" ref="M6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29" s="2" t="str" cm="1">
        <f t="array" ref="N629">_xlfn.IFS(FullCoffeeTable[[#This Row],[Метод прожарки]]="M","Medium",FullCoffeeTable[[#This Row],[Метод прожарки]]="L","Light",FullCoffeeTable[[#This Row],[Метод прожарки]]="D","Dark")</f>
        <v>Medium</v>
      </c>
      <c r="O629" s="2" t="str">
        <f>INDEX(customers!$A$1:$D$1001,MATCH($C629,customers!$A$1:$A$1001,0),MATCH(orders!O$1,customers!$A$1:$D$1,0))</f>
        <v>Да</v>
      </c>
    </row>
    <row r="630" spans="1:15" x14ac:dyDescent="0.25">
      <c r="A630" s="2" t="s">
        <v>1228</v>
      </c>
      <c r="B630" s="3">
        <v>44680</v>
      </c>
      <c r="C630" s="2" t="s">
        <v>1229</v>
      </c>
      <c r="D630" t="s">
        <v>2003</v>
      </c>
      <c r="E630" s="2">
        <v>6</v>
      </c>
      <c r="F630" s="2" t="str">
        <f>INDEX(customers!$A$1:$D$1001,MATCH($C630,customers!$A$1:$A$1001,0),MATCH(orders!F$1,customers!$A$1:$D$1,0))</f>
        <v>Николай Зайцев</v>
      </c>
      <c r="G630" s="2" t="str">
        <f>INDEX(customers!$A$1:$D$1001,MATCH($C630,customers!$A$1:$A$1001,0),MATCH(orders!G$1,customers!$A$1:$D$1,0))</f>
        <v>Казахстан</v>
      </c>
      <c r="H630" s="2" t="str">
        <f>INDEX(products!$A$1:$G$49,MATCH($D630,products!$A$1:$A$49,0),MATCH(orders!H$1,products!$A$1:$G$1,0))</f>
        <v>Exc</v>
      </c>
      <c r="I630" s="2" t="str">
        <f>INDEX(products!$A$1:$G$49,MATCH($D630,products!$A$1:$A$49,0),MATCH(orders!I$1,products!$A$1:$G$1,0))</f>
        <v>L</v>
      </c>
      <c r="J630" s="2">
        <f>INDEX(products!$A$1:$G$49,MATCH($D630,products!$A$1:$A$49,0),MATCH(orders!J$1,products!$A$1:$G$1,0))</f>
        <v>0.2</v>
      </c>
      <c r="K630" s="2">
        <f>INDEX(products!$A$1:$G$49,MATCH($D630,products!$A$1:$A$49,0),MATCH(orders!K$1,products!$A$1:$G$1,0))</f>
        <v>445.5</v>
      </c>
      <c r="L630">
        <f>K630*E630</f>
        <v>2673</v>
      </c>
      <c r="M630" s="2" t="str" cm="1">
        <f t="array" ref="M6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0" s="2" t="str" cm="1">
        <f t="array" ref="N630">_xlfn.IFS(FullCoffeeTable[[#This Row],[Метод прожарки]]="M","Medium",FullCoffeeTable[[#This Row],[Метод прожарки]]="L","Light",FullCoffeeTable[[#This Row],[Метод прожарки]]="D","Dark")</f>
        <v>Light</v>
      </c>
      <c r="O630" s="2" t="str">
        <f>INDEX(customers!$A$1:$D$1001,MATCH($C630,customers!$A$1:$A$1001,0),MATCH(orders!O$1,customers!$A$1:$D$1,0))</f>
        <v>Да</v>
      </c>
    </row>
    <row r="631" spans="1:15" x14ac:dyDescent="0.25">
      <c r="A631" s="2" t="s">
        <v>1228</v>
      </c>
      <c r="B631" s="3">
        <v>44680</v>
      </c>
      <c r="C631" s="2" t="s">
        <v>1229</v>
      </c>
      <c r="D631" t="s">
        <v>1988</v>
      </c>
      <c r="E631" s="2">
        <v>4</v>
      </c>
      <c r="F631" s="2" t="str">
        <f>INDEX(customers!$A$1:$D$1001,MATCH($C631,customers!$A$1:$A$1001,0),MATCH(orders!F$1,customers!$A$1:$D$1,0))</f>
        <v>Николай Зайцев</v>
      </c>
      <c r="G631" s="2" t="str">
        <f>INDEX(customers!$A$1:$D$1001,MATCH($C631,customers!$A$1:$A$1001,0),MATCH(orders!G$1,customers!$A$1:$D$1,0))</f>
        <v>Казахстан</v>
      </c>
      <c r="H631" s="2" t="str">
        <f>INDEX(products!$A$1:$G$49,MATCH($D631,products!$A$1:$A$49,0),MATCH(orders!H$1,products!$A$1:$G$1,0))</f>
        <v>Lib</v>
      </c>
      <c r="I631" s="2" t="str">
        <f>INDEX(products!$A$1:$G$49,MATCH($D631,products!$A$1:$A$49,0),MATCH(orders!I$1,products!$A$1:$G$1,0))</f>
        <v>D</v>
      </c>
      <c r="J631" s="2">
        <f>INDEX(products!$A$1:$G$49,MATCH($D631,products!$A$1:$A$49,0),MATCH(orders!J$1,products!$A$1:$G$1,0))</f>
        <v>0.5</v>
      </c>
      <c r="K631" s="2">
        <f>INDEX(products!$A$1:$G$49,MATCH($D631,products!$A$1:$A$49,0),MATCH(orders!K$1,products!$A$1:$G$1,0))</f>
        <v>777</v>
      </c>
      <c r="L631">
        <f>K631*E631</f>
        <v>3108</v>
      </c>
      <c r="M631" s="2" t="str" cm="1">
        <f t="array" ref="M6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1" s="2" t="str" cm="1">
        <f t="array" ref="N631">_xlfn.IFS(FullCoffeeTable[[#This Row],[Метод прожарки]]="M","Medium",FullCoffeeTable[[#This Row],[Метод прожарки]]="L","Light",FullCoffeeTable[[#This Row],[Метод прожарки]]="D","Dark")</f>
        <v>Dark</v>
      </c>
      <c r="O631" s="2" t="str">
        <f>INDEX(customers!$A$1:$D$1001,MATCH($C631,customers!$A$1:$A$1001,0),MATCH(orders!O$1,customers!$A$1:$D$1,0))</f>
        <v>Да</v>
      </c>
    </row>
    <row r="632" spans="1:15" x14ac:dyDescent="0.25">
      <c r="A632" s="2" t="s">
        <v>1228</v>
      </c>
      <c r="B632" s="3">
        <v>44680</v>
      </c>
      <c r="C632" s="2" t="s">
        <v>1229</v>
      </c>
      <c r="D632" t="s">
        <v>1973</v>
      </c>
      <c r="E632" s="2">
        <v>1</v>
      </c>
      <c r="F632" s="2" t="str">
        <f>INDEX(customers!$A$1:$D$1001,MATCH($C632,customers!$A$1:$A$1001,0),MATCH(orders!F$1,customers!$A$1:$D$1,0))</f>
        <v>Николай Зайцев</v>
      </c>
      <c r="G632" s="2" t="str">
        <f>INDEX(customers!$A$1:$D$1001,MATCH($C632,customers!$A$1:$A$1001,0),MATCH(orders!G$1,customers!$A$1:$D$1,0))</f>
        <v>Казахстан</v>
      </c>
      <c r="H632" s="2" t="str">
        <f>INDEX(products!$A$1:$G$49,MATCH($D632,products!$A$1:$A$49,0),MATCH(orders!H$1,products!$A$1:$G$1,0))</f>
        <v>Ara</v>
      </c>
      <c r="I632" s="2" t="str">
        <f>INDEX(products!$A$1:$G$49,MATCH($D632,products!$A$1:$A$49,0),MATCH(orders!I$1,products!$A$1:$G$1,0))</f>
        <v>D</v>
      </c>
      <c r="J632" s="2">
        <f>INDEX(products!$A$1:$G$49,MATCH($D632,products!$A$1:$A$49,0),MATCH(orders!J$1,products!$A$1:$G$1,0))</f>
        <v>0.2</v>
      </c>
      <c r="K632" s="2">
        <f>INDEX(products!$A$1:$G$49,MATCH($D632,products!$A$1:$A$49,0),MATCH(orders!K$1,products!$A$1:$G$1,0))</f>
        <v>298.5</v>
      </c>
      <c r="L632">
        <f>K632*E632</f>
        <v>298.5</v>
      </c>
      <c r="M632" s="2" t="str" cm="1">
        <f t="array" ref="M6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32" s="2" t="str" cm="1">
        <f t="array" ref="N632">_xlfn.IFS(FullCoffeeTable[[#This Row],[Метод прожарки]]="M","Medium",FullCoffeeTable[[#This Row],[Метод прожарки]]="L","Light",FullCoffeeTable[[#This Row],[Метод прожарки]]="D","Dark")</f>
        <v>Dark</v>
      </c>
      <c r="O632" s="2" t="str">
        <f>INDEX(customers!$A$1:$D$1001,MATCH($C632,customers!$A$1:$A$1001,0),MATCH(orders!O$1,customers!$A$1:$D$1,0))</f>
        <v>Да</v>
      </c>
    </row>
    <row r="633" spans="1:15" x14ac:dyDescent="0.25">
      <c r="A633" s="2" t="s">
        <v>1228</v>
      </c>
      <c r="B633" s="3">
        <v>44680</v>
      </c>
      <c r="C633" s="2" t="s">
        <v>1229</v>
      </c>
      <c r="D633" t="s">
        <v>1968</v>
      </c>
      <c r="E633" s="2">
        <v>5</v>
      </c>
      <c r="F633" s="2" t="str">
        <f>INDEX(customers!$A$1:$D$1001,MATCH($C633,customers!$A$1:$A$1001,0),MATCH(orders!F$1,customers!$A$1:$D$1,0))</f>
        <v>Николай Зайцев</v>
      </c>
      <c r="G633" s="2" t="str">
        <f>INDEX(customers!$A$1:$D$1001,MATCH($C633,customers!$A$1:$A$1001,0),MATCH(orders!G$1,customers!$A$1:$D$1,0))</f>
        <v>Казахстан</v>
      </c>
      <c r="H633" s="2" t="str">
        <f>INDEX(products!$A$1:$G$49,MATCH($D633,products!$A$1:$A$49,0),MATCH(orders!H$1,products!$A$1:$G$1,0))</f>
        <v>Rob</v>
      </c>
      <c r="I633" s="2" t="str">
        <f>INDEX(products!$A$1:$G$49,MATCH($D633,products!$A$1:$A$49,0),MATCH(orders!I$1,products!$A$1:$G$1,0))</f>
        <v>D</v>
      </c>
      <c r="J633" s="2">
        <f>INDEX(products!$A$1:$G$49,MATCH($D633,products!$A$1:$A$49,0),MATCH(orders!J$1,products!$A$1:$G$1,0))</f>
        <v>2.5</v>
      </c>
      <c r="K633" s="2">
        <f>INDEX(products!$A$1:$G$49,MATCH($D633,products!$A$1:$A$49,0),MATCH(orders!K$1,products!$A$1:$G$1,0))</f>
        <v>2058.4999999999995</v>
      </c>
      <c r="L633">
        <f>K633*E633</f>
        <v>10292.499999999998</v>
      </c>
      <c r="M633" s="2" t="str" cm="1">
        <f t="array" ref="M6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3" s="2" t="str" cm="1">
        <f t="array" ref="N633">_xlfn.IFS(FullCoffeeTable[[#This Row],[Метод прожарки]]="M","Medium",FullCoffeeTable[[#This Row],[Метод прожарки]]="L","Light",FullCoffeeTable[[#This Row],[Метод прожарки]]="D","Dark")</f>
        <v>Dark</v>
      </c>
      <c r="O633" s="2" t="str">
        <f>INDEX(customers!$A$1:$D$1001,MATCH($C633,customers!$A$1:$A$1001,0),MATCH(orders!O$1,customers!$A$1:$D$1,0))</f>
        <v>Да</v>
      </c>
    </row>
    <row r="634" spans="1:15" x14ac:dyDescent="0.25">
      <c r="A634" s="2" t="s">
        <v>1233</v>
      </c>
      <c r="B634" s="3">
        <v>44049</v>
      </c>
      <c r="C634" s="2" t="s">
        <v>1234</v>
      </c>
      <c r="D634" t="s">
        <v>1995</v>
      </c>
      <c r="E634" s="2">
        <v>4</v>
      </c>
      <c r="F634" s="2" t="str">
        <f>INDEX(customers!$A$1:$D$1001,MATCH($C634,customers!$A$1:$A$1001,0),MATCH(orders!F$1,customers!$A$1:$D$1,0))</f>
        <v>Таисия Овсянникова</v>
      </c>
      <c r="G634" s="2" t="str">
        <f>INDEX(customers!$A$1:$D$1001,MATCH($C634,customers!$A$1:$A$1001,0),MATCH(orders!G$1,customers!$A$1:$D$1,0))</f>
        <v>Россия</v>
      </c>
      <c r="H634" s="2" t="str">
        <f>INDEX(products!$A$1:$G$49,MATCH($D634,products!$A$1:$A$49,0),MATCH(orders!H$1,products!$A$1:$G$1,0))</f>
        <v>Exc</v>
      </c>
      <c r="I634" s="2" t="str">
        <f>INDEX(products!$A$1:$G$49,MATCH($D634,products!$A$1:$A$49,0),MATCH(orders!I$1,products!$A$1:$G$1,0))</f>
        <v>L</v>
      </c>
      <c r="J634" s="2">
        <f>INDEX(products!$A$1:$G$49,MATCH($D634,products!$A$1:$A$49,0),MATCH(orders!J$1,products!$A$1:$G$1,0))</f>
        <v>0.5</v>
      </c>
      <c r="K634" s="2">
        <f>INDEX(products!$A$1:$G$49,MATCH($D634,products!$A$1:$A$49,0),MATCH(orders!K$1,products!$A$1:$G$1,0))</f>
        <v>891</v>
      </c>
      <c r="L634">
        <f>K634*E634</f>
        <v>3564</v>
      </c>
      <c r="M634" s="2" t="str" cm="1">
        <f t="array" ref="M6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4" s="2" t="str" cm="1">
        <f t="array" ref="N634">_xlfn.IFS(FullCoffeeTable[[#This Row],[Метод прожарки]]="M","Medium",FullCoffeeTable[[#This Row],[Метод прожарки]]="L","Light",FullCoffeeTable[[#This Row],[Метод прожарки]]="D","Dark")</f>
        <v>Light</v>
      </c>
      <c r="O634" s="2" t="str">
        <f>INDEX(customers!$A$1:$D$1001,MATCH($C634,customers!$A$1:$A$1001,0),MATCH(orders!O$1,customers!$A$1:$D$1,0))</f>
        <v>Нет</v>
      </c>
    </row>
    <row r="635" spans="1:15" x14ac:dyDescent="0.25">
      <c r="A635" s="2" t="s">
        <v>1235</v>
      </c>
      <c r="B635" s="3">
        <v>43820</v>
      </c>
      <c r="C635" s="2" t="s">
        <v>1236</v>
      </c>
      <c r="D635" t="s">
        <v>1998</v>
      </c>
      <c r="E635" s="2">
        <v>4</v>
      </c>
      <c r="F635" s="2" t="str">
        <f>INDEX(customers!$A$1:$D$1001,MATCH($C635,customers!$A$1:$A$1001,0),MATCH(orders!F$1,customers!$A$1:$D$1,0))</f>
        <v>Максим Вавилов</v>
      </c>
      <c r="G635" s="2" t="str">
        <f>INDEX(customers!$A$1:$D$1001,MATCH($C635,customers!$A$1:$A$1001,0),MATCH(orders!G$1,customers!$A$1:$D$1,0))</f>
        <v>Россия</v>
      </c>
      <c r="H635" s="2" t="str">
        <f>INDEX(products!$A$1:$G$49,MATCH($D635,products!$A$1:$A$49,0),MATCH(orders!H$1,products!$A$1:$G$1,0))</f>
        <v>Rob</v>
      </c>
      <c r="I635" s="2" t="str">
        <f>INDEX(products!$A$1:$G$49,MATCH($D635,products!$A$1:$A$49,0),MATCH(orders!I$1,products!$A$1:$G$1,0))</f>
        <v>L</v>
      </c>
      <c r="J635" s="2">
        <f>INDEX(products!$A$1:$G$49,MATCH($D635,products!$A$1:$A$49,0),MATCH(orders!J$1,products!$A$1:$G$1,0))</f>
        <v>1</v>
      </c>
      <c r="K635" s="2">
        <f>INDEX(products!$A$1:$G$49,MATCH($D635,products!$A$1:$A$49,0),MATCH(orders!K$1,products!$A$1:$G$1,0))</f>
        <v>1195</v>
      </c>
      <c r="L635">
        <f>K635*E635</f>
        <v>4780</v>
      </c>
      <c r="M635" s="2" t="str" cm="1">
        <f t="array" ref="M6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35" s="2" t="str" cm="1">
        <f t="array" ref="N635">_xlfn.IFS(FullCoffeeTable[[#This Row],[Метод прожарки]]="M","Medium",FullCoffeeTable[[#This Row],[Метод прожарки]]="L","Light",FullCoffeeTable[[#This Row],[Метод прожарки]]="D","Dark")</f>
        <v>Light</v>
      </c>
      <c r="O635" s="2" t="str">
        <f>INDEX(customers!$A$1:$D$1001,MATCH($C635,customers!$A$1:$A$1001,0),MATCH(orders!O$1,customers!$A$1:$D$1,0))</f>
        <v>Нет</v>
      </c>
    </row>
    <row r="636" spans="1:15" x14ac:dyDescent="0.25">
      <c r="A636" s="2" t="s">
        <v>1237</v>
      </c>
      <c r="B636" s="3">
        <v>43940</v>
      </c>
      <c r="C636" s="2" t="s">
        <v>1238</v>
      </c>
      <c r="D636" t="s">
        <v>1981</v>
      </c>
      <c r="E636" s="2">
        <v>3</v>
      </c>
      <c r="F636" s="2" t="str">
        <f>INDEX(customers!$A$1:$D$1001,MATCH($C636,customers!$A$1:$A$1001,0),MATCH(orders!F$1,customers!$A$1:$D$1,0))</f>
        <v>Тимофей Золотарев</v>
      </c>
      <c r="G636" s="2" t="str">
        <f>INDEX(customers!$A$1:$D$1001,MATCH($C636,customers!$A$1:$A$1001,0),MATCH(orders!G$1,customers!$A$1:$D$1,0))</f>
        <v>Россия</v>
      </c>
      <c r="H636" s="2" t="str">
        <f>INDEX(products!$A$1:$G$49,MATCH($D636,products!$A$1:$A$49,0),MATCH(orders!H$1,products!$A$1:$G$1,0))</f>
        <v>Lib</v>
      </c>
      <c r="I636" s="2" t="str">
        <f>INDEX(products!$A$1:$G$49,MATCH($D636,products!$A$1:$A$49,0),MATCH(orders!I$1,products!$A$1:$G$1,0))</f>
        <v>M</v>
      </c>
      <c r="J636" s="2">
        <f>INDEX(products!$A$1:$G$49,MATCH($D636,products!$A$1:$A$49,0),MATCH(orders!J$1,products!$A$1:$G$1,0))</f>
        <v>1</v>
      </c>
      <c r="K636" s="2">
        <f>INDEX(products!$A$1:$G$49,MATCH($D636,products!$A$1:$A$49,0),MATCH(orders!K$1,products!$A$1:$G$1,0))</f>
        <v>1455</v>
      </c>
      <c r="L636">
        <f>K636*E636</f>
        <v>4365</v>
      </c>
      <c r="M636" s="2" t="str" cm="1">
        <f t="array" ref="M6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6" s="2" t="str" cm="1">
        <f t="array" ref="N636">_xlfn.IFS(FullCoffeeTable[[#This Row],[Метод прожарки]]="M","Medium",FullCoffeeTable[[#This Row],[Метод прожарки]]="L","Light",FullCoffeeTable[[#This Row],[Метод прожарки]]="D","Dark")</f>
        <v>Medium</v>
      </c>
      <c r="O636" s="2" t="str">
        <f>INDEX(customers!$A$1:$D$1001,MATCH($C636,customers!$A$1:$A$1001,0),MATCH(orders!O$1,customers!$A$1:$D$1,0))</f>
        <v>Нет</v>
      </c>
    </row>
    <row r="637" spans="1:15" x14ac:dyDescent="0.25">
      <c r="A637" s="2" t="s">
        <v>1239</v>
      </c>
      <c r="B637" s="3">
        <v>44578</v>
      </c>
      <c r="C637" s="2" t="s">
        <v>1240</v>
      </c>
      <c r="D637" t="s">
        <v>1995</v>
      </c>
      <c r="E637" s="2">
        <v>4</v>
      </c>
      <c r="F637" s="2" t="str">
        <f>INDEX(customers!$A$1:$D$1001,MATCH($C637,customers!$A$1:$A$1001,0),MATCH(orders!F$1,customers!$A$1:$D$1,0))</f>
        <v>Милана Богомолова</v>
      </c>
      <c r="G637" s="2" t="str">
        <f>INDEX(customers!$A$1:$D$1001,MATCH($C637,customers!$A$1:$A$1001,0),MATCH(orders!G$1,customers!$A$1:$D$1,0))</f>
        <v>Россия</v>
      </c>
      <c r="H637" s="2" t="str">
        <f>INDEX(products!$A$1:$G$49,MATCH($D637,products!$A$1:$A$49,0),MATCH(orders!H$1,products!$A$1:$G$1,0))</f>
        <v>Exc</v>
      </c>
      <c r="I637" s="2" t="str">
        <f>INDEX(products!$A$1:$G$49,MATCH($D637,products!$A$1:$A$49,0),MATCH(orders!I$1,products!$A$1:$G$1,0))</f>
        <v>L</v>
      </c>
      <c r="J637" s="2">
        <f>INDEX(products!$A$1:$G$49,MATCH($D637,products!$A$1:$A$49,0),MATCH(orders!J$1,products!$A$1:$G$1,0))</f>
        <v>0.5</v>
      </c>
      <c r="K637" s="2">
        <f>INDEX(products!$A$1:$G$49,MATCH($D637,products!$A$1:$A$49,0),MATCH(orders!K$1,products!$A$1:$G$1,0))</f>
        <v>891</v>
      </c>
      <c r="L637">
        <f>K637*E637</f>
        <v>3564</v>
      </c>
      <c r="M637" s="2" t="str" cm="1">
        <f t="array" ref="M6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7" s="2" t="str" cm="1">
        <f t="array" ref="N637">_xlfn.IFS(FullCoffeeTable[[#This Row],[Метод прожарки]]="M","Medium",FullCoffeeTable[[#This Row],[Метод прожарки]]="L","Light",FullCoffeeTable[[#This Row],[Метод прожарки]]="D","Dark")</f>
        <v>Light</v>
      </c>
      <c r="O637" s="2" t="str">
        <f>INDEX(customers!$A$1:$D$1001,MATCH($C637,customers!$A$1:$A$1001,0),MATCH(orders!O$1,customers!$A$1:$D$1,0))</f>
        <v>Да</v>
      </c>
    </row>
    <row r="638" spans="1:15" x14ac:dyDescent="0.25">
      <c r="A638" s="2" t="s">
        <v>1241</v>
      </c>
      <c r="B638" s="3">
        <v>43487</v>
      </c>
      <c r="C638" s="2" t="s">
        <v>1242</v>
      </c>
      <c r="D638" t="s">
        <v>1989</v>
      </c>
      <c r="E638" s="2">
        <v>6</v>
      </c>
      <c r="F638" s="2" t="str">
        <f>INDEX(customers!$A$1:$D$1001,MATCH($C638,customers!$A$1:$A$1001,0),MATCH(orders!F$1,customers!$A$1:$D$1,0))</f>
        <v>Вероника Кондратьева</v>
      </c>
      <c r="G638" s="2" t="str">
        <f>INDEX(customers!$A$1:$D$1001,MATCH($C638,customers!$A$1:$A$1001,0),MATCH(orders!G$1,customers!$A$1:$D$1,0))</f>
        <v>Россия</v>
      </c>
      <c r="H638" s="2" t="str">
        <f>INDEX(products!$A$1:$G$49,MATCH($D638,products!$A$1:$A$49,0),MATCH(orders!H$1,products!$A$1:$G$1,0))</f>
        <v>Lib</v>
      </c>
      <c r="I638" s="2" t="str">
        <f>INDEX(products!$A$1:$G$49,MATCH($D638,products!$A$1:$A$49,0),MATCH(orders!I$1,products!$A$1:$G$1,0))</f>
        <v>L</v>
      </c>
      <c r="J638" s="2">
        <f>INDEX(products!$A$1:$G$49,MATCH($D638,products!$A$1:$A$49,0),MATCH(orders!J$1,products!$A$1:$G$1,0))</f>
        <v>1</v>
      </c>
      <c r="K638" s="2">
        <f>INDEX(products!$A$1:$G$49,MATCH($D638,products!$A$1:$A$49,0),MATCH(orders!K$1,products!$A$1:$G$1,0))</f>
        <v>1585</v>
      </c>
      <c r="L638">
        <f>K638*E638</f>
        <v>9510</v>
      </c>
      <c r="M638" s="2" t="str" cm="1">
        <f t="array" ref="M6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38" s="2" t="str" cm="1">
        <f t="array" ref="N638">_xlfn.IFS(FullCoffeeTable[[#This Row],[Метод прожарки]]="M","Medium",FullCoffeeTable[[#This Row],[Метод прожарки]]="L","Light",FullCoffeeTable[[#This Row],[Метод прожарки]]="D","Dark")</f>
        <v>Light</v>
      </c>
      <c r="O638" s="2" t="str">
        <f>INDEX(customers!$A$1:$D$1001,MATCH($C638,customers!$A$1:$A$1001,0),MATCH(orders!O$1,customers!$A$1:$D$1,0))</f>
        <v>Да</v>
      </c>
    </row>
    <row r="639" spans="1:15" x14ac:dyDescent="0.25">
      <c r="A639" s="2" t="s">
        <v>1243</v>
      </c>
      <c r="B639" s="3">
        <v>43889</v>
      </c>
      <c r="C639" s="2" t="s">
        <v>1244</v>
      </c>
      <c r="D639" t="s">
        <v>1985</v>
      </c>
      <c r="E639" s="2">
        <v>1</v>
      </c>
      <c r="F639" s="2" t="str">
        <f>INDEX(customers!$A$1:$D$1001,MATCH($C639,customers!$A$1:$A$1001,0),MATCH(orders!F$1,customers!$A$1:$D$1,0))</f>
        <v>Александр Виноградов</v>
      </c>
      <c r="G639" s="2" t="str">
        <f>INDEX(customers!$A$1:$D$1001,MATCH($C639,customers!$A$1:$A$1001,0),MATCH(orders!G$1,customers!$A$1:$D$1,0))</f>
        <v>Казахстан</v>
      </c>
      <c r="H639" s="2" t="str">
        <f>INDEX(products!$A$1:$G$49,MATCH($D639,products!$A$1:$A$49,0),MATCH(orders!H$1,products!$A$1:$G$1,0))</f>
        <v>Exc</v>
      </c>
      <c r="I639" s="2" t="str">
        <f>INDEX(products!$A$1:$G$49,MATCH($D639,products!$A$1:$A$49,0),MATCH(orders!I$1,products!$A$1:$G$1,0))</f>
        <v>M</v>
      </c>
      <c r="J639" s="2">
        <f>INDEX(products!$A$1:$G$49,MATCH($D639,products!$A$1:$A$49,0),MATCH(orders!J$1,products!$A$1:$G$1,0))</f>
        <v>2.5</v>
      </c>
      <c r="K639" s="2">
        <f>INDEX(products!$A$1:$G$49,MATCH($D639,products!$A$1:$A$49,0),MATCH(orders!K$1,products!$A$1:$G$1,0))</f>
        <v>3162.4999999999995</v>
      </c>
      <c r="L639">
        <f>K639*E639</f>
        <v>3162.4999999999995</v>
      </c>
      <c r="M639" s="2" t="str" cm="1">
        <f t="array" ref="M6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39" s="2" t="str" cm="1">
        <f t="array" ref="N639">_xlfn.IFS(FullCoffeeTable[[#This Row],[Метод прожарки]]="M","Medium",FullCoffeeTable[[#This Row],[Метод прожарки]]="L","Light",FullCoffeeTable[[#This Row],[Метод прожарки]]="D","Dark")</f>
        <v>Medium</v>
      </c>
      <c r="O639" s="2" t="str">
        <f>INDEX(customers!$A$1:$D$1001,MATCH($C639,customers!$A$1:$A$1001,0),MATCH(orders!O$1,customers!$A$1:$D$1,0))</f>
        <v>Да</v>
      </c>
    </row>
    <row r="640" spans="1:15" x14ac:dyDescent="0.25">
      <c r="A640" s="2" t="s">
        <v>1245</v>
      </c>
      <c r="B640" s="3">
        <v>43684</v>
      </c>
      <c r="C640" s="2" t="s">
        <v>1246</v>
      </c>
      <c r="D640" t="s">
        <v>1994</v>
      </c>
      <c r="E640" s="2">
        <v>3</v>
      </c>
      <c r="F640" s="2" t="str">
        <f>INDEX(customers!$A$1:$D$1001,MATCH($C640,customers!$A$1:$A$1001,0),MATCH(orders!F$1,customers!$A$1:$D$1,0))</f>
        <v>Мила Березина</v>
      </c>
      <c r="G640" s="2" t="str">
        <f>INDEX(customers!$A$1:$D$1001,MATCH($C640,customers!$A$1:$A$1001,0),MATCH(orders!G$1,customers!$A$1:$D$1,0))</f>
        <v>Казахстан</v>
      </c>
      <c r="H640" s="2" t="str">
        <f>INDEX(products!$A$1:$G$49,MATCH($D640,products!$A$1:$A$49,0),MATCH(orders!H$1,products!$A$1:$G$1,0))</f>
        <v>Ara</v>
      </c>
      <c r="I640" s="2" t="str">
        <f>INDEX(products!$A$1:$G$49,MATCH($D640,products!$A$1:$A$49,0),MATCH(orders!I$1,products!$A$1:$G$1,0))</f>
        <v>M</v>
      </c>
      <c r="J640" s="2">
        <f>INDEX(products!$A$1:$G$49,MATCH($D640,products!$A$1:$A$49,0),MATCH(orders!J$1,products!$A$1:$G$1,0))</f>
        <v>2.5</v>
      </c>
      <c r="K640" s="2">
        <f>INDEX(products!$A$1:$G$49,MATCH($D640,products!$A$1:$A$49,0),MATCH(orders!K$1,products!$A$1:$G$1,0))</f>
        <v>2587.4999999999995</v>
      </c>
      <c r="L640">
        <f>K640*E640</f>
        <v>7762.4999999999982</v>
      </c>
      <c r="M640" s="2" t="str" cm="1">
        <f t="array" ref="M6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0" s="2" t="str" cm="1">
        <f t="array" ref="N640">_xlfn.IFS(FullCoffeeTable[[#This Row],[Метод прожарки]]="M","Medium",FullCoffeeTable[[#This Row],[Метод прожарки]]="L","Light",FullCoffeeTable[[#This Row],[Метод прожарки]]="D","Dark")</f>
        <v>Medium</v>
      </c>
      <c r="O640" s="2" t="str">
        <f>INDEX(customers!$A$1:$D$1001,MATCH($C640,customers!$A$1:$A$1001,0),MATCH(orders!O$1,customers!$A$1:$D$1,0))</f>
        <v>Да</v>
      </c>
    </row>
    <row r="641" spans="1:15" x14ac:dyDescent="0.25">
      <c r="A641" s="2" t="s">
        <v>1247</v>
      </c>
      <c r="B641" s="3">
        <v>44331</v>
      </c>
      <c r="C641" s="2" t="s">
        <v>1248</v>
      </c>
      <c r="D641" t="s">
        <v>1969</v>
      </c>
      <c r="E641" s="2">
        <v>1</v>
      </c>
      <c r="F641" s="2" t="str">
        <f>INDEX(customers!$A$1:$D$1001,MATCH($C641,customers!$A$1:$A$1001,0),MATCH(orders!F$1,customers!$A$1:$D$1,0))</f>
        <v>Владимир Захаров</v>
      </c>
      <c r="G641" s="2" t="str">
        <f>INDEX(customers!$A$1:$D$1001,MATCH($C641,customers!$A$1:$A$1001,0),MATCH(orders!G$1,customers!$A$1:$D$1,0))</f>
        <v>Россия</v>
      </c>
      <c r="H641" s="2" t="str">
        <f>INDEX(products!$A$1:$G$49,MATCH($D641,products!$A$1:$A$49,0),MATCH(orders!H$1,products!$A$1:$G$1,0))</f>
        <v>Lib</v>
      </c>
      <c r="I641" s="2" t="str">
        <f>INDEX(products!$A$1:$G$49,MATCH($D641,products!$A$1:$A$49,0),MATCH(orders!I$1,products!$A$1:$G$1,0))</f>
        <v>D</v>
      </c>
      <c r="J641" s="2">
        <f>INDEX(products!$A$1:$G$49,MATCH($D641,products!$A$1:$A$49,0),MATCH(orders!J$1,products!$A$1:$G$1,0))</f>
        <v>0.2</v>
      </c>
      <c r="K641" s="2">
        <f>INDEX(products!$A$1:$G$49,MATCH($D641,products!$A$1:$A$49,0),MATCH(orders!K$1,products!$A$1:$G$1,0))</f>
        <v>388.5</v>
      </c>
      <c r="L641">
        <f>K641*E641</f>
        <v>388.5</v>
      </c>
      <c r="M641" s="2" t="str" cm="1">
        <f t="array" ref="M6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1" s="2" t="str" cm="1">
        <f t="array" ref="N641">_xlfn.IFS(FullCoffeeTable[[#This Row],[Метод прожарки]]="M","Medium",FullCoffeeTable[[#This Row],[Метод прожарки]]="L","Light",FullCoffeeTable[[#This Row],[Метод прожарки]]="D","Dark")</f>
        <v>Dark</v>
      </c>
      <c r="O641" s="2" t="str">
        <f>INDEX(customers!$A$1:$D$1001,MATCH($C641,customers!$A$1:$A$1001,0),MATCH(orders!O$1,customers!$A$1:$D$1,0))</f>
        <v>Да</v>
      </c>
    </row>
    <row r="642" spans="1:15" x14ac:dyDescent="0.25">
      <c r="A642" s="2" t="s">
        <v>1249</v>
      </c>
      <c r="B642" s="3">
        <v>44547</v>
      </c>
      <c r="C642" s="2" t="s">
        <v>1266</v>
      </c>
      <c r="D642" t="s">
        <v>1961</v>
      </c>
      <c r="E642" s="2">
        <v>5</v>
      </c>
      <c r="F642" s="2" t="str">
        <f>INDEX(customers!$A$1:$D$1001,MATCH($C642,customers!$A$1:$A$1001,0),MATCH(orders!F$1,customers!$A$1:$D$1,0))</f>
        <v>Дамир Фролов</v>
      </c>
      <c r="G642" s="2" t="str">
        <f>INDEX(customers!$A$1:$D$1001,MATCH($C642,customers!$A$1:$A$1001,0),MATCH(orders!G$1,customers!$A$1:$D$1,0))</f>
        <v>Россия</v>
      </c>
      <c r="H642" s="2" t="str">
        <f>INDEX(products!$A$1:$G$49,MATCH($D642,products!$A$1:$A$49,0),MATCH(orders!H$1,products!$A$1:$G$1,0))</f>
        <v>Rob</v>
      </c>
      <c r="I642" s="2" t="str">
        <f>INDEX(products!$A$1:$G$49,MATCH($D642,products!$A$1:$A$49,0),MATCH(orders!I$1,products!$A$1:$G$1,0))</f>
        <v>L</v>
      </c>
      <c r="J642" s="2">
        <f>INDEX(products!$A$1:$G$49,MATCH($D642,products!$A$1:$A$49,0),MATCH(orders!J$1,products!$A$1:$G$1,0))</f>
        <v>2.5</v>
      </c>
      <c r="K642" s="2">
        <f>INDEX(products!$A$1:$G$49,MATCH($D642,products!$A$1:$A$49,0),MATCH(orders!K$1,products!$A$1:$G$1,0))</f>
        <v>2748.4999999999995</v>
      </c>
      <c r="L642">
        <f>K642*E642</f>
        <v>13742.499999999998</v>
      </c>
      <c r="M642" s="2" t="str" cm="1">
        <f t="array" ref="M6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2" s="2" t="str" cm="1">
        <f t="array" ref="N642">_xlfn.IFS(FullCoffeeTable[[#This Row],[Метод прожарки]]="M","Medium",FullCoffeeTable[[#This Row],[Метод прожарки]]="L","Light",FullCoffeeTable[[#This Row],[Метод прожарки]]="D","Dark")</f>
        <v>Light</v>
      </c>
      <c r="O642" s="2" t="str">
        <f>INDEX(customers!$A$1:$D$1001,MATCH($C642,customers!$A$1:$A$1001,0),MATCH(orders!O$1,customers!$A$1:$D$1,0))</f>
        <v>Нет</v>
      </c>
    </row>
    <row r="643" spans="1:15" x14ac:dyDescent="0.25">
      <c r="A643" s="2" t="s">
        <v>1251</v>
      </c>
      <c r="B643" s="3">
        <v>44448</v>
      </c>
      <c r="C643" s="2" t="s">
        <v>1252</v>
      </c>
      <c r="D643" t="s">
        <v>1998</v>
      </c>
      <c r="E643" s="2">
        <v>3</v>
      </c>
      <c r="F643" s="2" t="str">
        <f>INDEX(customers!$A$1:$D$1001,MATCH($C643,customers!$A$1:$A$1001,0),MATCH(orders!F$1,customers!$A$1:$D$1,0))</f>
        <v>Кирилл Королев</v>
      </c>
      <c r="G643" s="2" t="str">
        <f>INDEX(customers!$A$1:$D$1001,MATCH($C643,customers!$A$1:$A$1001,0),MATCH(orders!G$1,customers!$A$1:$D$1,0))</f>
        <v>Россия</v>
      </c>
      <c r="H643" s="2" t="str">
        <f>INDEX(products!$A$1:$G$49,MATCH($D643,products!$A$1:$A$49,0),MATCH(orders!H$1,products!$A$1:$G$1,0))</f>
        <v>Rob</v>
      </c>
      <c r="I643" s="2" t="str">
        <f>INDEX(products!$A$1:$G$49,MATCH($D643,products!$A$1:$A$49,0),MATCH(orders!I$1,products!$A$1:$G$1,0))</f>
        <v>L</v>
      </c>
      <c r="J643" s="2">
        <f>INDEX(products!$A$1:$G$49,MATCH($D643,products!$A$1:$A$49,0),MATCH(orders!J$1,products!$A$1:$G$1,0))</f>
        <v>1</v>
      </c>
      <c r="K643" s="2">
        <f>INDEX(products!$A$1:$G$49,MATCH($D643,products!$A$1:$A$49,0),MATCH(orders!K$1,products!$A$1:$G$1,0))</f>
        <v>1195</v>
      </c>
      <c r="L643">
        <f>K643*E643</f>
        <v>3585</v>
      </c>
      <c r="M643" s="2" t="str" cm="1">
        <f t="array" ref="M6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3" s="2" t="str" cm="1">
        <f t="array" ref="N643">_xlfn.IFS(FullCoffeeTable[[#This Row],[Метод прожарки]]="M","Medium",FullCoffeeTable[[#This Row],[Метод прожарки]]="L","Light",FullCoffeeTable[[#This Row],[Метод прожарки]]="D","Dark")</f>
        <v>Light</v>
      </c>
      <c r="O643" s="2" t="str">
        <f>INDEX(customers!$A$1:$D$1001,MATCH($C643,customers!$A$1:$A$1001,0),MATCH(orders!O$1,customers!$A$1:$D$1,0))</f>
        <v>Да</v>
      </c>
    </row>
    <row r="644" spans="1:15" x14ac:dyDescent="0.25">
      <c r="A644" s="2" t="s">
        <v>1253</v>
      </c>
      <c r="B644" s="3">
        <v>43880</v>
      </c>
      <c r="C644" s="2" t="s">
        <v>1254</v>
      </c>
      <c r="D644" t="s">
        <v>1975</v>
      </c>
      <c r="E644" s="2">
        <v>2</v>
      </c>
      <c r="F644" s="2" t="str">
        <f>INDEX(customers!$A$1:$D$1001,MATCH($C644,customers!$A$1:$A$1001,0),MATCH(orders!F$1,customers!$A$1:$D$1,0))</f>
        <v>Регина Родионова</v>
      </c>
      <c r="G644" s="2" t="str">
        <f>INDEX(customers!$A$1:$D$1001,MATCH($C644,customers!$A$1:$A$1001,0),MATCH(orders!G$1,customers!$A$1:$D$1,0))</f>
        <v>Беларусь</v>
      </c>
      <c r="H644" s="2" t="str">
        <f>INDEX(products!$A$1:$G$49,MATCH($D644,products!$A$1:$A$49,0),MATCH(orders!H$1,products!$A$1:$G$1,0))</f>
        <v>Exc</v>
      </c>
      <c r="I644" s="2" t="str">
        <f>INDEX(products!$A$1:$G$49,MATCH($D644,products!$A$1:$A$49,0),MATCH(orders!I$1,products!$A$1:$G$1,0))</f>
        <v>M</v>
      </c>
      <c r="J644" s="2">
        <f>INDEX(products!$A$1:$G$49,MATCH($D644,products!$A$1:$A$49,0),MATCH(orders!J$1,products!$A$1:$G$1,0))</f>
        <v>0.2</v>
      </c>
      <c r="K644" s="2">
        <f>INDEX(products!$A$1:$G$49,MATCH($D644,products!$A$1:$A$49,0),MATCH(orders!K$1,products!$A$1:$G$1,0))</f>
        <v>412.5</v>
      </c>
      <c r="L644">
        <f>K644*E644</f>
        <v>825</v>
      </c>
      <c r="M644" s="2" t="str" cm="1">
        <f t="array" ref="M6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44" s="2" t="str" cm="1">
        <f t="array" ref="N644">_xlfn.IFS(FullCoffeeTable[[#This Row],[Метод прожарки]]="M","Medium",FullCoffeeTable[[#This Row],[Метод прожарки]]="L","Light",FullCoffeeTable[[#This Row],[Метод прожарки]]="D","Dark")</f>
        <v>Medium</v>
      </c>
      <c r="O644" s="2" t="str">
        <f>INDEX(customers!$A$1:$D$1001,MATCH($C644,customers!$A$1:$A$1001,0),MATCH(orders!O$1,customers!$A$1:$D$1,0))</f>
        <v>Да</v>
      </c>
    </row>
    <row r="645" spans="1:15" x14ac:dyDescent="0.25">
      <c r="A645" s="2" t="s">
        <v>1255</v>
      </c>
      <c r="B645" s="3">
        <v>44011</v>
      </c>
      <c r="C645" s="2" t="s">
        <v>1256</v>
      </c>
      <c r="D645" t="s">
        <v>1967</v>
      </c>
      <c r="E645" s="2">
        <v>3</v>
      </c>
      <c r="F645" s="2" t="str">
        <f>INDEX(customers!$A$1:$D$1001,MATCH($C645,customers!$A$1:$A$1001,0),MATCH(orders!F$1,customers!$A$1:$D$1,0))</f>
        <v>Ольга Медведева</v>
      </c>
      <c r="G645" s="2" t="str">
        <f>INDEX(customers!$A$1:$D$1001,MATCH($C645,customers!$A$1:$A$1001,0),MATCH(orders!G$1,customers!$A$1:$D$1,0))</f>
        <v>Россия</v>
      </c>
      <c r="H645" s="2" t="str">
        <f>INDEX(products!$A$1:$G$49,MATCH($D645,products!$A$1:$A$49,0),MATCH(orders!H$1,products!$A$1:$G$1,0))</f>
        <v>Exc</v>
      </c>
      <c r="I645" s="2" t="str">
        <f>INDEX(products!$A$1:$G$49,MATCH($D645,products!$A$1:$A$49,0),MATCH(orders!I$1,products!$A$1:$G$1,0))</f>
        <v>L</v>
      </c>
      <c r="J645" s="2">
        <f>INDEX(products!$A$1:$G$49,MATCH($D645,products!$A$1:$A$49,0),MATCH(orders!J$1,products!$A$1:$G$1,0))</f>
        <v>2.5</v>
      </c>
      <c r="K645" s="2">
        <f>INDEX(products!$A$1:$G$49,MATCH($D645,products!$A$1:$A$49,0),MATCH(orders!K$1,products!$A$1:$G$1,0))</f>
        <v>3415.4999999999995</v>
      </c>
      <c r="L645">
        <f>K645*E645</f>
        <v>10246.499999999998</v>
      </c>
      <c r="M645" s="2" t="str" cm="1">
        <f t="array" ref="M6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45" s="2" t="str" cm="1">
        <f t="array" ref="N645">_xlfn.IFS(FullCoffeeTable[[#This Row],[Метод прожарки]]="M","Medium",FullCoffeeTable[[#This Row],[Метод прожарки]]="L","Light",FullCoffeeTable[[#This Row],[Метод прожарки]]="D","Dark")</f>
        <v>Light</v>
      </c>
      <c r="O645" s="2" t="str">
        <f>INDEX(customers!$A$1:$D$1001,MATCH($C645,customers!$A$1:$A$1001,0),MATCH(orders!O$1,customers!$A$1:$D$1,0))</f>
        <v>Да</v>
      </c>
    </row>
    <row r="646" spans="1:15" x14ac:dyDescent="0.25">
      <c r="A646" s="2" t="s">
        <v>1257</v>
      </c>
      <c r="B646" s="3">
        <v>44694</v>
      </c>
      <c r="C646" s="2" t="s">
        <v>1258</v>
      </c>
      <c r="D646" t="s">
        <v>1968</v>
      </c>
      <c r="E646" s="2">
        <v>2</v>
      </c>
      <c r="F646" s="2" t="str">
        <f>INDEX(customers!$A$1:$D$1001,MATCH($C646,customers!$A$1:$A$1001,0),MATCH(orders!F$1,customers!$A$1:$D$1,0))</f>
        <v>Фёдор Куликов</v>
      </c>
      <c r="G646" s="2" t="str">
        <f>INDEX(customers!$A$1:$D$1001,MATCH($C646,customers!$A$1:$A$1001,0),MATCH(orders!G$1,customers!$A$1:$D$1,0))</f>
        <v>Россия</v>
      </c>
      <c r="H646" s="2" t="str">
        <f>INDEX(products!$A$1:$G$49,MATCH($D646,products!$A$1:$A$49,0),MATCH(orders!H$1,products!$A$1:$G$1,0))</f>
        <v>Rob</v>
      </c>
      <c r="I646" s="2" t="str">
        <f>INDEX(products!$A$1:$G$49,MATCH($D646,products!$A$1:$A$49,0),MATCH(orders!I$1,products!$A$1:$G$1,0))</f>
        <v>D</v>
      </c>
      <c r="J646" s="2">
        <f>INDEX(products!$A$1:$G$49,MATCH($D646,products!$A$1:$A$49,0),MATCH(orders!J$1,products!$A$1:$G$1,0))</f>
        <v>2.5</v>
      </c>
      <c r="K646" s="2">
        <f>INDEX(products!$A$1:$G$49,MATCH($D646,products!$A$1:$A$49,0),MATCH(orders!K$1,products!$A$1:$G$1,0))</f>
        <v>2058.4999999999995</v>
      </c>
      <c r="L646">
        <f>K646*E646</f>
        <v>4116.9999999999991</v>
      </c>
      <c r="M646" s="2" t="str" cm="1">
        <f t="array" ref="M6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46" s="2" t="str" cm="1">
        <f t="array" ref="N646">_xlfn.IFS(FullCoffeeTable[[#This Row],[Метод прожарки]]="M","Medium",FullCoffeeTable[[#This Row],[Метод прожарки]]="L","Light",FullCoffeeTable[[#This Row],[Метод прожарки]]="D","Dark")</f>
        <v>Dark</v>
      </c>
      <c r="O646" s="2" t="str">
        <f>INDEX(customers!$A$1:$D$1001,MATCH($C646,customers!$A$1:$A$1001,0),MATCH(orders!O$1,customers!$A$1:$D$1,0))</f>
        <v>Нет</v>
      </c>
    </row>
    <row r="647" spans="1:15" x14ac:dyDescent="0.25">
      <c r="A647" s="2" t="s">
        <v>1259</v>
      </c>
      <c r="B647" s="3">
        <v>44106</v>
      </c>
      <c r="C647" s="2" t="s">
        <v>1260</v>
      </c>
      <c r="D647" t="s">
        <v>1987</v>
      </c>
      <c r="E647" s="2">
        <v>3</v>
      </c>
      <c r="F647" s="2" t="str">
        <f>INDEX(customers!$A$1:$D$1001,MATCH($C647,customers!$A$1:$A$1001,0),MATCH(orders!F$1,customers!$A$1:$D$1,0))</f>
        <v>Ульяна Алешина</v>
      </c>
      <c r="G647" s="2" t="str">
        <f>INDEX(customers!$A$1:$D$1001,MATCH($C647,customers!$A$1:$A$1001,0),MATCH(orders!G$1,customers!$A$1:$D$1,0))</f>
        <v>Россия</v>
      </c>
      <c r="H647" s="2" t="str">
        <f>INDEX(products!$A$1:$G$49,MATCH($D647,products!$A$1:$A$49,0),MATCH(orders!H$1,products!$A$1:$G$1,0))</f>
        <v>Ara</v>
      </c>
      <c r="I647" s="2" t="str">
        <f>INDEX(products!$A$1:$G$49,MATCH($D647,products!$A$1:$A$49,0),MATCH(orders!I$1,products!$A$1:$G$1,0))</f>
        <v>D</v>
      </c>
      <c r="J647" s="2">
        <f>INDEX(products!$A$1:$G$49,MATCH($D647,products!$A$1:$A$49,0),MATCH(orders!J$1,products!$A$1:$G$1,0))</f>
        <v>2.5</v>
      </c>
      <c r="K647" s="2">
        <f>INDEX(products!$A$1:$G$49,MATCH($D647,products!$A$1:$A$49,0),MATCH(orders!K$1,products!$A$1:$G$1,0))</f>
        <v>2288.5</v>
      </c>
      <c r="L647">
        <f>K647*E647</f>
        <v>6865.5</v>
      </c>
      <c r="M647" s="2" t="str" cm="1">
        <f t="array" ref="M6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7" s="2" t="str" cm="1">
        <f t="array" ref="N647">_xlfn.IFS(FullCoffeeTable[[#This Row],[Метод прожарки]]="M","Medium",FullCoffeeTable[[#This Row],[Метод прожарки]]="L","Light",FullCoffeeTable[[#This Row],[Метод прожарки]]="D","Dark")</f>
        <v>Dark</v>
      </c>
      <c r="O647" s="2" t="str">
        <f>INDEX(customers!$A$1:$D$1001,MATCH($C647,customers!$A$1:$A$1001,0),MATCH(orders!O$1,customers!$A$1:$D$1,0))</f>
        <v>Да</v>
      </c>
    </row>
    <row r="648" spans="1:15" x14ac:dyDescent="0.25">
      <c r="A648" s="2" t="s">
        <v>1261</v>
      </c>
      <c r="B648" s="3">
        <v>44532</v>
      </c>
      <c r="C648" s="2" t="s">
        <v>1262</v>
      </c>
      <c r="D648" t="s">
        <v>1966</v>
      </c>
      <c r="E648" s="2">
        <v>1</v>
      </c>
      <c r="F648" s="2" t="str">
        <f>INDEX(customers!$A$1:$D$1001,MATCH($C648,customers!$A$1:$A$1001,0),MATCH(orders!F$1,customers!$A$1:$D$1,0))</f>
        <v>Матвей Васильев</v>
      </c>
      <c r="G648" s="2" t="str">
        <f>INDEX(customers!$A$1:$D$1001,MATCH($C648,customers!$A$1:$A$1001,0),MATCH(orders!G$1,customers!$A$1:$D$1,0))</f>
        <v>Россия</v>
      </c>
      <c r="H648" s="2" t="str">
        <f>INDEX(products!$A$1:$G$49,MATCH($D648,products!$A$1:$A$49,0),MATCH(orders!H$1,products!$A$1:$G$1,0))</f>
        <v>Ara</v>
      </c>
      <c r="I648" s="2" t="str">
        <f>INDEX(products!$A$1:$G$49,MATCH($D648,products!$A$1:$A$49,0),MATCH(orders!I$1,products!$A$1:$G$1,0))</f>
        <v>D</v>
      </c>
      <c r="J648" s="2">
        <f>INDEX(products!$A$1:$G$49,MATCH($D648,products!$A$1:$A$49,0),MATCH(orders!J$1,products!$A$1:$G$1,0))</f>
        <v>1</v>
      </c>
      <c r="K648" s="2">
        <f>INDEX(products!$A$1:$G$49,MATCH($D648,products!$A$1:$A$49,0),MATCH(orders!K$1,products!$A$1:$G$1,0))</f>
        <v>994.99999999999989</v>
      </c>
      <c r="L648">
        <f>K648*E648</f>
        <v>994.99999999999989</v>
      </c>
      <c r="M648" s="2" t="str" cm="1">
        <f t="array" ref="M6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48" s="2" t="str" cm="1">
        <f t="array" ref="N648">_xlfn.IFS(FullCoffeeTable[[#This Row],[Метод прожарки]]="M","Medium",FullCoffeeTable[[#This Row],[Метод прожарки]]="L","Light",FullCoffeeTable[[#This Row],[Метод прожарки]]="D","Dark")</f>
        <v>Dark</v>
      </c>
      <c r="O648" s="2" t="str">
        <f>INDEX(customers!$A$1:$D$1001,MATCH($C648,customers!$A$1:$A$1001,0),MATCH(orders!O$1,customers!$A$1:$D$1,0))</f>
        <v>Да</v>
      </c>
    </row>
    <row r="649" spans="1:15" x14ac:dyDescent="0.25">
      <c r="A649" s="2" t="s">
        <v>1263</v>
      </c>
      <c r="B649" s="3">
        <v>44502</v>
      </c>
      <c r="C649" s="2" t="s">
        <v>1264</v>
      </c>
      <c r="D649" t="s">
        <v>1980</v>
      </c>
      <c r="E649" s="2">
        <v>3</v>
      </c>
      <c r="F649" s="2" t="str">
        <f>INDEX(customers!$A$1:$D$1001,MATCH($C649,customers!$A$1:$A$1001,0),MATCH(orders!F$1,customers!$A$1:$D$1,0))</f>
        <v>Пётр Терентьев</v>
      </c>
      <c r="G649" s="2" t="str">
        <f>INDEX(customers!$A$1:$D$1001,MATCH($C649,customers!$A$1:$A$1001,0),MATCH(orders!G$1,customers!$A$1:$D$1,0))</f>
        <v>Беларусь</v>
      </c>
      <c r="H649" s="2" t="str">
        <f>INDEX(products!$A$1:$G$49,MATCH($D649,products!$A$1:$A$49,0),MATCH(orders!H$1,products!$A$1:$G$1,0))</f>
        <v>Lib</v>
      </c>
      <c r="I649" s="2" t="str">
        <f>INDEX(products!$A$1:$G$49,MATCH($D649,products!$A$1:$A$49,0),MATCH(orders!I$1,products!$A$1:$G$1,0))</f>
        <v>L</v>
      </c>
      <c r="J649" s="2">
        <f>INDEX(products!$A$1:$G$49,MATCH($D649,products!$A$1:$A$49,0),MATCH(orders!J$1,products!$A$1:$G$1,0))</f>
        <v>0.5</v>
      </c>
      <c r="K649" s="2">
        <f>INDEX(products!$A$1:$G$49,MATCH($D649,products!$A$1:$A$49,0),MATCH(orders!K$1,products!$A$1:$G$1,0))</f>
        <v>951</v>
      </c>
      <c r="L649">
        <f>K649*E649</f>
        <v>2853</v>
      </c>
      <c r="M649" s="2" t="str" cm="1">
        <f t="array" ref="M6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49" s="2" t="str" cm="1">
        <f t="array" ref="N649">_xlfn.IFS(FullCoffeeTable[[#This Row],[Метод прожарки]]="M","Medium",FullCoffeeTable[[#This Row],[Метод прожарки]]="L","Light",FullCoffeeTable[[#This Row],[Метод прожарки]]="D","Dark")</f>
        <v>Light</v>
      </c>
      <c r="O649" s="2" t="str">
        <f>INDEX(customers!$A$1:$D$1001,MATCH($C649,customers!$A$1:$A$1001,0),MATCH(orders!O$1,customers!$A$1:$D$1,0))</f>
        <v>Да</v>
      </c>
    </row>
    <row r="650" spans="1:15" x14ac:dyDescent="0.25">
      <c r="A650" s="2" t="s">
        <v>1265</v>
      </c>
      <c r="B650" s="3">
        <v>43884</v>
      </c>
      <c r="C650" s="2" t="s">
        <v>1266</v>
      </c>
      <c r="D650" t="s">
        <v>1982</v>
      </c>
      <c r="E650" s="2">
        <v>6</v>
      </c>
      <c r="F650" s="2" t="str">
        <f>INDEX(customers!$A$1:$D$1001,MATCH($C650,customers!$A$1:$A$1001,0),MATCH(orders!F$1,customers!$A$1:$D$1,0))</f>
        <v>Дамир Фролов</v>
      </c>
      <c r="G650" s="2" t="str">
        <f>INDEX(customers!$A$1:$D$1001,MATCH($C650,customers!$A$1:$A$1001,0),MATCH(orders!G$1,customers!$A$1:$D$1,0))</f>
        <v>Россия</v>
      </c>
      <c r="H650" s="2" t="str">
        <f>INDEX(products!$A$1:$G$49,MATCH($D650,products!$A$1:$A$49,0),MATCH(orders!H$1,products!$A$1:$G$1,0))</f>
        <v>Rob</v>
      </c>
      <c r="I650" s="2" t="str">
        <f>INDEX(products!$A$1:$G$49,MATCH($D650,products!$A$1:$A$49,0),MATCH(orders!I$1,products!$A$1:$G$1,0))</f>
        <v>D</v>
      </c>
      <c r="J650" s="2">
        <f>INDEX(products!$A$1:$G$49,MATCH($D650,products!$A$1:$A$49,0),MATCH(orders!J$1,products!$A$1:$G$1,0))</f>
        <v>0.2</v>
      </c>
      <c r="K650" s="2">
        <f>INDEX(products!$A$1:$G$49,MATCH($D650,products!$A$1:$A$49,0),MATCH(orders!K$1,products!$A$1:$G$1,0))</f>
        <v>268.49999999999994</v>
      </c>
      <c r="L650">
        <f>K650*E650</f>
        <v>1610.9999999999995</v>
      </c>
      <c r="M650" s="2" t="str" cm="1">
        <f t="array" ref="M6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0" s="2" t="str" cm="1">
        <f t="array" ref="N650">_xlfn.IFS(FullCoffeeTable[[#This Row],[Метод прожарки]]="M","Medium",FullCoffeeTable[[#This Row],[Метод прожарки]]="L","Light",FullCoffeeTable[[#This Row],[Метод прожарки]]="D","Dark")</f>
        <v>Dark</v>
      </c>
      <c r="O650" s="2" t="str">
        <f>INDEX(customers!$A$1:$D$1001,MATCH($C650,customers!$A$1:$A$1001,0),MATCH(orders!O$1,customers!$A$1:$D$1,0))</f>
        <v>Нет</v>
      </c>
    </row>
    <row r="651" spans="1:15" x14ac:dyDescent="0.25">
      <c r="A651" s="2" t="s">
        <v>1267</v>
      </c>
      <c r="B651" s="3">
        <v>44015</v>
      </c>
      <c r="C651" s="2" t="s">
        <v>1268</v>
      </c>
      <c r="D651" t="s">
        <v>1989</v>
      </c>
      <c r="E651" s="2">
        <v>6</v>
      </c>
      <c r="F651" s="2" t="str">
        <f>INDEX(customers!$A$1:$D$1001,MATCH($C651,customers!$A$1:$A$1001,0),MATCH(orders!F$1,customers!$A$1:$D$1,0))</f>
        <v>Милана Анисимова</v>
      </c>
      <c r="G651" s="2" t="str">
        <f>INDEX(customers!$A$1:$D$1001,MATCH($C651,customers!$A$1:$A$1001,0),MATCH(orders!G$1,customers!$A$1:$D$1,0))</f>
        <v>Беларусь</v>
      </c>
      <c r="H651" s="2" t="str">
        <f>INDEX(products!$A$1:$G$49,MATCH($D651,products!$A$1:$A$49,0),MATCH(orders!H$1,products!$A$1:$G$1,0))</f>
        <v>Lib</v>
      </c>
      <c r="I651" s="2" t="str">
        <f>INDEX(products!$A$1:$G$49,MATCH($D651,products!$A$1:$A$49,0),MATCH(orders!I$1,products!$A$1:$G$1,0))</f>
        <v>L</v>
      </c>
      <c r="J651" s="2">
        <f>INDEX(products!$A$1:$G$49,MATCH($D651,products!$A$1:$A$49,0),MATCH(orders!J$1,products!$A$1:$G$1,0))</f>
        <v>1</v>
      </c>
      <c r="K651" s="2">
        <f>INDEX(products!$A$1:$G$49,MATCH($D651,products!$A$1:$A$49,0),MATCH(orders!K$1,products!$A$1:$G$1,0))</f>
        <v>1585</v>
      </c>
      <c r="L651">
        <f>K651*E651</f>
        <v>9510</v>
      </c>
      <c r="M651" s="2" t="str" cm="1">
        <f t="array" ref="M6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1" s="2" t="str" cm="1">
        <f t="array" ref="N651">_xlfn.IFS(FullCoffeeTable[[#This Row],[Метод прожарки]]="M","Medium",FullCoffeeTable[[#This Row],[Метод прожарки]]="L","Light",FullCoffeeTable[[#This Row],[Метод прожарки]]="D","Dark")</f>
        <v>Light</v>
      </c>
      <c r="O651" s="2" t="str">
        <f>INDEX(customers!$A$1:$D$1001,MATCH($C651,customers!$A$1:$A$1001,0),MATCH(orders!O$1,customers!$A$1:$D$1,0))</f>
        <v>Нет</v>
      </c>
    </row>
    <row r="652" spans="1:15" x14ac:dyDescent="0.25">
      <c r="A652" s="2" t="s">
        <v>1269</v>
      </c>
      <c r="B652" s="3">
        <v>43507</v>
      </c>
      <c r="C652" s="2" t="s">
        <v>1270</v>
      </c>
      <c r="D652" t="s">
        <v>1991</v>
      </c>
      <c r="E652" s="2">
        <v>1</v>
      </c>
      <c r="F652" s="2" t="str">
        <f>INDEX(customers!$A$1:$D$1001,MATCH($C652,customers!$A$1:$A$1001,0),MATCH(orders!F$1,customers!$A$1:$D$1,0))</f>
        <v>Максим Колесников</v>
      </c>
      <c r="G652" s="2" t="str">
        <f>INDEX(customers!$A$1:$D$1001,MATCH($C652,customers!$A$1:$A$1001,0),MATCH(orders!G$1,customers!$A$1:$D$1,0))</f>
        <v>Россия</v>
      </c>
      <c r="H652" s="2" t="str">
        <f>INDEX(products!$A$1:$G$49,MATCH($D652,products!$A$1:$A$49,0),MATCH(orders!H$1,products!$A$1:$G$1,0))</f>
        <v>Rob</v>
      </c>
      <c r="I652" s="2" t="str">
        <f>INDEX(products!$A$1:$G$49,MATCH($D652,products!$A$1:$A$49,0),MATCH(orders!I$1,products!$A$1:$G$1,0))</f>
        <v>D</v>
      </c>
      <c r="J652" s="2">
        <f>INDEX(products!$A$1:$G$49,MATCH($D652,products!$A$1:$A$49,0),MATCH(orders!J$1,products!$A$1:$G$1,0))</f>
        <v>0.5</v>
      </c>
      <c r="K652" s="2">
        <f>INDEX(products!$A$1:$G$49,MATCH($D652,products!$A$1:$A$49,0),MATCH(orders!K$1,products!$A$1:$G$1,0))</f>
        <v>536.99999999999989</v>
      </c>
      <c r="L652">
        <f>K652*E652</f>
        <v>536.99999999999989</v>
      </c>
      <c r="M652" s="2" t="str" cm="1">
        <f t="array" ref="M6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2" s="2" t="str" cm="1">
        <f t="array" ref="N652">_xlfn.IFS(FullCoffeeTable[[#This Row],[Метод прожарки]]="M","Medium",FullCoffeeTable[[#This Row],[Метод прожарки]]="L","Light",FullCoffeeTable[[#This Row],[Метод прожарки]]="D","Dark")</f>
        <v>Dark</v>
      </c>
      <c r="O652" s="2" t="str">
        <f>INDEX(customers!$A$1:$D$1001,MATCH($C652,customers!$A$1:$A$1001,0),MATCH(orders!O$1,customers!$A$1:$D$1,0))</f>
        <v>Да</v>
      </c>
    </row>
    <row r="653" spans="1:15" x14ac:dyDescent="0.25">
      <c r="A653" s="2" t="s">
        <v>1271</v>
      </c>
      <c r="B653" s="3">
        <v>44084</v>
      </c>
      <c r="C653" s="2" t="s">
        <v>1272</v>
      </c>
      <c r="D653" t="s">
        <v>1998</v>
      </c>
      <c r="E653" s="2">
        <v>4</v>
      </c>
      <c r="F653" s="2" t="str">
        <f>INDEX(customers!$A$1:$D$1001,MATCH($C653,customers!$A$1:$A$1001,0),MATCH(orders!F$1,customers!$A$1:$D$1,0))</f>
        <v>Екатерина Наумова</v>
      </c>
      <c r="G653" s="2" t="str">
        <f>INDEX(customers!$A$1:$D$1001,MATCH($C653,customers!$A$1:$A$1001,0),MATCH(orders!G$1,customers!$A$1:$D$1,0))</f>
        <v>Россия</v>
      </c>
      <c r="H653" s="2" t="str">
        <f>INDEX(products!$A$1:$G$49,MATCH($D653,products!$A$1:$A$49,0),MATCH(orders!H$1,products!$A$1:$G$1,0))</f>
        <v>Rob</v>
      </c>
      <c r="I653" s="2" t="str">
        <f>INDEX(products!$A$1:$G$49,MATCH($D653,products!$A$1:$A$49,0),MATCH(orders!I$1,products!$A$1:$G$1,0))</f>
        <v>L</v>
      </c>
      <c r="J653" s="2">
        <f>INDEX(products!$A$1:$G$49,MATCH($D653,products!$A$1:$A$49,0),MATCH(orders!J$1,products!$A$1:$G$1,0))</f>
        <v>1</v>
      </c>
      <c r="K653" s="2">
        <f>INDEX(products!$A$1:$G$49,MATCH($D653,products!$A$1:$A$49,0),MATCH(orders!K$1,products!$A$1:$G$1,0))</f>
        <v>1195</v>
      </c>
      <c r="L653">
        <f>K653*E653</f>
        <v>4780</v>
      </c>
      <c r="M653" s="2" t="str" cm="1">
        <f t="array" ref="M6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3" s="2" t="str" cm="1">
        <f t="array" ref="N653">_xlfn.IFS(FullCoffeeTable[[#This Row],[Метод прожарки]]="M","Medium",FullCoffeeTable[[#This Row],[Метод прожарки]]="L","Light",FullCoffeeTable[[#This Row],[Метод прожарки]]="D","Dark")</f>
        <v>Light</v>
      </c>
      <c r="O653" s="2" t="str">
        <f>INDEX(customers!$A$1:$D$1001,MATCH($C653,customers!$A$1:$A$1001,0),MATCH(orders!O$1,customers!$A$1:$D$1,0))</f>
        <v>Нет</v>
      </c>
    </row>
    <row r="654" spans="1:15" x14ac:dyDescent="0.25">
      <c r="A654" s="2" t="s">
        <v>1273</v>
      </c>
      <c r="B654" s="3">
        <v>43892</v>
      </c>
      <c r="C654" s="2" t="s">
        <v>1274</v>
      </c>
      <c r="D654" t="s">
        <v>1989</v>
      </c>
      <c r="E654" s="2">
        <v>4</v>
      </c>
      <c r="F654" s="2" t="str">
        <f>INDEX(customers!$A$1:$D$1001,MATCH($C654,customers!$A$1:$A$1001,0),MATCH(orders!F$1,customers!$A$1:$D$1,0))</f>
        <v>Варвара Борисова</v>
      </c>
      <c r="G654" s="2" t="str">
        <f>INDEX(customers!$A$1:$D$1001,MATCH($C654,customers!$A$1:$A$1001,0),MATCH(orders!G$1,customers!$A$1:$D$1,0))</f>
        <v>Казахстан</v>
      </c>
      <c r="H654" s="2" t="str">
        <f>INDEX(products!$A$1:$G$49,MATCH($D654,products!$A$1:$A$49,0),MATCH(orders!H$1,products!$A$1:$G$1,0))</f>
        <v>Lib</v>
      </c>
      <c r="I654" s="2" t="str">
        <f>INDEX(products!$A$1:$G$49,MATCH($D654,products!$A$1:$A$49,0),MATCH(orders!I$1,products!$A$1:$G$1,0))</f>
        <v>L</v>
      </c>
      <c r="J654" s="2">
        <f>INDEX(products!$A$1:$G$49,MATCH($D654,products!$A$1:$A$49,0),MATCH(orders!J$1,products!$A$1:$G$1,0))</f>
        <v>1</v>
      </c>
      <c r="K654" s="2">
        <f>INDEX(products!$A$1:$G$49,MATCH($D654,products!$A$1:$A$49,0),MATCH(orders!K$1,products!$A$1:$G$1,0))</f>
        <v>1585</v>
      </c>
      <c r="L654">
        <f>K654*E654</f>
        <v>6340</v>
      </c>
      <c r="M654" s="2" t="str" cm="1">
        <f t="array" ref="M6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4" s="2" t="str" cm="1">
        <f t="array" ref="N654">_xlfn.IFS(FullCoffeeTable[[#This Row],[Метод прожарки]]="M","Medium",FullCoffeeTable[[#This Row],[Метод прожарки]]="L","Light",FullCoffeeTable[[#This Row],[Метод прожарки]]="D","Dark")</f>
        <v>Light</v>
      </c>
      <c r="O654" s="2" t="str">
        <f>INDEX(customers!$A$1:$D$1001,MATCH($C654,customers!$A$1:$A$1001,0),MATCH(orders!O$1,customers!$A$1:$D$1,0))</f>
        <v>Нет</v>
      </c>
    </row>
    <row r="655" spans="1:15" x14ac:dyDescent="0.25">
      <c r="A655" s="2" t="s">
        <v>1275</v>
      </c>
      <c r="B655" s="3">
        <v>44375</v>
      </c>
      <c r="C655" s="2" t="s">
        <v>1276</v>
      </c>
      <c r="D655" t="s">
        <v>1994</v>
      </c>
      <c r="E655" s="2">
        <v>4</v>
      </c>
      <c r="F655" s="2" t="str">
        <f>INDEX(customers!$A$1:$D$1001,MATCH($C655,customers!$A$1:$A$1001,0),MATCH(orders!F$1,customers!$A$1:$D$1,0))</f>
        <v>Давид Петров</v>
      </c>
      <c r="G655" s="2" t="str">
        <f>INDEX(customers!$A$1:$D$1001,MATCH($C655,customers!$A$1:$A$1001,0),MATCH(orders!G$1,customers!$A$1:$D$1,0))</f>
        <v>Россия</v>
      </c>
      <c r="H655" s="2" t="str">
        <f>INDEX(products!$A$1:$G$49,MATCH($D655,products!$A$1:$A$49,0),MATCH(orders!H$1,products!$A$1:$G$1,0))</f>
        <v>Ara</v>
      </c>
      <c r="I655" s="2" t="str">
        <f>INDEX(products!$A$1:$G$49,MATCH($D655,products!$A$1:$A$49,0),MATCH(orders!I$1,products!$A$1:$G$1,0))</f>
        <v>M</v>
      </c>
      <c r="J655" s="2">
        <f>INDEX(products!$A$1:$G$49,MATCH($D655,products!$A$1:$A$49,0),MATCH(orders!J$1,products!$A$1:$G$1,0))</f>
        <v>2.5</v>
      </c>
      <c r="K655" s="2">
        <f>INDEX(products!$A$1:$G$49,MATCH($D655,products!$A$1:$A$49,0),MATCH(orders!K$1,products!$A$1:$G$1,0))</f>
        <v>2587.4999999999995</v>
      </c>
      <c r="L655">
        <f>K655*E655</f>
        <v>10349.999999999998</v>
      </c>
      <c r="M655" s="2" t="str" cm="1">
        <f t="array" ref="M6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5" s="2" t="str" cm="1">
        <f t="array" ref="N655">_xlfn.IFS(FullCoffeeTable[[#This Row],[Метод прожарки]]="M","Medium",FullCoffeeTable[[#This Row],[Метод прожарки]]="L","Light",FullCoffeeTable[[#This Row],[Метод прожарки]]="D","Dark")</f>
        <v>Medium</v>
      </c>
      <c r="O655" s="2" t="str">
        <f>INDEX(customers!$A$1:$D$1001,MATCH($C655,customers!$A$1:$A$1001,0),MATCH(orders!O$1,customers!$A$1:$D$1,0))</f>
        <v>Нет</v>
      </c>
    </row>
    <row r="656" spans="1:15" x14ac:dyDescent="0.25">
      <c r="A656" s="2" t="s">
        <v>1277</v>
      </c>
      <c r="B656" s="3">
        <v>43476</v>
      </c>
      <c r="C656" s="2" t="s">
        <v>1278</v>
      </c>
      <c r="D656" t="s">
        <v>1987</v>
      </c>
      <c r="E656" s="2">
        <v>3</v>
      </c>
      <c r="F656" s="2" t="str">
        <f>INDEX(customers!$A$1:$D$1001,MATCH($C656,customers!$A$1:$A$1001,0),MATCH(orders!F$1,customers!$A$1:$D$1,0))</f>
        <v>София Дмитриева</v>
      </c>
      <c r="G656" s="2" t="str">
        <f>INDEX(customers!$A$1:$D$1001,MATCH($C656,customers!$A$1:$A$1001,0),MATCH(orders!G$1,customers!$A$1:$D$1,0))</f>
        <v>Россия</v>
      </c>
      <c r="H656" s="2" t="str">
        <f>INDEX(products!$A$1:$G$49,MATCH($D656,products!$A$1:$A$49,0),MATCH(orders!H$1,products!$A$1:$G$1,0))</f>
        <v>Ara</v>
      </c>
      <c r="I656" s="2" t="str">
        <f>INDEX(products!$A$1:$G$49,MATCH($D656,products!$A$1:$A$49,0),MATCH(orders!I$1,products!$A$1:$G$1,0))</f>
        <v>D</v>
      </c>
      <c r="J656" s="2">
        <f>INDEX(products!$A$1:$G$49,MATCH($D656,products!$A$1:$A$49,0),MATCH(orders!J$1,products!$A$1:$G$1,0))</f>
        <v>2.5</v>
      </c>
      <c r="K656" s="2">
        <f>INDEX(products!$A$1:$G$49,MATCH($D656,products!$A$1:$A$49,0),MATCH(orders!K$1,products!$A$1:$G$1,0))</f>
        <v>2288.5</v>
      </c>
      <c r="L656">
        <f>K656*E656</f>
        <v>6865.5</v>
      </c>
      <c r="M656" s="2" t="str" cm="1">
        <f t="array" ref="M6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6" s="2" t="str" cm="1">
        <f t="array" ref="N656">_xlfn.IFS(FullCoffeeTable[[#This Row],[Метод прожарки]]="M","Medium",FullCoffeeTable[[#This Row],[Метод прожарки]]="L","Light",FullCoffeeTable[[#This Row],[Метод прожарки]]="D","Dark")</f>
        <v>Dark</v>
      </c>
      <c r="O656" s="2" t="str">
        <f>INDEX(customers!$A$1:$D$1001,MATCH($C656,customers!$A$1:$A$1001,0),MATCH(orders!O$1,customers!$A$1:$D$1,0))</f>
        <v>Нет</v>
      </c>
    </row>
    <row r="657" spans="1:15" x14ac:dyDescent="0.25">
      <c r="A657" s="2" t="s">
        <v>1279</v>
      </c>
      <c r="B657" s="3">
        <v>43728</v>
      </c>
      <c r="C657" s="2" t="s">
        <v>1280</v>
      </c>
      <c r="D657" t="s">
        <v>1970</v>
      </c>
      <c r="E657" s="2">
        <v>2</v>
      </c>
      <c r="F657" s="2" t="str">
        <f>INDEX(customers!$A$1:$D$1001,MATCH($C657,customers!$A$1:$A$1001,0),MATCH(orders!F$1,customers!$A$1:$D$1,0))</f>
        <v>Арина Виноградова</v>
      </c>
      <c r="G657" s="2" t="str">
        <f>INDEX(customers!$A$1:$D$1001,MATCH($C657,customers!$A$1:$A$1001,0),MATCH(orders!G$1,customers!$A$1:$D$1,0))</f>
        <v>Россия</v>
      </c>
      <c r="H657" s="2" t="str">
        <f>INDEX(products!$A$1:$G$49,MATCH($D657,products!$A$1:$A$49,0),MATCH(orders!H$1,products!$A$1:$G$1,0))</f>
        <v>Rob</v>
      </c>
      <c r="I657" s="2" t="str">
        <f>INDEX(products!$A$1:$G$49,MATCH($D657,products!$A$1:$A$49,0),MATCH(orders!I$1,products!$A$1:$G$1,0))</f>
        <v>M</v>
      </c>
      <c r="J657" s="2">
        <f>INDEX(products!$A$1:$G$49,MATCH($D657,products!$A$1:$A$49,0),MATCH(orders!J$1,products!$A$1:$G$1,0))</f>
        <v>2.5</v>
      </c>
      <c r="K657" s="2">
        <f>INDEX(products!$A$1:$G$49,MATCH($D657,products!$A$1:$A$49,0),MATCH(orders!K$1,products!$A$1:$G$1,0))</f>
        <v>2288.5</v>
      </c>
      <c r="L657">
        <f>K657*E657</f>
        <v>4577</v>
      </c>
      <c r="M657" s="2" t="str" cm="1">
        <f t="array" ref="M6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57" s="2" t="str" cm="1">
        <f t="array" ref="N657">_xlfn.IFS(FullCoffeeTable[[#This Row],[Метод прожарки]]="M","Medium",FullCoffeeTable[[#This Row],[Метод прожарки]]="L","Light",FullCoffeeTable[[#This Row],[Метод прожарки]]="D","Dark")</f>
        <v>Medium</v>
      </c>
      <c r="O657" s="2" t="str">
        <f>INDEX(customers!$A$1:$D$1001,MATCH($C657,customers!$A$1:$A$1001,0),MATCH(orders!O$1,customers!$A$1:$D$1,0))</f>
        <v>Да</v>
      </c>
    </row>
    <row r="658" spans="1:15" x14ac:dyDescent="0.25">
      <c r="A658" s="2" t="s">
        <v>1281</v>
      </c>
      <c r="B658" s="3">
        <v>44485</v>
      </c>
      <c r="C658" s="2" t="s">
        <v>1282</v>
      </c>
      <c r="D658" t="s">
        <v>1962</v>
      </c>
      <c r="E658" s="2">
        <v>4</v>
      </c>
      <c r="F658" s="2" t="str">
        <f>INDEX(customers!$A$1:$D$1001,MATCH($C658,customers!$A$1:$A$1001,0),MATCH(orders!F$1,customers!$A$1:$D$1,0))</f>
        <v>Максим Петров</v>
      </c>
      <c r="G658" s="2" t="str">
        <f>INDEX(customers!$A$1:$D$1001,MATCH($C658,customers!$A$1:$A$1001,0),MATCH(orders!G$1,customers!$A$1:$D$1,0))</f>
        <v>Россия</v>
      </c>
      <c r="H658" s="2" t="str">
        <f>INDEX(products!$A$1:$G$49,MATCH($D658,products!$A$1:$A$49,0),MATCH(orders!H$1,products!$A$1:$G$1,0))</f>
        <v>Lib</v>
      </c>
      <c r="I658" s="2" t="str">
        <f>INDEX(products!$A$1:$G$49,MATCH($D658,products!$A$1:$A$49,0),MATCH(orders!I$1,products!$A$1:$G$1,0))</f>
        <v>D</v>
      </c>
      <c r="J658" s="2">
        <f>INDEX(products!$A$1:$G$49,MATCH($D658,products!$A$1:$A$49,0),MATCH(orders!J$1,products!$A$1:$G$1,0))</f>
        <v>1</v>
      </c>
      <c r="K658" s="2">
        <f>INDEX(products!$A$1:$G$49,MATCH($D658,products!$A$1:$A$49,0),MATCH(orders!K$1,products!$A$1:$G$1,0))</f>
        <v>1295</v>
      </c>
      <c r="L658">
        <f>K658*E658</f>
        <v>5180</v>
      </c>
      <c r="M658" s="2" t="str" cm="1">
        <f t="array" ref="M6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58" s="2" t="str" cm="1">
        <f t="array" ref="N658">_xlfn.IFS(FullCoffeeTable[[#This Row],[Метод прожарки]]="M","Medium",FullCoffeeTable[[#This Row],[Метод прожарки]]="L","Light",FullCoffeeTable[[#This Row],[Метод прожарки]]="D","Dark")</f>
        <v>Dark</v>
      </c>
      <c r="O658" s="2" t="str">
        <f>INDEX(customers!$A$1:$D$1001,MATCH($C658,customers!$A$1:$A$1001,0),MATCH(orders!O$1,customers!$A$1:$D$1,0))</f>
        <v>Нет</v>
      </c>
    </row>
    <row r="659" spans="1:15" x14ac:dyDescent="0.25">
      <c r="A659" s="2" t="s">
        <v>1283</v>
      </c>
      <c r="B659" s="3">
        <v>43831</v>
      </c>
      <c r="C659" s="2" t="s">
        <v>1284</v>
      </c>
      <c r="D659" t="s">
        <v>1976</v>
      </c>
      <c r="E659" s="2">
        <v>2</v>
      </c>
      <c r="F659" s="2" t="str">
        <f>INDEX(customers!$A$1:$D$1001,MATCH($C659,customers!$A$1:$A$1001,0),MATCH(orders!F$1,customers!$A$1:$D$1,0))</f>
        <v>Валерия Беляева</v>
      </c>
      <c r="G659" s="2" t="str">
        <f>INDEX(customers!$A$1:$D$1001,MATCH($C659,customers!$A$1:$A$1001,0),MATCH(orders!G$1,customers!$A$1:$D$1,0))</f>
        <v>Россия</v>
      </c>
      <c r="H659" s="2" t="str">
        <f>INDEX(products!$A$1:$G$49,MATCH($D659,products!$A$1:$A$49,0),MATCH(orders!H$1,products!$A$1:$G$1,0))</f>
        <v>Ara</v>
      </c>
      <c r="I659" s="2" t="str">
        <f>INDEX(products!$A$1:$G$49,MATCH($D659,products!$A$1:$A$49,0),MATCH(orders!I$1,products!$A$1:$G$1,0))</f>
        <v>M</v>
      </c>
      <c r="J659" s="2">
        <f>INDEX(products!$A$1:$G$49,MATCH($D659,products!$A$1:$A$49,0),MATCH(orders!J$1,products!$A$1:$G$1,0))</f>
        <v>0.5</v>
      </c>
      <c r="K659" s="2">
        <f>INDEX(products!$A$1:$G$49,MATCH($D659,products!$A$1:$A$49,0),MATCH(orders!K$1,products!$A$1:$G$1,0))</f>
        <v>675</v>
      </c>
      <c r="L659">
        <f>K659*E659</f>
        <v>1350</v>
      </c>
      <c r="M659" s="2" t="str" cm="1">
        <f t="array" ref="M6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59" s="2" t="str" cm="1">
        <f t="array" ref="N659">_xlfn.IFS(FullCoffeeTable[[#This Row],[Метод прожарки]]="M","Medium",FullCoffeeTable[[#This Row],[Метод прожарки]]="L","Light",FullCoffeeTable[[#This Row],[Метод прожарки]]="D","Dark")</f>
        <v>Medium</v>
      </c>
      <c r="O659" s="2" t="str">
        <f>INDEX(customers!$A$1:$D$1001,MATCH($C659,customers!$A$1:$A$1001,0),MATCH(orders!O$1,customers!$A$1:$D$1,0))</f>
        <v>Да</v>
      </c>
    </row>
    <row r="660" spans="1:15" x14ac:dyDescent="0.25">
      <c r="A660" s="2" t="s">
        <v>1285</v>
      </c>
      <c r="B660" s="3">
        <v>44630</v>
      </c>
      <c r="C660" s="2" t="s">
        <v>1305</v>
      </c>
      <c r="D660" t="s">
        <v>1958</v>
      </c>
      <c r="E660" s="2">
        <v>3</v>
      </c>
      <c r="F660" s="2" t="str">
        <f>INDEX(customers!$A$1:$D$1001,MATCH($C660,customers!$A$1:$A$1001,0),MATCH(orders!F$1,customers!$A$1:$D$1,0))</f>
        <v>Арина Маркова</v>
      </c>
      <c r="G660" s="2" t="str">
        <f>INDEX(customers!$A$1:$D$1001,MATCH($C660,customers!$A$1:$A$1001,0),MATCH(orders!G$1,customers!$A$1:$D$1,0))</f>
        <v>Россия</v>
      </c>
      <c r="H660" s="2" t="str">
        <f>INDEX(products!$A$1:$G$49,MATCH($D660,products!$A$1:$A$49,0),MATCH(orders!H$1,products!$A$1:$G$1,0))</f>
        <v>Exc</v>
      </c>
      <c r="I660" s="2" t="str">
        <f>INDEX(products!$A$1:$G$49,MATCH($D660,products!$A$1:$A$49,0),MATCH(orders!I$1,products!$A$1:$G$1,0))</f>
        <v>M</v>
      </c>
      <c r="J660" s="2">
        <f>INDEX(products!$A$1:$G$49,MATCH($D660,products!$A$1:$A$49,0),MATCH(orders!J$1,products!$A$1:$G$1,0))</f>
        <v>0.5</v>
      </c>
      <c r="K660" s="2">
        <f>INDEX(products!$A$1:$G$49,MATCH($D660,products!$A$1:$A$49,0),MATCH(orders!K$1,products!$A$1:$G$1,0))</f>
        <v>825</v>
      </c>
      <c r="L660">
        <f>K660*E660</f>
        <v>2475</v>
      </c>
      <c r="M660" s="2" t="str" cm="1">
        <f t="array" ref="M6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0" s="2" t="str" cm="1">
        <f t="array" ref="N660">_xlfn.IFS(FullCoffeeTable[[#This Row],[Метод прожарки]]="M","Medium",FullCoffeeTable[[#This Row],[Метод прожарки]]="L","Light",FullCoffeeTable[[#This Row],[Метод прожарки]]="D","Dark")</f>
        <v>Medium</v>
      </c>
      <c r="O660" s="2" t="str">
        <f>INDEX(customers!$A$1:$D$1001,MATCH($C660,customers!$A$1:$A$1001,0),MATCH(orders!O$1,customers!$A$1:$D$1,0))</f>
        <v>Да</v>
      </c>
    </row>
    <row r="661" spans="1:15" x14ac:dyDescent="0.25">
      <c r="A661" s="2" t="s">
        <v>1287</v>
      </c>
      <c r="B661" s="3">
        <v>44693</v>
      </c>
      <c r="C661" s="2" t="s">
        <v>1288</v>
      </c>
      <c r="D661" t="s">
        <v>1987</v>
      </c>
      <c r="E661" s="2">
        <v>2</v>
      </c>
      <c r="F661" s="2" t="str">
        <f>INDEX(customers!$A$1:$D$1001,MATCH($C661,customers!$A$1:$A$1001,0),MATCH(orders!F$1,customers!$A$1:$D$1,0))</f>
        <v>Роман Данилов</v>
      </c>
      <c r="G661" s="2" t="str">
        <f>INDEX(customers!$A$1:$D$1001,MATCH($C661,customers!$A$1:$A$1001,0),MATCH(orders!G$1,customers!$A$1:$D$1,0))</f>
        <v>Казахстан</v>
      </c>
      <c r="H661" s="2" t="str">
        <f>INDEX(products!$A$1:$G$49,MATCH($D661,products!$A$1:$A$49,0),MATCH(orders!H$1,products!$A$1:$G$1,0))</f>
        <v>Ara</v>
      </c>
      <c r="I661" s="2" t="str">
        <f>INDEX(products!$A$1:$G$49,MATCH($D661,products!$A$1:$A$49,0),MATCH(orders!I$1,products!$A$1:$G$1,0))</f>
        <v>D</v>
      </c>
      <c r="J661" s="2">
        <f>INDEX(products!$A$1:$G$49,MATCH($D661,products!$A$1:$A$49,0),MATCH(orders!J$1,products!$A$1:$G$1,0))</f>
        <v>2.5</v>
      </c>
      <c r="K661" s="2">
        <f>INDEX(products!$A$1:$G$49,MATCH($D661,products!$A$1:$A$49,0),MATCH(orders!K$1,products!$A$1:$G$1,0))</f>
        <v>2288.5</v>
      </c>
      <c r="L661">
        <f>K661*E661</f>
        <v>4577</v>
      </c>
      <c r="M661" s="2" t="str" cm="1">
        <f t="array" ref="M6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1" s="2" t="str" cm="1">
        <f t="array" ref="N661">_xlfn.IFS(FullCoffeeTable[[#This Row],[Метод прожарки]]="M","Medium",FullCoffeeTable[[#This Row],[Метод прожарки]]="L","Light",FullCoffeeTable[[#This Row],[Метод прожарки]]="D","Dark")</f>
        <v>Dark</v>
      </c>
      <c r="O661" s="2" t="str">
        <f>INDEX(customers!$A$1:$D$1001,MATCH($C661,customers!$A$1:$A$1001,0),MATCH(orders!O$1,customers!$A$1:$D$1,0))</f>
        <v>Да</v>
      </c>
    </row>
    <row r="662" spans="1:15" x14ac:dyDescent="0.25">
      <c r="A662" s="2" t="s">
        <v>1289</v>
      </c>
      <c r="B662" s="3">
        <v>44084</v>
      </c>
      <c r="C662" s="2" t="s">
        <v>1290</v>
      </c>
      <c r="D662" t="s">
        <v>1995</v>
      </c>
      <c r="E662" s="2">
        <v>6</v>
      </c>
      <c r="F662" s="2" t="str">
        <f>INDEX(customers!$A$1:$D$1001,MATCH($C662,customers!$A$1:$A$1001,0),MATCH(orders!F$1,customers!$A$1:$D$1,0))</f>
        <v>Варвара Кириллова</v>
      </c>
      <c r="G662" s="2" t="str">
        <f>INDEX(customers!$A$1:$D$1001,MATCH($C662,customers!$A$1:$A$1001,0),MATCH(orders!G$1,customers!$A$1:$D$1,0))</f>
        <v>Россия</v>
      </c>
      <c r="H662" s="2" t="str">
        <f>INDEX(products!$A$1:$G$49,MATCH($D662,products!$A$1:$A$49,0),MATCH(orders!H$1,products!$A$1:$G$1,0))</f>
        <v>Exc</v>
      </c>
      <c r="I662" s="2" t="str">
        <f>INDEX(products!$A$1:$G$49,MATCH($D662,products!$A$1:$A$49,0),MATCH(orders!I$1,products!$A$1:$G$1,0))</f>
        <v>L</v>
      </c>
      <c r="J662" s="2">
        <f>INDEX(products!$A$1:$G$49,MATCH($D662,products!$A$1:$A$49,0),MATCH(orders!J$1,products!$A$1:$G$1,0))</f>
        <v>0.5</v>
      </c>
      <c r="K662" s="2">
        <f>INDEX(products!$A$1:$G$49,MATCH($D662,products!$A$1:$A$49,0),MATCH(orders!K$1,products!$A$1:$G$1,0))</f>
        <v>891</v>
      </c>
      <c r="L662">
        <f>K662*E662</f>
        <v>5346</v>
      </c>
      <c r="M662" s="2" t="str" cm="1">
        <f t="array" ref="M6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2" s="2" t="str" cm="1">
        <f t="array" ref="N662">_xlfn.IFS(FullCoffeeTable[[#This Row],[Метод прожарки]]="M","Medium",FullCoffeeTable[[#This Row],[Метод прожарки]]="L","Light",FullCoffeeTable[[#This Row],[Метод прожарки]]="D","Dark")</f>
        <v>Light</v>
      </c>
      <c r="O662" s="2" t="str">
        <f>INDEX(customers!$A$1:$D$1001,MATCH($C662,customers!$A$1:$A$1001,0),MATCH(orders!O$1,customers!$A$1:$D$1,0))</f>
        <v>Нет</v>
      </c>
    </row>
    <row r="663" spans="1:15" x14ac:dyDescent="0.25">
      <c r="A663" s="2" t="s">
        <v>1291</v>
      </c>
      <c r="B663" s="3">
        <v>44485</v>
      </c>
      <c r="C663" s="2" t="s">
        <v>1292</v>
      </c>
      <c r="D663" t="s">
        <v>1971</v>
      </c>
      <c r="E663" s="2">
        <v>6</v>
      </c>
      <c r="F663" s="2" t="str">
        <f>INDEX(customers!$A$1:$D$1001,MATCH($C663,customers!$A$1:$A$1001,0),MATCH(orders!F$1,customers!$A$1:$D$1,0))</f>
        <v>Карина Минина</v>
      </c>
      <c r="G663" s="2" t="str">
        <f>INDEX(customers!$A$1:$D$1001,MATCH($C663,customers!$A$1:$A$1001,0),MATCH(orders!G$1,customers!$A$1:$D$1,0))</f>
        <v>Россия</v>
      </c>
      <c r="H663" s="2" t="str">
        <f>INDEX(products!$A$1:$G$49,MATCH($D663,products!$A$1:$A$49,0),MATCH(orders!H$1,products!$A$1:$G$1,0))</f>
        <v>Ara</v>
      </c>
      <c r="I663" s="2" t="str">
        <f>INDEX(products!$A$1:$G$49,MATCH($D663,products!$A$1:$A$49,0),MATCH(orders!I$1,products!$A$1:$G$1,0))</f>
        <v>M</v>
      </c>
      <c r="J663" s="2">
        <f>INDEX(products!$A$1:$G$49,MATCH($D663,products!$A$1:$A$49,0),MATCH(orders!J$1,products!$A$1:$G$1,0))</f>
        <v>0.2</v>
      </c>
      <c r="K663" s="2">
        <f>INDEX(products!$A$1:$G$49,MATCH($D663,products!$A$1:$A$49,0),MATCH(orders!K$1,products!$A$1:$G$1,0))</f>
        <v>337.5</v>
      </c>
      <c r="L663">
        <f>K663*E663</f>
        <v>2025</v>
      </c>
      <c r="M663" s="2" t="str" cm="1">
        <f t="array" ref="M6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3" s="2" t="str" cm="1">
        <f t="array" ref="N663">_xlfn.IFS(FullCoffeeTable[[#This Row],[Метод прожарки]]="M","Medium",FullCoffeeTable[[#This Row],[Метод прожарки]]="L","Light",FullCoffeeTable[[#This Row],[Метод прожарки]]="D","Dark")</f>
        <v>Medium</v>
      </c>
      <c r="O663" s="2" t="str">
        <f>INDEX(customers!$A$1:$D$1001,MATCH($C663,customers!$A$1:$A$1001,0),MATCH(orders!O$1,customers!$A$1:$D$1,0))</f>
        <v>Да</v>
      </c>
    </row>
    <row r="664" spans="1:15" x14ac:dyDescent="0.25">
      <c r="A664" s="2" t="s">
        <v>1293</v>
      </c>
      <c r="B664" s="3">
        <v>44364</v>
      </c>
      <c r="C664" s="2" t="s">
        <v>1294</v>
      </c>
      <c r="D664" t="s">
        <v>1984</v>
      </c>
      <c r="E664" s="2">
        <v>5</v>
      </c>
      <c r="F664" s="2" t="str">
        <f>INDEX(customers!$A$1:$D$1001,MATCH($C664,customers!$A$1:$A$1001,0),MATCH(orders!F$1,customers!$A$1:$D$1,0))</f>
        <v>Марк Григорьев</v>
      </c>
      <c r="G664" s="2" t="str">
        <f>INDEX(customers!$A$1:$D$1001,MATCH($C664,customers!$A$1:$A$1001,0),MATCH(orders!G$1,customers!$A$1:$D$1,0))</f>
        <v>Россия</v>
      </c>
      <c r="H664" s="2" t="str">
        <f>INDEX(products!$A$1:$G$49,MATCH($D664,products!$A$1:$A$49,0),MATCH(orders!H$1,products!$A$1:$G$1,0))</f>
        <v>Lib</v>
      </c>
      <c r="I664" s="2" t="str">
        <f>INDEX(products!$A$1:$G$49,MATCH($D664,products!$A$1:$A$49,0),MATCH(orders!I$1,products!$A$1:$G$1,0))</f>
        <v>D</v>
      </c>
      <c r="J664" s="2">
        <f>INDEX(products!$A$1:$G$49,MATCH($D664,products!$A$1:$A$49,0),MATCH(orders!J$1,products!$A$1:$G$1,0))</f>
        <v>2.5</v>
      </c>
      <c r="K664" s="2">
        <f>INDEX(products!$A$1:$G$49,MATCH($D664,products!$A$1:$A$49,0),MATCH(orders!K$1,products!$A$1:$G$1,0))</f>
        <v>2978.4999999999995</v>
      </c>
      <c r="L664">
        <f>K664*E664</f>
        <v>14892.499999999998</v>
      </c>
      <c r="M664" s="2" t="str" cm="1">
        <f t="array" ref="M6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64" s="2" t="str" cm="1">
        <f t="array" ref="N664">_xlfn.IFS(FullCoffeeTable[[#This Row],[Метод прожарки]]="M","Medium",FullCoffeeTable[[#This Row],[Метод прожарки]]="L","Light",FullCoffeeTable[[#This Row],[Метод прожарки]]="D","Dark")</f>
        <v>Dark</v>
      </c>
      <c r="O664" s="2" t="str">
        <f>INDEX(customers!$A$1:$D$1001,MATCH($C664,customers!$A$1:$A$1001,0),MATCH(orders!O$1,customers!$A$1:$D$1,0))</f>
        <v>Нет</v>
      </c>
    </row>
    <row r="665" spans="1:15" x14ac:dyDescent="0.25">
      <c r="A665" s="2" t="s">
        <v>1295</v>
      </c>
      <c r="B665" s="3">
        <v>43554</v>
      </c>
      <c r="C665" s="2" t="s">
        <v>1296</v>
      </c>
      <c r="D665" t="s">
        <v>1974</v>
      </c>
      <c r="E665" s="2">
        <v>6</v>
      </c>
      <c r="F665" s="2" t="str">
        <f>INDEX(customers!$A$1:$D$1001,MATCH($C665,customers!$A$1:$A$1001,0),MATCH(orders!F$1,customers!$A$1:$D$1,0))</f>
        <v>Арина Гаврилова</v>
      </c>
      <c r="G665" s="2" t="str">
        <f>INDEX(customers!$A$1:$D$1001,MATCH($C665,customers!$A$1:$A$1001,0),MATCH(orders!G$1,customers!$A$1:$D$1,0))</f>
        <v>Россия</v>
      </c>
      <c r="H665" s="2" t="str">
        <f>INDEX(products!$A$1:$G$49,MATCH($D665,products!$A$1:$A$49,0),MATCH(orders!H$1,products!$A$1:$G$1,0))</f>
        <v>Ara</v>
      </c>
      <c r="I665" s="2" t="str">
        <f>INDEX(products!$A$1:$G$49,MATCH($D665,products!$A$1:$A$49,0),MATCH(orders!I$1,products!$A$1:$G$1,0))</f>
        <v>M</v>
      </c>
      <c r="J665" s="2">
        <f>INDEX(products!$A$1:$G$49,MATCH($D665,products!$A$1:$A$49,0),MATCH(orders!J$1,products!$A$1:$G$1,0))</f>
        <v>1</v>
      </c>
      <c r="K665" s="2">
        <f>INDEX(products!$A$1:$G$49,MATCH($D665,products!$A$1:$A$49,0),MATCH(orders!K$1,products!$A$1:$G$1,0))</f>
        <v>1125</v>
      </c>
      <c r="L665">
        <f>K665*E665</f>
        <v>6750</v>
      </c>
      <c r="M665" s="2" t="str" cm="1">
        <f t="array" ref="M6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5" s="2" t="str" cm="1">
        <f t="array" ref="N665">_xlfn.IFS(FullCoffeeTable[[#This Row],[Метод прожарки]]="M","Medium",FullCoffeeTable[[#This Row],[Метод прожарки]]="L","Light",FullCoffeeTable[[#This Row],[Метод прожарки]]="D","Dark")</f>
        <v>Medium</v>
      </c>
      <c r="O665" s="2" t="str">
        <f>INDEX(customers!$A$1:$D$1001,MATCH($C665,customers!$A$1:$A$1001,0),MATCH(orders!O$1,customers!$A$1:$D$1,0))</f>
        <v>Нет</v>
      </c>
    </row>
    <row r="666" spans="1:15" x14ac:dyDescent="0.25">
      <c r="A666" s="2" t="s">
        <v>1297</v>
      </c>
      <c r="B666" s="3">
        <v>44549</v>
      </c>
      <c r="C666" s="2" t="s">
        <v>1298</v>
      </c>
      <c r="D666" t="s">
        <v>2002</v>
      </c>
      <c r="E666" s="2">
        <v>6</v>
      </c>
      <c r="F666" s="2" t="str">
        <f>INDEX(customers!$A$1:$D$1001,MATCH($C666,customers!$A$1:$A$1001,0),MATCH(orders!F$1,customers!$A$1:$D$1,0))</f>
        <v>Лейла Рожкова</v>
      </c>
      <c r="G666" s="2" t="str">
        <f>INDEX(customers!$A$1:$D$1001,MATCH($C666,customers!$A$1:$A$1001,0),MATCH(orders!G$1,customers!$A$1:$D$1,0))</f>
        <v>Россия</v>
      </c>
      <c r="H666" s="2" t="str">
        <f>INDEX(products!$A$1:$G$49,MATCH($D666,products!$A$1:$A$49,0),MATCH(orders!H$1,products!$A$1:$G$1,0))</f>
        <v>Exc</v>
      </c>
      <c r="I666" s="2" t="str">
        <f>INDEX(products!$A$1:$G$49,MATCH($D666,products!$A$1:$A$49,0),MATCH(orders!I$1,products!$A$1:$G$1,0))</f>
        <v>D</v>
      </c>
      <c r="J666" s="2">
        <f>INDEX(products!$A$1:$G$49,MATCH($D666,products!$A$1:$A$49,0),MATCH(orders!J$1,products!$A$1:$G$1,0))</f>
        <v>1</v>
      </c>
      <c r="K666" s="2">
        <f>INDEX(products!$A$1:$G$49,MATCH($D666,products!$A$1:$A$49,0),MATCH(orders!K$1,products!$A$1:$G$1,0))</f>
        <v>1215</v>
      </c>
      <c r="L666">
        <f>K666*E666</f>
        <v>7290</v>
      </c>
      <c r="M666" s="2" t="str" cm="1">
        <f t="array" ref="M6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66" s="2" t="str" cm="1">
        <f t="array" ref="N666">_xlfn.IFS(FullCoffeeTable[[#This Row],[Метод прожарки]]="M","Medium",FullCoffeeTable[[#This Row],[Метод прожарки]]="L","Light",FullCoffeeTable[[#This Row],[Метод прожарки]]="D","Dark")</f>
        <v>Dark</v>
      </c>
      <c r="O666" s="2" t="str">
        <f>INDEX(customers!$A$1:$D$1001,MATCH($C666,customers!$A$1:$A$1001,0),MATCH(orders!O$1,customers!$A$1:$D$1,0))</f>
        <v>Нет</v>
      </c>
    </row>
    <row r="667" spans="1:15" x14ac:dyDescent="0.25">
      <c r="A667" s="2" t="s">
        <v>1297</v>
      </c>
      <c r="B667" s="3">
        <v>44549</v>
      </c>
      <c r="C667" s="2" t="s">
        <v>1298</v>
      </c>
      <c r="D667" t="s">
        <v>1969</v>
      </c>
      <c r="E667" s="2">
        <v>2</v>
      </c>
      <c r="F667" s="2" t="str">
        <f>INDEX(customers!$A$1:$D$1001,MATCH($C667,customers!$A$1:$A$1001,0),MATCH(orders!F$1,customers!$A$1:$D$1,0))</f>
        <v>Лейла Рожкова</v>
      </c>
      <c r="G667" s="2" t="str">
        <f>INDEX(customers!$A$1:$D$1001,MATCH($C667,customers!$A$1:$A$1001,0),MATCH(orders!G$1,customers!$A$1:$D$1,0))</f>
        <v>Россия</v>
      </c>
      <c r="H667" s="2" t="str">
        <f>INDEX(products!$A$1:$G$49,MATCH($D667,products!$A$1:$A$49,0),MATCH(orders!H$1,products!$A$1:$G$1,0))</f>
        <v>Lib</v>
      </c>
      <c r="I667" s="2" t="str">
        <f>INDEX(products!$A$1:$G$49,MATCH($D667,products!$A$1:$A$49,0),MATCH(orders!I$1,products!$A$1:$G$1,0))</f>
        <v>D</v>
      </c>
      <c r="J667" s="2">
        <f>INDEX(products!$A$1:$G$49,MATCH($D667,products!$A$1:$A$49,0),MATCH(orders!J$1,products!$A$1:$G$1,0))</f>
        <v>0.2</v>
      </c>
      <c r="K667" s="2">
        <f>INDEX(products!$A$1:$G$49,MATCH($D667,products!$A$1:$A$49,0),MATCH(orders!K$1,products!$A$1:$G$1,0))</f>
        <v>388.5</v>
      </c>
      <c r="L667">
        <f>K667*E667</f>
        <v>777</v>
      </c>
      <c r="M667" s="2" t="str" cm="1">
        <f t="array" ref="M6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67" s="2" t="str" cm="1">
        <f t="array" ref="N667">_xlfn.IFS(FullCoffeeTable[[#This Row],[Метод прожарки]]="M","Medium",FullCoffeeTable[[#This Row],[Метод прожарки]]="L","Light",FullCoffeeTable[[#This Row],[Метод прожарки]]="D","Dark")</f>
        <v>Dark</v>
      </c>
      <c r="O667" s="2" t="str">
        <f>INDEX(customers!$A$1:$D$1001,MATCH($C667,customers!$A$1:$A$1001,0),MATCH(orders!O$1,customers!$A$1:$D$1,0))</f>
        <v>Нет</v>
      </c>
    </row>
    <row r="668" spans="1:15" x14ac:dyDescent="0.25">
      <c r="A668" s="2" t="s">
        <v>1300</v>
      </c>
      <c r="B668" s="3">
        <v>43987</v>
      </c>
      <c r="C668" s="2" t="s">
        <v>1301</v>
      </c>
      <c r="D668" t="s">
        <v>1987</v>
      </c>
      <c r="E668" s="2">
        <v>4</v>
      </c>
      <c r="F668" s="2" t="str">
        <f>INDEX(customers!$A$1:$D$1001,MATCH($C668,customers!$A$1:$A$1001,0),MATCH(orders!F$1,customers!$A$1:$D$1,0))</f>
        <v>Алексей Руднев</v>
      </c>
      <c r="G668" s="2" t="str">
        <f>INDEX(customers!$A$1:$D$1001,MATCH($C668,customers!$A$1:$A$1001,0),MATCH(orders!G$1,customers!$A$1:$D$1,0))</f>
        <v>Россия</v>
      </c>
      <c r="H668" s="2" t="str">
        <f>INDEX(products!$A$1:$G$49,MATCH($D668,products!$A$1:$A$49,0),MATCH(orders!H$1,products!$A$1:$G$1,0))</f>
        <v>Ara</v>
      </c>
      <c r="I668" s="2" t="str">
        <f>INDEX(products!$A$1:$G$49,MATCH($D668,products!$A$1:$A$49,0),MATCH(orders!I$1,products!$A$1:$G$1,0))</f>
        <v>D</v>
      </c>
      <c r="J668" s="2">
        <f>INDEX(products!$A$1:$G$49,MATCH($D668,products!$A$1:$A$49,0),MATCH(orders!J$1,products!$A$1:$G$1,0))</f>
        <v>2.5</v>
      </c>
      <c r="K668" s="2">
        <f>INDEX(products!$A$1:$G$49,MATCH($D668,products!$A$1:$A$49,0),MATCH(orders!K$1,products!$A$1:$G$1,0))</f>
        <v>2288.5</v>
      </c>
      <c r="L668">
        <f>K668*E668</f>
        <v>9154</v>
      </c>
      <c r="M668" s="2" t="str" cm="1">
        <f t="array" ref="M6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8" s="2" t="str" cm="1">
        <f t="array" ref="N668">_xlfn.IFS(FullCoffeeTable[[#This Row],[Метод прожарки]]="M","Medium",FullCoffeeTable[[#This Row],[Метод прожарки]]="L","Light",FullCoffeeTable[[#This Row],[Метод прожарки]]="D","Dark")</f>
        <v>Dark</v>
      </c>
      <c r="O668" s="2" t="str">
        <f>INDEX(customers!$A$1:$D$1001,MATCH($C668,customers!$A$1:$A$1001,0),MATCH(orders!O$1,customers!$A$1:$D$1,0))</f>
        <v>Нет</v>
      </c>
    </row>
    <row r="669" spans="1:15" x14ac:dyDescent="0.25">
      <c r="A669" s="2" t="s">
        <v>1302</v>
      </c>
      <c r="B669" s="3">
        <v>44451</v>
      </c>
      <c r="C669" s="2" t="s">
        <v>1303</v>
      </c>
      <c r="D669" t="s">
        <v>1966</v>
      </c>
      <c r="E669" s="2">
        <v>6</v>
      </c>
      <c r="F669" s="2" t="str">
        <f>INDEX(customers!$A$1:$D$1001,MATCH($C669,customers!$A$1:$A$1001,0),MATCH(orders!F$1,customers!$A$1:$D$1,0))</f>
        <v>Аделина Киселева</v>
      </c>
      <c r="G669" s="2" t="str">
        <f>INDEX(customers!$A$1:$D$1001,MATCH($C669,customers!$A$1:$A$1001,0),MATCH(orders!G$1,customers!$A$1:$D$1,0))</f>
        <v>Казахстан</v>
      </c>
      <c r="H669" s="2" t="str">
        <f>INDEX(products!$A$1:$G$49,MATCH($D669,products!$A$1:$A$49,0),MATCH(orders!H$1,products!$A$1:$G$1,0))</f>
        <v>Ara</v>
      </c>
      <c r="I669" s="2" t="str">
        <f>INDEX(products!$A$1:$G$49,MATCH($D669,products!$A$1:$A$49,0),MATCH(orders!I$1,products!$A$1:$G$1,0))</f>
        <v>D</v>
      </c>
      <c r="J669" s="2">
        <f>INDEX(products!$A$1:$G$49,MATCH($D669,products!$A$1:$A$49,0),MATCH(orders!J$1,products!$A$1:$G$1,0))</f>
        <v>1</v>
      </c>
      <c r="K669" s="2">
        <f>INDEX(products!$A$1:$G$49,MATCH($D669,products!$A$1:$A$49,0),MATCH(orders!K$1,products!$A$1:$G$1,0))</f>
        <v>994.99999999999989</v>
      </c>
      <c r="L669">
        <f>K669*E669</f>
        <v>5969.9999999999991</v>
      </c>
      <c r="M669" s="2" t="str" cm="1">
        <f t="array" ref="M6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69" s="2" t="str" cm="1">
        <f t="array" ref="N669">_xlfn.IFS(FullCoffeeTable[[#This Row],[Метод прожарки]]="M","Medium",FullCoffeeTable[[#This Row],[Метод прожарки]]="L","Light",FullCoffeeTable[[#This Row],[Метод прожарки]]="D","Dark")</f>
        <v>Dark</v>
      </c>
      <c r="O669" s="2" t="str">
        <f>INDEX(customers!$A$1:$D$1001,MATCH($C669,customers!$A$1:$A$1001,0),MATCH(orders!O$1,customers!$A$1:$D$1,0))</f>
        <v>Нет</v>
      </c>
    </row>
    <row r="670" spans="1:15" x14ac:dyDescent="0.25">
      <c r="A670" s="2" t="s">
        <v>1304</v>
      </c>
      <c r="B670" s="3">
        <v>44636</v>
      </c>
      <c r="C670" s="2" t="s">
        <v>1305</v>
      </c>
      <c r="D670" t="s">
        <v>1961</v>
      </c>
      <c r="E670" s="2">
        <v>5</v>
      </c>
      <c r="F670" s="2" t="str">
        <f>INDEX(customers!$A$1:$D$1001,MATCH($C670,customers!$A$1:$A$1001,0),MATCH(orders!F$1,customers!$A$1:$D$1,0))</f>
        <v>Арина Маркова</v>
      </c>
      <c r="G670" s="2" t="str">
        <f>INDEX(customers!$A$1:$D$1001,MATCH($C670,customers!$A$1:$A$1001,0),MATCH(orders!G$1,customers!$A$1:$D$1,0))</f>
        <v>Россия</v>
      </c>
      <c r="H670" s="2" t="str">
        <f>INDEX(products!$A$1:$G$49,MATCH($D670,products!$A$1:$A$49,0),MATCH(orders!H$1,products!$A$1:$G$1,0))</f>
        <v>Rob</v>
      </c>
      <c r="I670" s="2" t="str">
        <f>INDEX(products!$A$1:$G$49,MATCH($D670,products!$A$1:$A$49,0),MATCH(orders!I$1,products!$A$1:$G$1,0))</f>
        <v>L</v>
      </c>
      <c r="J670" s="2">
        <f>INDEX(products!$A$1:$G$49,MATCH($D670,products!$A$1:$A$49,0),MATCH(orders!J$1,products!$A$1:$G$1,0))</f>
        <v>2.5</v>
      </c>
      <c r="K670" s="2">
        <f>INDEX(products!$A$1:$G$49,MATCH($D670,products!$A$1:$A$49,0),MATCH(orders!K$1,products!$A$1:$G$1,0))</f>
        <v>2748.4999999999995</v>
      </c>
      <c r="L670">
        <f>K670*E670</f>
        <v>13742.499999999998</v>
      </c>
      <c r="M670" s="2" t="str" cm="1">
        <f t="array" ref="M6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0" s="2" t="str" cm="1">
        <f t="array" ref="N670">_xlfn.IFS(FullCoffeeTable[[#This Row],[Метод прожарки]]="M","Medium",FullCoffeeTable[[#This Row],[Метод прожарки]]="L","Light",FullCoffeeTable[[#This Row],[Метод прожарки]]="D","Dark")</f>
        <v>Light</v>
      </c>
      <c r="O670" s="2" t="str">
        <f>INDEX(customers!$A$1:$D$1001,MATCH($C670,customers!$A$1:$A$1001,0),MATCH(orders!O$1,customers!$A$1:$D$1,0))</f>
        <v>Да</v>
      </c>
    </row>
    <row r="671" spans="1:15" x14ac:dyDescent="0.25">
      <c r="A671" s="2" t="s">
        <v>1306</v>
      </c>
      <c r="B671" s="3">
        <v>44551</v>
      </c>
      <c r="C671" s="2" t="s">
        <v>1307</v>
      </c>
      <c r="D671" t="s">
        <v>2000</v>
      </c>
      <c r="E671" s="2">
        <v>2</v>
      </c>
      <c r="F671" s="2" t="str">
        <f>INDEX(customers!$A$1:$D$1001,MATCH($C671,customers!$A$1:$A$1001,0),MATCH(orders!F$1,customers!$A$1:$D$1,0))</f>
        <v>Анастасия Федорова</v>
      </c>
      <c r="G671" s="2" t="str">
        <f>INDEX(customers!$A$1:$D$1001,MATCH($C671,customers!$A$1:$A$1001,0),MATCH(orders!G$1,customers!$A$1:$D$1,0))</f>
        <v>Россия</v>
      </c>
      <c r="H671" s="2" t="str">
        <f>INDEX(products!$A$1:$G$49,MATCH($D671,products!$A$1:$A$49,0),MATCH(orders!H$1,products!$A$1:$G$1,0))</f>
        <v>Lib</v>
      </c>
      <c r="I671" s="2" t="str">
        <f>INDEX(products!$A$1:$G$49,MATCH($D671,products!$A$1:$A$49,0),MATCH(orders!I$1,products!$A$1:$G$1,0))</f>
        <v>M</v>
      </c>
      <c r="J671" s="2">
        <f>INDEX(products!$A$1:$G$49,MATCH($D671,products!$A$1:$A$49,0),MATCH(orders!J$1,products!$A$1:$G$1,0))</f>
        <v>2.5</v>
      </c>
      <c r="K671" s="2">
        <f>INDEX(products!$A$1:$G$49,MATCH($D671,products!$A$1:$A$49,0),MATCH(orders!K$1,products!$A$1:$G$1,0))</f>
        <v>3346.4999999999995</v>
      </c>
      <c r="L671">
        <f>K671*E671</f>
        <v>6692.9999999999991</v>
      </c>
      <c r="M671" s="2" t="str" cm="1">
        <f t="array" ref="M6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1" s="2" t="str" cm="1">
        <f t="array" ref="N671">_xlfn.IFS(FullCoffeeTable[[#This Row],[Метод прожарки]]="M","Medium",FullCoffeeTable[[#This Row],[Метод прожарки]]="L","Light",FullCoffeeTable[[#This Row],[Метод прожарки]]="D","Dark")</f>
        <v>Medium</v>
      </c>
      <c r="O671" s="2" t="str">
        <f>INDEX(customers!$A$1:$D$1001,MATCH($C671,customers!$A$1:$A$1001,0),MATCH(orders!O$1,customers!$A$1:$D$1,0))</f>
        <v>Нет</v>
      </c>
    </row>
    <row r="672" spans="1:15" x14ac:dyDescent="0.25">
      <c r="A672" s="2" t="s">
        <v>1308</v>
      </c>
      <c r="B672" s="3">
        <v>43606</v>
      </c>
      <c r="C672" s="2" t="s">
        <v>1309</v>
      </c>
      <c r="D672" t="s">
        <v>1978</v>
      </c>
      <c r="E672" s="2">
        <v>3</v>
      </c>
      <c r="F672" s="2" t="str">
        <f>INDEX(customers!$A$1:$D$1001,MATCH($C672,customers!$A$1:$A$1001,0),MATCH(orders!F$1,customers!$A$1:$D$1,0))</f>
        <v>Алексей Попов</v>
      </c>
      <c r="G672" s="2" t="str">
        <f>INDEX(customers!$A$1:$D$1001,MATCH($C672,customers!$A$1:$A$1001,0),MATCH(orders!G$1,customers!$A$1:$D$1,0))</f>
        <v>Россия</v>
      </c>
      <c r="H672" s="2" t="str">
        <f>INDEX(products!$A$1:$G$49,MATCH($D672,products!$A$1:$A$49,0),MATCH(orders!H$1,products!$A$1:$G$1,0))</f>
        <v>Lib</v>
      </c>
      <c r="I672" s="2" t="str">
        <f>INDEX(products!$A$1:$G$49,MATCH($D672,products!$A$1:$A$49,0),MATCH(orders!I$1,products!$A$1:$G$1,0))</f>
        <v>M</v>
      </c>
      <c r="J672" s="2">
        <f>INDEX(products!$A$1:$G$49,MATCH($D672,products!$A$1:$A$49,0),MATCH(orders!J$1,products!$A$1:$G$1,0))</f>
        <v>0.2</v>
      </c>
      <c r="K672" s="2">
        <f>INDEX(products!$A$1:$G$49,MATCH($D672,products!$A$1:$A$49,0),MATCH(orders!K$1,products!$A$1:$G$1,0))</f>
        <v>436.5</v>
      </c>
      <c r="L672">
        <f>K672*E672</f>
        <v>1309.5</v>
      </c>
      <c r="M672" s="2" t="str" cm="1">
        <f t="array" ref="M6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2" s="2" t="str" cm="1">
        <f t="array" ref="N672">_xlfn.IFS(FullCoffeeTable[[#This Row],[Метод прожарки]]="M","Medium",FullCoffeeTable[[#This Row],[Метод прожарки]]="L","Light",FullCoffeeTable[[#This Row],[Метод прожарки]]="D","Dark")</f>
        <v>Medium</v>
      </c>
      <c r="O672" s="2" t="str">
        <f>INDEX(customers!$A$1:$D$1001,MATCH($C672,customers!$A$1:$A$1001,0),MATCH(orders!O$1,customers!$A$1:$D$1,0))</f>
        <v>Да</v>
      </c>
    </row>
    <row r="673" spans="1:15" x14ac:dyDescent="0.25">
      <c r="A673" s="2" t="s">
        <v>1310</v>
      </c>
      <c r="B673" s="3">
        <v>44495</v>
      </c>
      <c r="C673" s="2" t="s">
        <v>1311</v>
      </c>
      <c r="D673" t="s">
        <v>1998</v>
      </c>
      <c r="E673" s="2">
        <v>5</v>
      </c>
      <c r="F673" s="2" t="str">
        <f>INDEX(customers!$A$1:$D$1001,MATCH($C673,customers!$A$1:$A$1001,0),MATCH(orders!F$1,customers!$A$1:$D$1,0))</f>
        <v>Игорь Архипов</v>
      </c>
      <c r="G673" s="2" t="str">
        <f>INDEX(customers!$A$1:$D$1001,MATCH($C673,customers!$A$1:$A$1001,0),MATCH(orders!G$1,customers!$A$1:$D$1,0))</f>
        <v>Россия</v>
      </c>
      <c r="H673" s="2" t="str">
        <f>INDEX(products!$A$1:$G$49,MATCH($D673,products!$A$1:$A$49,0),MATCH(orders!H$1,products!$A$1:$G$1,0))</f>
        <v>Rob</v>
      </c>
      <c r="I673" s="2" t="str">
        <f>INDEX(products!$A$1:$G$49,MATCH($D673,products!$A$1:$A$49,0),MATCH(orders!I$1,products!$A$1:$G$1,0))</f>
        <v>L</v>
      </c>
      <c r="J673" s="2">
        <f>INDEX(products!$A$1:$G$49,MATCH($D673,products!$A$1:$A$49,0),MATCH(orders!J$1,products!$A$1:$G$1,0))</f>
        <v>1</v>
      </c>
      <c r="K673" s="2">
        <f>INDEX(products!$A$1:$G$49,MATCH($D673,products!$A$1:$A$49,0),MATCH(orders!K$1,products!$A$1:$G$1,0))</f>
        <v>1195</v>
      </c>
      <c r="L673">
        <f>K673*E673</f>
        <v>5975</v>
      </c>
      <c r="M673" s="2" t="str" cm="1">
        <f t="array" ref="M6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73" s="2" t="str" cm="1">
        <f t="array" ref="N673">_xlfn.IFS(FullCoffeeTable[[#This Row],[Метод прожарки]]="M","Medium",FullCoffeeTable[[#This Row],[Метод прожарки]]="L","Light",FullCoffeeTable[[#This Row],[Метод прожарки]]="D","Dark")</f>
        <v>Light</v>
      </c>
      <c r="O673" s="2" t="str">
        <f>INDEX(customers!$A$1:$D$1001,MATCH($C673,customers!$A$1:$A$1001,0),MATCH(orders!O$1,customers!$A$1:$D$1,0))</f>
        <v>Нет</v>
      </c>
    </row>
    <row r="674" spans="1:15" x14ac:dyDescent="0.25">
      <c r="A674" s="2" t="s">
        <v>1312</v>
      </c>
      <c r="B674" s="3">
        <v>43916</v>
      </c>
      <c r="C674" s="2" t="s">
        <v>1313</v>
      </c>
      <c r="D674" t="s">
        <v>1979</v>
      </c>
      <c r="E674" s="2">
        <v>5</v>
      </c>
      <c r="F674" s="2" t="str">
        <f>INDEX(customers!$A$1:$D$1001,MATCH($C674,customers!$A$1:$A$1001,0),MATCH(orders!F$1,customers!$A$1:$D$1,0))</f>
        <v>Ева Жилина</v>
      </c>
      <c r="G674" s="2" t="str">
        <f>INDEX(customers!$A$1:$D$1001,MATCH($C674,customers!$A$1:$A$1001,0),MATCH(orders!G$1,customers!$A$1:$D$1,0))</f>
        <v>Россия</v>
      </c>
      <c r="H674" s="2" t="str">
        <f>INDEX(products!$A$1:$G$49,MATCH($D674,products!$A$1:$A$49,0),MATCH(orders!H$1,products!$A$1:$G$1,0))</f>
        <v>Lib</v>
      </c>
      <c r="I674" s="2" t="str">
        <f>INDEX(products!$A$1:$G$49,MATCH($D674,products!$A$1:$A$49,0),MATCH(orders!I$1,products!$A$1:$G$1,0))</f>
        <v>M</v>
      </c>
      <c r="J674" s="2">
        <f>INDEX(products!$A$1:$G$49,MATCH($D674,products!$A$1:$A$49,0),MATCH(orders!J$1,products!$A$1:$G$1,0))</f>
        <v>0.5</v>
      </c>
      <c r="K674" s="2">
        <f>INDEX(products!$A$1:$G$49,MATCH($D674,products!$A$1:$A$49,0),MATCH(orders!K$1,products!$A$1:$G$1,0))</f>
        <v>873</v>
      </c>
      <c r="L674">
        <f>K674*E674</f>
        <v>4365</v>
      </c>
      <c r="M674" s="2" t="str" cm="1">
        <f t="array" ref="M6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4" s="2" t="str" cm="1">
        <f t="array" ref="N674">_xlfn.IFS(FullCoffeeTable[[#This Row],[Метод прожарки]]="M","Medium",FullCoffeeTable[[#This Row],[Метод прожарки]]="L","Light",FullCoffeeTable[[#This Row],[Метод прожарки]]="D","Dark")</f>
        <v>Medium</v>
      </c>
      <c r="O674" s="2" t="str">
        <f>INDEX(customers!$A$1:$D$1001,MATCH($C674,customers!$A$1:$A$1001,0),MATCH(orders!O$1,customers!$A$1:$D$1,0))</f>
        <v>Да</v>
      </c>
    </row>
    <row r="675" spans="1:15" x14ac:dyDescent="0.25">
      <c r="A675" s="2" t="s">
        <v>1314</v>
      </c>
      <c r="B675" s="3">
        <v>44118</v>
      </c>
      <c r="C675" s="2" t="s">
        <v>1315</v>
      </c>
      <c r="D675" t="s">
        <v>1960</v>
      </c>
      <c r="E675" s="2">
        <v>6</v>
      </c>
      <c r="F675" s="2" t="str">
        <f>INDEX(customers!$A$1:$D$1001,MATCH($C675,customers!$A$1:$A$1001,0),MATCH(orders!F$1,customers!$A$1:$D$1,0))</f>
        <v>Диана Бочарова</v>
      </c>
      <c r="G675" s="2" t="str">
        <f>INDEX(customers!$A$1:$D$1001,MATCH($C675,customers!$A$1:$A$1001,0),MATCH(orders!G$1,customers!$A$1:$D$1,0))</f>
        <v>Россия</v>
      </c>
      <c r="H675" s="2" t="str">
        <f>INDEX(products!$A$1:$G$49,MATCH($D675,products!$A$1:$A$49,0),MATCH(orders!H$1,products!$A$1:$G$1,0))</f>
        <v>Exc</v>
      </c>
      <c r="I675" s="2" t="str">
        <f>INDEX(products!$A$1:$G$49,MATCH($D675,products!$A$1:$A$49,0),MATCH(orders!I$1,products!$A$1:$G$1,0))</f>
        <v>M</v>
      </c>
      <c r="J675" s="2">
        <f>INDEX(products!$A$1:$G$49,MATCH($D675,products!$A$1:$A$49,0),MATCH(orders!J$1,products!$A$1:$G$1,0))</f>
        <v>1</v>
      </c>
      <c r="K675" s="2">
        <f>INDEX(products!$A$1:$G$49,MATCH($D675,products!$A$1:$A$49,0),MATCH(orders!K$1,products!$A$1:$G$1,0))</f>
        <v>1375</v>
      </c>
      <c r="L675">
        <f>K675*E675</f>
        <v>8250</v>
      </c>
      <c r="M675" s="2" t="str" cm="1">
        <f t="array" ref="M6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75" s="2" t="str" cm="1">
        <f t="array" ref="N675">_xlfn.IFS(FullCoffeeTable[[#This Row],[Метод прожарки]]="M","Medium",FullCoffeeTable[[#This Row],[Метод прожарки]]="L","Light",FullCoffeeTable[[#This Row],[Метод прожарки]]="D","Dark")</f>
        <v>Medium</v>
      </c>
      <c r="O675" s="2" t="str">
        <f>INDEX(customers!$A$1:$D$1001,MATCH($C675,customers!$A$1:$A$1001,0),MATCH(orders!O$1,customers!$A$1:$D$1,0))</f>
        <v>Да</v>
      </c>
    </row>
    <row r="676" spans="1:15" x14ac:dyDescent="0.25">
      <c r="A676" s="2" t="s">
        <v>1316</v>
      </c>
      <c r="B676" s="3">
        <v>44543</v>
      </c>
      <c r="C676" s="2" t="s">
        <v>1317</v>
      </c>
      <c r="D676" t="s">
        <v>2001</v>
      </c>
      <c r="E676" s="2">
        <v>6</v>
      </c>
      <c r="F676" s="2" t="str">
        <f>INDEX(customers!$A$1:$D$1001,MATCH($C676,customers!$A$1:$A$1001,0),MATCH(orders!F$1,customers!$A$1:$D$1,0))</f>
        <v>Артём Ковалев</v>
      </c>
      <c r="G676" s="2" t="str">
        <f>INDEX(customers!$A$1:$D$1001,MATCH($C676,customers!$A$1:$A$1001,0),MATCH(orders!G$1,customers!$A$1:$D$1,0))</f>
        <v>Россия</v>
      </c>
      <c r="H676" s="2" t="str">
        <f>INDEX(products!$A$1:$G$49,MATCH($D676,products!$A$1:$A$49,0),MATCH(orders!H$1,products!$A$1:$G$1,0))</f>
        <v>Ara</v>
      </c>
      <c r="I676" s="2" t="str">
        <f>INDEX(products!$A$1:$G$49,MATCH($D676,products!$A$1:$A$49,0),MATCH(orders!I$1,products!$A$1:$G$1,0))</f>
        <v>L</v>
      </c>
      <c r="J676" s="2">
        <f>INDEX(products!$A$1:$G$49,MATCH($D676,products!$A$1:$A$49,0),MATCH(orders!J$1,products!$A$1:$G$1,0))</f>
        <v>2.5</v>
      </c>
      <c r="K676" s="2">
        <f>INDEX(products!$A$1:$G$49,MATCH($D676,products!$A$1:$A$49,0),MATCH(orders!K$1,products!$A$1:$G$1,0))</f>
        <v>2978.4999999999995</v>
      </c>
      <c r="L676">
        <f>K676*E676</f>
        <v>17870.999999999996</v>
      </c>
      <c r="M676" s="2" t="str" cm="1">
        <f t="array" ref="M6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76" s="2" t="str" cm="1">
        <f t="array" ref="N676">_xlfn.IFS(FullCoffeeTable[[#This Row],[Метод прожарки]]="M","Medium",FullCoffeeTable[[#This Row],[Метод прожарки]]="L","Light",FullCoffeeTable[[#This Row],[Метод прожарки]]="D","Dark")</f>
        <v>Light</v>
      </c>
      <c r="O676" s="2" t="str">
        <f>INDEX(customers!$A$1:$D$1001,MATCH($C676,customers!$A$1:$A$1001,0),MATCH(orders!O$1,customers!$A$1:$D$1,0))</f>
        <v>Да</v>
      </c>
    </row>
    <row r="677" spans="1:15" x14ac:dyDescent="0.25">
      <c r="A677" s="2" t="s">
        <v>1318</v>
      </c>
      <c r="B677" s="3">
        <v>44263</v>
      </c>
      <c r="C677" s="2" t="s">
        <v>1319</v>
      </c>
      <c r="D677" t="s">
        <v>1984</v>
      </c>
      <c r="E677" s="2">
        <v>4</v>
      </c>
      <c r="F677" s="2" t="str">
        <f>INDEX(customers!$A$1:$D$1001,MATCH($C677,customers!$A$1:$A$1001,0),MATCH(orders!F$1,customers!$A$1:$D$1,0))</f>
        <v>Арина Власова</v>
      </c>
      <c r="G677" s="2" t="str">
        <f>INDEX(customers!$A$1:$D$1001,MATCH($C677,customers!$A$1:$A$1001,0),MATCH(orders!G$1,customers!$A$1:$D$1,0))</f>
        <v>Россия</v>
      </c>
      <c r="H677" s="2" t="str">
        <f>INDEX(products!$A$1:$G$49,MATCH($D677,products!$A$1:$A$49,0),MATCH(orders!H$1,products!$A$1:$G$1,0))</f>
        <v>Lib</v>
      </c>
      <c r="I677" s="2" t="str">
        <f>INDEX(products!$A$1:$G$49,MATCH($D677,products!$A$1:$A$49,0),MATCH(orders!I$1,products!$A$1:$G$1,0))</f>
        <v>D</v>
      </c>
      <c r="J677" s="2">
        <f>INDEX(products!$A$1:$G$49,MATCH($D677,products!$A$1:$A$49,0),MATCH(orders!J$1,products!$A$1:$G$1,0))</f>
        <v>2.5</v>
      </c>
      <c r="K677" s="2">
        <f>INDEX(products!$A$1:$G$49,MATCH($D677,products!$A$1:$A$49,0),MATCH(orders!K$1,products!$A$1:$G$1,0))</f>
        <v>2978.4999999999995</v>
      </c>
      <c r="L677">
        <f>K677*E677</f>
        <v>11913.999999999998</v>
      </c>
      <c r="M677" s="2" t="str" cm="1">
        <f t="array" ref="M6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7" s="2" t="str" cm="1">
        <f t="array" ref="N677">_xlfn.IFS(FullCoffeeTable[[#This Row],[Метод прожарки]]="M","Medium",FullCoffeeTable[[#This Row],[Метод прожарки]]="L","Light",FullCoffeeTable[[#This Row],[Метод прожарки]]="D","Dark")</f>
        <v>Dark</v>
      </c>
      <c r="O677" s="2" t="str">
        <f>INDEX(customers!$A$1:$D$1001,MATCH($C677,customers!$A$1:$A$1001,0),MATCH(orders!O$1,customers!$A$1:$D$1,0))</f>
        <v>Да</v>
      </c>
    </row>
    <row r="678" spans="1:15" x14ac:dyDescent="0.25">
      <c r="A678" s="2" t="s">
        <v>1320</v>
      </c>
      <c r="B678" s="3">
        <v>44217</v>
      </c>
      <c r="C678" s="2" t="s">
        <v>1321</v>
      </c>
      <c r="D678" t="s">
        <v>1980</v>
      </c>
      <c r="E678" s="2">
        <v>5</v>
      </c>
      <c r="F678" s="2" t="str">
        <f>INDEX(customers!$A$1:$D$1001,MATCH($C678,customers!$A$1:$A$1001,0),MATCH(orders!F$1,customers!$A$1:$D$1,0))</f>
        <v>Стефания Рубцова</v>
      </c>
      <c r="G678" s="2" t="str">
        <f>INDEX(customers!$A$1:$D$1001,MATCH($C678,customers!$A$1:$A$1001,0),MATCH(orders!G$1,customers!$A$1:$D$1,0))</f>
        <v>Россия</v>
      </c>
      <c r="H678" s="2" t="str">
        <f>INDEX(products!$A$1:$G$49,MATCH($D678,products!$A$1:$A$49,0),MATCH(orders!H$1,products!$A$1:$G$1,0))</f>
        <v>Lib</v>
      </c>
      <c r="I678" s="2" t="str">
        <f>INDEX(products!$A$1:$G$49,MATCH($D678,products!$A$1:$A$49,0),MATCH(orders!I$1,products!$A$1:$G$1,0))</f>
        <v>L</v>
      </c>
      <c r="J678" s="2">
        <f>INDEX(products!$A$1:$G$49,MATCH($D678,products!$A$1:$A$49,0),MATCH(orders!J$1,products!$A$1:$G$1,0))</f>
        <v>0.5</v>
      </c>
      <c r="K678" s="2">
        <f>INDEX(products!$A$1:$G$49,MATCH($D678,products!$A$1:$A$49,0),MATCH(orders!K$1,products!$A$1:$G$1,0))</f>
        <v>951</v>
      </c>
      <c r="L678">
        <f>K678*E678</f>
        <v>4755</v>
      </c>
      <c r="M678" s="2" t="str" cm="1">
        <f t="array" ref="M6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8" s="2" t="str" cm="1">
        <f t="array" ref="N678">_xlfn.IFS(FullCoffeeTable[[#This Row],[Метод прожарки]]="M","Medium",FullCoffeeTable[[#This Row],[Метод прожарки]]="L","Light",FullCoffeeTable[[#This Row],[Метод прожарки]]="D","Dark")</f>
        <v>Light</v>
      </c>
      <c r="O678" s="2" t="str">
        <f>INDEX(customers!$A$1:$D$1001,MATCH($C678,customers!$A$1:$A$1001,0),MATCH(orders!O$1,customers!$A$1:$D$1,0))</f>
        <v>Нет</v>
      </c>
    </row>
    <row r="679" spans="1:15" x14ac:dyDescent="0.25">
      <c r="A679" s="2" t="s">
        <v>1322</v>
      </c>
      <c r="B679" s="3">
        <v>44206</v>
      </c>
      <c r="C679" s="2" t="s">
        <v>1323</v>
      </c>
      <c r="D679" t="s">
        <v>1979</v>
      </c>
      <c r="E679" s="2">
        <v>5</v>
      </c>
      <c r="F679" s="2" t="str">
        <f>INDEX(customers!$A$1:$D$1001,MATCH($C679,customers!$A$1:$A$1001,0),MATCH(orders!F$1,customers!$A$1:$D$1,0))</f>
        <v>Павел Кузнецов</v>
      </c>
      <c r="G679" s="2" t="str">
        <f>INDEX(customers!$A$1:$D$1001,MATCH($C679,customers!$A$1:$A$1001,0),MATCH(orders!G$1,customers!$A$1:$D$1,0))</f>
        <v>Казахстан</v>
      </c>
      <c r="H679" s="2" t="str">
        <f>INDEX(products!$A$1:$G$49,MATCH($D679,products!$A$1:$A$49,0),MATCH(orders!H$1,products!$A$1:$G$1,0))</f>
        <v>Lib</v>
      </c>
      <c r="I679" s="2" t="str">
        <f>INDEX(products!$A$1:$G$49,MATCH($D679,products!$A$1:$A$49,0),MATCH(orders!I$1,products!$A$1:$G$1,0))</f>
        <v>M</v>
      </c>
      <c r="J679" s="2">
        <f>INDEX(products!$A$1:$G$49,MATCH($D679,products!$A$1:$A$49,0),MATCH(orders!J$1,products!$A$1:$G$1,0))</f>
        <v>0.5</v>
      </c>
      <c r="K679" s="2">
        <f>INDEX(products!$A$1:$G$49,MATCH($D679,products!$A$1:$A$49,0),MATCH(orders!K$1,products!$A$1:$G$1,0))</f>
        <v>873</v>
      </c>
      <c r="L679">
        <f>K679*E679</f>
        <v>4365</v>
      </c>
      <c r="M679" s="2" t="str" cm="1">
        <f t="array" ref="M6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79" s="2" t="str" cm="1">
        <f t="array" ref="N679">_xlfn.IFS(FullCoffeeTable[[#This Row],[Метод прожарки]]="M","Medium",FullCoffeeTable[[#This Row],[Метод прожарки]]="L","Light",FullCoffeeTable[[#This Row],[Метод прожарки]]="D","Dark")</f>
        <v>Medium</v>
      </c>
      <c r="O679" s="2" t="str">
        <f>INDEX(customers!$A$1:$D$1001,MATCH($C679,customers!$A$1:$A$1001,0),MATCH(orders!O$1,customers!$A$1:$D$1,0))</f>
        <v>Нет</v>
      </c>
    </row>
    <row r="680" spans="1:15" x14ac:dyDescent="0.25">
      <c r="A680" s="2" t="s">
        <v>1324</v>
      </c>
      <c r="B680" s="3">
        <v>44281</v>
      </c>
      <c r="C680" s="2" t="s">
        <v>1325</v>
      </c>
      <c r="D680" t="s">
        <v>2001</v>
      </c>
      <c r="E680" s="2">
        <v>6</v>
      </c>
      <c r="F680" s="2" t="str">
        <f>INDEX(customers!$A$1:$D$1001,MATCH($C680,customers!$A$1:$A$1001,0),MATCH(orders!F$1,customers!$A$1:$D$1,0))</f>
        <v>Роман Еремин</v>
      </c>
      <c r="G680" s="2" t="str">
        <f>INDEX(customers!$A$1:$D$1001,MATCH($C680,customers!$A$1:$A$1001,0),MATCH(orders!G$1,customers!$A$1:$D$1,0))</f>
        <v>Россия</v>
      </c>
      <c r="H680" s="2" t="str">
        <f>INDEX(products!$A$1:$G$49,MATCH($D680,products!$A$1:$A$49,0),MATCH(orders!H$1,products!$A$1:$G$1,0))</f>
        <v>Ara</v>
      </c>
      <c r="I680" s="2" t="str">
        <f>INDEX(products!$A$1:$G$49,MATCH($D680,products!$A$1:$A$49,0),MATCH(orders!I$1,products!$A$1:$G$1,0))</f>
        <v>L</v>
      </c>
      <c r="J680" s="2">
        <f>INDEX(products!$A$1:$G$49,MATCH($D680,products!$A$1:$A$49,0),MATCH(orders!J$1,products!$A$1:$G$1,0))</f>
        <v>2.5</v>
      </c>
      <c r="K680" s="2">
        <f>INDEX(products!$A$1:$G$49,MATCH($D680,products!$A$1:$A$49,0),MATCH(orders!K$1,products!$A$1:$G$1,0))</f>
        <v>2978.4999999999995</v>
      </c>
      <c r="L680">
        <f>K680*E680</f>
        <v>17870.999999999996</v>
      </c>
      <c r="M680" s="2" t="str" cm="1">
        <f t="array" ref="M6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80" s="2" t="str" cm="1">
        <f t="array" ref="N680">_xlfn.IFS(FullCoffeeTable[[#This Row],[Метод прожарки]]="M","Medium",FullCoffeeTable[[#This Row],[Метод прожарки]]="L","Light",FullCoffeeTable[[#This Row],[Метод прожарки]]="D","Dark")</f>
        <v>Light</v>
      </c>
      <c r="O680" s="2" t="str">
        <f>INDEX(customers!$A$1:$D$1001,MATCH($C680,customers!$A$1:$A$1001,0),MATCH(orders!O$1,customers!$A$1:$D$1,0))</f>
        <v>Да</v>
      </c>
    </row>
    <row r="681" spans="1:15" x14ac:dyDescent="0.25">
      <c r="A681" s="2" t="s">
        <v>1326</v>
      </c>
      <c r="B681" s="3">
        <v>44645</v>
      </c>
      <c r="C681" s="2" t="s">
        <v>1327</v>
      </c>
      <c r="D681" t="s">
        <v>1961</v>
      </c>
      <c r="E681" s="2">
        <v>1</v>
      </c>
      <c r="F681" s="2" t="str">
        <f>INDEX(customers!$A$1:$D$1001,MATCH($C681,customers!$A$1:$A$1001,0),MATCH(orders!F$1,customers!$A$1:$D$1,0))</f>
        <v>Арина Глебова</v>
      </c>
      <c r="G681" s="2" t="str">
        <f>INDEX(customers!$A$1:$D$1001,MATCH($C681,customers!$A$1:$A$1001,0),MATCH(orders!G$1,customers!$A$1:$D$1,0))</f>
        <v>Беларусь</v>
      </c>
      <c r="H681" s="2" t="str">
        <f>INDEX(products!$A$1:$G$49,MATCH($D681,products!$A$1:$A$49,0),MATCH(orders!H$1,products!$A$1:$G$1,0))</f>
        <v>Rob</v>
      </c>
      <c r="I681" s="2" t="str">
        <f>INDEX(products!$A$1:$G$49,MATCH($D681,products!$A$1:$A$49,0),MATCH(orders!I$1,products!$A$1:$G$1,0))</f>
        <v>L</v>
      </c>
      <c r="J681" s="2">
        <f>INDEX(products!$A$1:$G$49,MATCH($D681,products!$A$1:$A$49,0),MATCH(orders!J$1,products!$A$1:$G$1,0))</f>
        <v>2.5</v>
      </c>
      <c r="K681" s="2">
        <f>INDEX(products!$A$1:$G$49,MATCH($D681,products!$A$1:$A$49,0),MATCH(orders!K$1,products!$A$1:$G$1,0))</f>
        <v>2748.4999999999995</v>
      </c>
      <c r="L681">
        <f>K681*E681</f>
        <v>2748.4999999999995</v>
      </c>
      <c r="M681" s="2" t="str" cm="1">
        <f t="array" ref="M6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1" s="2" t="str" cm="1">
        <f t="array" ref="N681">_xlfn.IFS(FullCoffeeTable[[#This Row],[Метод прожарки]]="M","Medium",FullCoffeeTable[[#This Row],[Метод прожарки]]="L","Light",FullCoffeeTable[[#This Row],[Метод прожарки]]="D","Dark")</f>
        <v>Light</v>
      </c>
      <c r="O681" s="2" t="str">
        <f>INDEX(customers!$A$1:$D$1001,MATCH($C681,customers!$A$1:$A$1001,0),MATCH(orders!O$1,customers!$A$1:$D$1,0))</f>
        <v>Нет</v>
      </c>
    </row>
    <row r="682" spans="1:15" x14ac:dyDescent="0.25">
      <c r="A682" s="2" t="s">
        <v>1328</v>
      </c>
      <c r="B682" s="3">
        <v>44399</v>
      </c>
      <c r="C682" s="2" t="s">
        <v>1329</v>
      </c>
      <c r="D682" t="s">
        <v>1974</v>
      </c>
      <c r="E682" s="2">
        <v>5</v>
      </c>
      <c r="F682" s="2" t="str">
        <f>INDEX(customers!$A$1:$D$1001,MATCH($C682,customers!$A$1:$A$1001,0),MATCH(orders!F$1,customers!$A$1:$D$1,0))</f>
        <v>Анастасия Кудрявцева</v>
      </c>
      <c r="G682" s="2" t="str">
        <f>INDEX(customers!$A$1:$D$1001,MATCH($C682,customers!$A$1:$A$1001,0),MATCH(orders!G$1,customers!$A$1:$D$1,0))</f>
        <v>Россия</v>
      </c>
      <c r="H682" s="2" t="str">
        <f>INDEX(products!$A$1:$G$49,MATCH($D682,products!$A$1:$A$49,0),MATCH(orders!H$1,products!$A$1:$G$1,0))</f>
        <v>Ara</v>
      </c>
      <c r="I682" s="2" t="str">
        <f>INDEX(products!$A$1:$G$49,MATCH($D682,products!$A$1:$A$49,0),MATCH(orders!I$1,products!$A$1:$G$1,0))</f>
        <v>M</v>
      </c>
      <c r="J682" s="2">
        <f>INDEX(products!$A$1:$G$49,MATCH($D682,products!$A$1:$A$49,0),MATCH(orders!J$1,products!$A$1:$G$1,0))</f>
        <v>1</v>
      </c>
      <c r="K682" s="2">
        <f>INDEX(products!$A$1:$G$49,MATCH($D682,products!$A$1:$A$49,0),MATCH(orders!K$1,products!$A$1:$G$1,0))</f>
        <v>1125</v>
      </c>
      <c r="L682">
        <f>K682*E682</f>
        <v>5625</v>
      </c>
      <c r="M682" s="2" t="str" cm="1">
        <f t="array" ref="M6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82" s="2" t="str" cm="1">
        <f t="array" ref="N682">_xlfn.IFS(FullCoffeeTable[[#This Row],[Метод прожарки]]="M","Medium",FullCoffeeTable[[#This Row],[Метод прожарки]]="L","Light",FullCoffeeTable[[#This Row],[Метод прожарки]]="D","Dark")</f>
        <v>Medium</v>
      </c>
      <c r="O682" s="2" t="str">
        <f>INDEX(customers!$A$1:$D$1001,MATCH($C682,customers!$A$1:$A$1001,0),MATCH(orders!O$1,customers!$A$1:$D$1,0))</f>
        <v>Нет</v>
      </c>
    </row>
    <row r="683" spans="1:15" x14ac:dyDescent="0.25">
      <c r="A683" s="2" t="s">
        <v>1330</v>
      </c>
      <c r="B683" s="3">
        <v>44080</v>
      </c>
      <c r="C683" s="2" t="s">
        <v>1331</v>
      </c>
      <c r="D683" t="s">
        <v>1964</v>
      </c>
      <c r="E683" s="2">
        <v>2</v>
      </c>
      <c r="F683" s="2" t="str">
        <f>INDEX(customers!$A$1:$D$1001,MATCH($C683,customers!$A$1:$A$1001,0),MATCH(orders!F$1,customers!$A$1:$D$1,0))</f>
        <v>Анна Андреева</v>
      </c>
      <c r="G683" s="2" t="str">
        <f>INDEX(customers!$A$1:$D$1001,MATCH($C683,customers!$A$1:$A$1001,0),MATCH(orders!G$1,customers!$A$1:$D$1,0))</f>
        <v>Беларусь</v>
      </c>
      <c r="H683" s="2" t="str">
        <f>INDEX(products!$A$1:$G$49,MATCH($D683,products!$A$1:$A$49,0),MATCH(orders!H$1,products!$A$1:$G$1,0))</f>
        <v>Lib</v>
      </c>
      <c r="I683" s="2" t="str">
        <f>INDEX(products!$A$1:$G$49,MATCH($D683,products!$A$1:$A$49,0),MATCH(orders!I$1,products!$A$1:$G$1,0))</f>
        <v>L</v>
      </c>
      <c r="J683" s="2">
        <f>INDEX(products!$A$1:$G$49,MATCH($D683,products!$A$1:$A$49,0),MATCH(orders!J$1,products!$A$1:$G$1,0))</f>
        <v>0.2</v>
      </c>
      <c r="K683" s="2">
        <f>INDEX(products!$A$1:$G$49,MATCH($D683,products!$A$1:$A$49,0),MATCH(orders!K$1,products!$A$1:$G$1,0))</f>
        <v>475.5</v>
      </c>
      <c r="L683">
        <f>K683*E683</f>
        <v>951</v>
      </c>
      <c r="M683" s="2" t="str" cm="1">
        <f t="array" ref="M6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3" s="2" t="str" cm="1">
        <f t="array" ref="N683">_xlfn.IFS(FullCoffeeTable[[#This Row],[Метод прожарки]]="M","Medium",FullCoffeeTable[[#This Row],[Метод прожарки]]="L","Light",FullCoffeeTable[[#This Row],[Метод прожарки]]="D","Dark")</f>
        <v>Light</v>
      </c>
      <c r="O683" s="2" t="str">
        <f>INDEX(customers!$A$1:$D$1001,MATCH($C683,customers!$A$1:$A$1001,0),MATCH(orders!O$1,customers!$A$1:$D$1,0))</f>
        <v>Да</v>
      </c>
    </row>
    <row r="684" spans="1:15" x14ac:dyDescent="0.25">
      <c r="A684" s="2" t="s">
        <v>1332</v>
      </c>
      <c r="B684" s="3">
        <v>43827</v>
      </c>
      <c r="C684" s="2" t="s">
        <v>1333</v>
      </c>
      <c r="D684" t="s">
        <v>1975</v>
      </c>
      <c r="E684" s="2">
        <v>2</v>
      </c>
      <c r="F684" s="2" t="str">
        <f>INDEX(customers!$A$1:$D$1001,MATCH($C684,customers!$A$1:$A$1001,0),MATCH(orders!F$1,customers!$A$1:$D$1,0))</f>
        <v>Иван Иванов</v>
      </c>
      <c r="G684" s="2" t="str">
        <f>INDEX(customers!$A$1:$D$1001,MATCH($C684,customers!$A$1:$A$1001,0),MATCH(orders!G$1,customers!$A$1:$D$1,0))</f>
        <v>Россия</v>
      </c>
      <c r="H684" s="2" t="str">
        <f>INDEX(products!$A$1:$G$49,MATCH($D684,products!$A$1:$A$49,0),MATCH(orders!H$1,products!$A$1:$G$1,0))</f>
        <v>Exc</v>
      </c>
      <c r="I684" s="2" t="str">
        <f>INDEX(products!$A$1:$G$49,MATCH($D684,products!$A$1:$A$49,0),MATCH(orders!I$1,products!$A$1:$G$1,0))</f>
        <v>M</v>
      </c>
      <c r="J684" s="2">
        <f>INDEX(products!$A$1:$G$49,MATCH($D684,products!$A$1:$A$49,0),MATCH(orders!J$1,products!$A$1:$G$1,0))</f>
        <v>0.2</v>
      </c>
      <c r="K684" s="2">
        <f>INDEX(products!$A$1:$G$49,MATCH($D684,products!$A$1:$A$49,0),MATCH(orders!K$1,products!$A$1:$G$1,0))</f>
        <v>412.5</v>
      </c>
      <c r="L684">
        <f>K684*E684</f>
        <v>825</v>
      </c>
      <c r="M684" s="2" t="str" cm="1">
        <f t="array" ref="M6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84" s="2" t="str" cm="1">
        <f t="array" ref="N684">_xlfn.IFS(FullCoffeeTable[[#This Row],[Метод прожарки]]="M","Medium",FullCoffeeTable[[#This Row],[Метод прожарки]]="L","Light",FullCoffeeTable[[#This Row],[Метод прожарки]]="D","Dark")</f>
        <v>Medium</v>
      </c>
      <c r="O684" s="2" t="str">
        <f>INDEX(customers!$A$1:$D$1001,MATCH($C684,customers!$A$1:$A$1001,0),MATCH(orders!O$1,customers!$A$1:$D$1,0))</f>
        <v>Да</v>
      </c>
    </row>
    <row r="685" spans="1:15" x14ac:dyDescent="0.25">
      <c r="A685" s="2" t="s">
        <v>1334</v>
      </c>
      <c r="B685" s="3">
        <v>43941</v>
      </c>
      <c r="C685" s="2" t="s">
        <v>1335</v>
      </c>
      <c r="D685" t="s">
        <v>1988</v>
      </c>
      <c r="E685" s="2">
        <v>6</v>
      </c>
      <c r="F685" s="2" t="str">
        <f>INDEX(customers!$A$1:$D$1001,MATCH($C685,customers!$A$1:$A$1001,0),MATCH(orders!F$1,customers!$A$1:$D$1,0))</f>
        <v>Александра Смирнова</v>
      </c>
      <c r="G685" s="2" t="str">
        <f>INDEX(customers!$A$1:$D$1001,MATCH($C685,customers!$A$1:$A$1001,0),MATCH(orders!G$1,customers!$A$1:$D$1,0))</f>
        <v>Россия</v>
      </c>
      <c r="H685" s="2" t="str">
        <f>INDEX(products!$A$1:$G$49,MATCH($D685,products!$A$1:$A$49,0),MATCH(orders!H$1,products!$A$1:$G$1,0))</f>
        <v>Lib</v>
      </c>
      <c r="I685" s="2" t="str">
        <f>INDEX(products!$A$1:$G$49,MATCH($D685,products!$A$1:$A$49,0),MATCH(orders!I$1,products!$A$1:$G$1,0))</f>
        <v>D</v>
      </c>
      <c r="J685" s="2">
        <f>INDEX(products!$A$1:$G$49,MATCH($D685,products!$A$1:$A$49,0),MATCH(orders!J$1,products!$A$1:$G$1,0))</f>
        <v>0.5</v>
      </c>
      <c r="K685" s="2">
        <f>INDEX(products!$A$1:$G$49,MATCH($D685,products!$A$1:$A$49,0),MATCH(orders!K$1,products!$A$1:$G$1,0))</f>
        <v>777</v>
      </c>
      <c r="L685">
        <f>K685*E685</f>
        <v>4662</v>
      </c>
      <c r="M685" s="2" t="str" cm="1">
        <f t="array" ref="M6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5" s="2" t="str" cm="1">
        <f t="array" ref="N685">_xlfn.IFS(FullCoffeeTable[[#This Row],[Метод прожарки]]="M","Medium",FullCoffeeTable[[#This Row],[Метод прожарки]]="L","Light",FullCoffeeTable[[#This Row],[Метод прожарки]]="D","Dark")</f>
        <v>Dark</v>
      </c>
      <c r="O685" s="2" t="str">
        <f>INDEX(customers!$A$1:$D$1001,MATCH($C685,customers!$A$1:$A$1001,0),MATCH(orders!O$1,customers!$A$1:$D$1,0))</f>
        <v>Нет</v>
      </c>
    </row>
    <row r="686" spans="1:15" x14ac:dyDescent="0.25">
      <c r="A686" s="2" t="s">
        <v>1336</v>
      </c>
      <c r="B686" s="3">
        <v>43517</v>
      </c>
      <c r="C686" s="2" t="s">
        <v>1337</v>
      </c>
      <c r="D686" t="s">
        <v>1998</v>
      </c>
      <c r="E686" s="2">
        <v>6</v>
      </c>
      <c r="F686" s="2" t="str">
        <f>INDEX(customers!$A$1:$D$1001,MATCH($C686,customers!$A$1:$A$1001,0),MATCH(orders!F$1,customers!$A$1:$D$1,0))</f>
        <v>Варвара Белоусова</v>
      </c>
      <c r="G686" s="2" t="str">
        <f>INDEX(customers!$A$1:$D$1001,MATCH($C686,customers!$A$1:$A$1001,0),MATCH(orders!G$1,customers!$A$1:$D$1,0))</f>
        <v>Россия</v>
      </c>
      <c r="H686" s="2" t="str">
        <f>INDEX(products!$A$1:$G$49,MATCH($D686,products!$A$1:$A$49,0),MATCH(orders!H$1,products!$A$1:$G$1,0))</f>
        <v>Rob</v>
      </c>
      <c r="I686" s="2" t="str">
        <f>INDEX(products!$A$1:$G$49,MATCH($D686,products!$A$1:$A$49,0),MATCH(orders!I$1,products!$A$1:$G$1,0))</f>
        <v>L</v>
      </c>
      <c r="J686" s="2">
        <f>INDEX(products!$A$1:$G$49,MATCH($D686,products!$A$1:$A$49,0),MATCH(orders!J$1,products!$A$1:$G$1,0))</f>
        <v>1</v>
      </c>
      <c r="K686" s="2">
        <f>INDEX(products!$A$1:$G$49,MATCH($D686,products!$A$1:$A$49,0),MATCH(orders!K$1,products!$A$1:$G$1,0))</f>
        <v>1195</v>
      </c>
      <c r="L686">
        <f>K686*E686</f>
        <v>7170</v>
      </c>
      <c r="M686" s="2" t="str" cm="1">
        <f t="array" ref="M6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6" s="2" t="str" cm="1">
        <f t="array" ref="N686">_xlfn.IFS(FullCoffeeTable[[#This Row],[Метод прожарки]]="M","Medium",FullCoffeeTable[[#This Row],[Метод прожарки]]="L","Light",FullCoffeeTable[[#This Row],[Метод прожарки]]="D","Dark")</f>
        <v>Light</v>
      </c>
      <c r="O686" s="2" t="str">
        <f>INDEX(customers!$A$1:$D$1001,MATCH($C686,customers!$A$1:$A$1001,0),MATCH(orders!O$1,customers!$A$1:$D$1,0))</f>
        <v>Нет</v>
      </c>
    </row>
    <row r="687" spans="1:15" x14ac:dyDescent="0.25">
      <c r="A687" s="2" t="s">
        <v>1338</v>
      </c>
      <c r="B687" s="3">
        <v>44637</v>
      </c>
      <c r="C687" s="2" t="s">
        <v>1339</v>
      </c>
      <c r="D687" t="s">
        <v>1983</v>
      </c>
      <c r="E687" s="2">
        <v>2</v>
      </c>
      <c r="F687" s="2" t="str">
        <f>INDEX(customers!$A$1:$D$1001,MATCH($C687,customers!$A$1:$A$1001,0),MATCH(orders!F$1,customers!$A$1:$D$1,0))</f>
        <v>Виктория Нечаева</v>
      </c>
      <c r="G687" s="2" t="str">
        <f>INDEX(customers!$A$1:$D$1001,MATCH($C687,customers!$A$1:$A$1001,0),MATCH(orders!G$1,customers!$A$1:$D$1,0))</f>
        <v>Россия</v>
      </c>
      <c r="H687" s="2" t="str">
        <f>INDEX(products!$A$1:$G$49,MATCH($D687,products!$A$1:$A$49,0),MATCH(orders!H$1,products!$A$1:$G$1,0))</f>
        <v>Lib</v>
      </c>
      <c r="I687" s="2" t="str">
        <f>INDEX(products!$A$1:$G$49,MATCH($D687,products!$A$1:$A$49,0),MATCH(orders!I$1,products!$A$1:$G$1,0))</f>
        <v>L</v>
      </c>
      <c r="J687" s="2">
        <f>INDEX(products!$A$1:$G$49,MATCH($D687,products!$A$1:$A$49,0),MATCH(orders!J$1,products!$A$1:$G$1,0))</f>
        <v>2.5</v>
      </c>
      <c r="K687" s="2">
        <f>INDEX(products!$A$1:$G$49,MATCH($D687,products!$A$1:$A$49,0),MATCH(orders!K$1,products!$A$1:$G$1,0))</f>
        <v>3645.5</v>
      </c>
      <c r="L687">
        <f>K687*E687</f>
        <v>7291</v>
      </c>
      <c r="M687" s="2" t="str" cm="1">
        <f t="array" ref="M6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87" s="2" t="str" cm="1">
        <f t="array" ref="N687">_xlfn.IFS(FullCoffeeTable[[#This Row],[Метод прожарки]]="M","Medium",FullCoffeeTable[[#This Row],[Метод прожарки]]="L","Light",FullCoffeeTable[[#This Row],[Метод прожарки]]="D","Dark")</f>
        <v>Light</v>
      </c>
      <c r="O687" s="2" t="str">
        <f>INDEX(customers!$A$1:$D$1001,MATCH($C687,customers!$A$1:$A$1001,0),MATCH(orders!O$1,customers!$A$1:$D$1,0))</f>
        <v>Да</v>
      </c>
    </row>
    <row r="688" spans="1:15" x14ac:dyDescent="0.25">
      <c r="A688" s="2" t="s">
        <v>1340</v>
      </c>
      <c r="B688" s="3">
        <v>44330</v>
      </c>
      <c r="C688" s="2" t="s">
        <v>1341</v>
      </c>
      <c r="D688" t="s">
        <v>1982</v>
      </c>
      <c r="E688" s="2">
        <v>3</v>
      </c>
      <c r="F688" s="2" t="str">
        <f>INDEX(customers!$A$1:$D$1001,MATCH($C688,customers!$A$1:$A$1001,0),MATCH(orders!F$1,customers!$A$1:$D$1,0))</f>
        <v>Платон Петров</v>
      </c>
      <c r="G688" s="2" t="str">
        <f>INDEX(customers!$A$1:$D$1001,MATCH($C688,customers!$A$1:$A$1001,0),MATCH(orders!G$1,customers!$A$1:$D$1,0))</f>
        <v>Россия</v>
      </c>
      <c r="H688" s="2" t="str">
        <f>INDEX(products!$A$1:$G$49,MATCH($D688,products!$A$1:$A$49,0),MATCH(orders!H$1,products!$A$1:$G$1,0))</f>
        <v>Rob</v>
      </c>
      <c r="I688" s="2" t="str">
        <f>INDEX(products!$A$1:$G$49,MATCH($D688,products!$A$1:$A$49,0),MATCH(orders!I$1,products!$A$1:$G$1,0))</f>
        <v>D</v>
      </c>
      <c r="J688" s="2">
        <f>INDEX(products!$A$1:$G$49,MATCH($D688,products!$A$1:$A$49,0),MATCH(orders!J$1,products!$A$1:$G$1,0))</f>
        <v>0.2</v>
      </c>
      <c r="K688" s="2">
        <f>INDEX(products!$A$1:$G$49,MATCH($D688,products!$A$1:$A$49,0),MATCH(orders!K$1,products!$A$1:$G$1,0))</f>
        <v>268.49999999999994</v>
      </c>
      <c r="L688">
        <f>K688*E688</f>
        <v>805.49999999999977</v>
      </c>
      <c r="M688" s="2" t="str" cm="1">
        <f t="array" ref="M6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688" s="2" t="str" cm="1">
        <f t="array" ref="N688">_xlfn.IFS(FullCoffeeTable[[#This Row],[Метод прожарки]]="M","Medium",FullCoffeeTable[[#This Row],[Метод прожарки]]="L","Light",FullCoffeeTable[[#This Row],[Метод прожарки]]="D","Dark")</f>
        <v>Dark</v>
      </c>
      <c r="O688" s="2" t="str">
        <f>INDEX(customers!$A$1:$D$1001,MATCH($C688,customers!$A$1:$A$1001,0),MATCH(orders!O$1,customers!$A$1:$D$1,0))</f>
        <v>Да</v>
      </c>
    </row>
    <row r="689" spans="1:15" x14ac:dyDescent="0.25">
      <c r="A689" s="2" t="s">
        <v>1342</v>
      </c>
      <c r="B689" s="3">
        <v>43471</v>
      </c>
      <c r="C689" s="2" t="s">
        <v>1343</v>
      </c>
      <c r="D689" t="s">
        <v>1958</v>
      </c>
      <c r="E689" s="2">
        <v>2</v>
      </c>
      <c r="F689" s="2" t="str">
        <f>INDEX(customers!$A$1:$D$1001,MATCH($C689,customers!$A$1:$A$1001,0),MATCH(orders!F$1,customers!$A$1:$D$1,0))</f>
        <v>Михаил Федоров</v>
      </c>
      <c r="G689" s="2" t="str">
        <f>INDEX(customers!$A$1:$D$1001,MATCH($C689,customers!$A$1:$A$1001,0),MATCH(orders!G$1,customers!$A$1:$D$1,0))</f>
        <v>Россия</v>
      </c>
      <c r="H689" s="2" t="str">
        <f>INDEX(products!$A$1:$G$49,MATCH($D689,products!$A$1:$A$49,0),MATCH(orders!H$1,products!$A$1:$G$1,0))</f>
        <v>Exc</v>
      </c>
      <c r="I689" s="2" t="str">
        <f>INDEX(products!$A$1:$G$49,MATCH($D689,products!$A$1:$A$49,0),MATCH(orders!I$1,products!$A$1:$G$1,0))</f>
        <v>M</v>
      </c>
      <c r="J689" s="2">
        <f>INDEX(products!$A$1:$G$49,MATCH($D689,products!$A$1:$A$49,0),MATCH(orders!J$1,products!$A$1:$G$1,0))</f>
        <v>0.5</v>
      </c>
      <c r="K689" s="2">
        <f>INDEX(products!$A$1:$G$49,MATCH($D689,products!$A$1:$A$49,0),MATCH(orders!K$1,products!$A$1:$G$1,0))</f>
        <v>825</v>
      </c>
      <c r="L689">
        <f>K689*E689</f>
        <v>1650</v>
      </c>
      <c r="M689" s="2" t="str" cm="1">
        <f t="array" ref="M6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89" s="2" t="str" cm="1">
        <f t="array" ref="N689">_xlfn.IFS(FullCoffeeTable[[#This Row],[Метод прожарки]]="M","Medium",FullCoffeeTable[[#This Row],[Метод прожарки]]="L","Light",FullCoffeeTable[[#This Row],[Метод прожарки]]="D","Dark")</f>
        <v>Medium</v>
      </c>
      <c r="O689" s="2" t="str">
        <f>INDEX(customers!$A$1:$D$1001,MATCH($C689,customers!$A$1:$A$1001,0),MATCH(orders!O$1,customers!$A$1:$D$1,0))</f>
        <v>Нет</v>
      </c>
    </row>
    <row r="690" spans="1:15" x14ac:dyDescent="0.25">
      <c r="A690" s="2" t="s">
        <v>1344</v>
      </c>
      <c r="B690" s="3">
        <v>43579</v>
      </c>
      <c r="C690" s="2" t="s">
        <v>1345</v>
      </c>
      <c r="D690" t="s">
        <v>1959</v>
      </c>
      <c r="E690" s="2">
        <v>5</v>
      </c>
      <c r="F690" s="2" t="str">
        <f>INDEX(customers!$A$1:$D$1001,MATCH($C690,customers!$A$1:$A$1001,0),MATCH(orders!F$1,customers!$A$1:$D$1,0))</f>
        <v>Варвара Петрова</v>
      </c>
      <c r="G690" s="2" t="str">
        <f>INDEX(customers!$A$1:$D$1001,MATCH($C690,customers!$A$1:$A$1001,0),MATCH(orders!G$1,customers!$A$1:$D$1,0))</f>
        <v>Казахстан</v>
      </c>
      <c r="H690" s="2" t="str">
        <f>INDEX(products!$A$1:$G$49,MATCH($D690,products!$A$1:$A$49,0),MATCH(orders!H$1,products!$A$1:$G$1,0))</f>
        <v>Ara</v>
      </c>
      <c r="I690" s="2" t="str">
        <f>INDEX(products!$A$1:$G$49,MATCH($D690,products!$A$1:$A$49,0),MATCH(orders!I$1,products!$A$1:$G$1,0))</f>
        <v>L</v>
      </c>
      <c r="J690" s="2">
        <f>INDEX(products!$A$1:$G$49,MATCH($D690,products!$A$1:$A$49,0),MATCH(orders!J$1,products!$A$1:$G$1,0))</f>
        <v>1</v>
      </c>
      <c r="K690" s="2">
        <f>INDEX(products!$A$1:$G$49,MATCH($D690,products!$A$1:$A$49,0),MATCH(orders!K$1,products!$A$1:$G$1,0))</f>
        <v>1295</v>
      </c>
      <c r="L690">
        <f>K690*E690</f>
        <v>6475</v>
      </c>
      <c r="M690" s="2" t="str" cm="1">
        <f t="array" ref="M6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0" s="2" t="str" cm="1">
        <f t="array" ref="N690">_xlfn.IFS(FullCoffeeTable[[#This Row],[Метод прожарки]]="M","Medium",FullCoffeeTable[[#This Row],[Метод прожарки]]="L","Light",FullCoffeeTable[[#This Row],[Метод прожарки]]="D","Dark")</f>
        <v>Light</v>
      </c>
      <c r="O690" s="2" t="str">
        <f>INDEX(customers!$A$1:$D$1001,MATCH($C690,customers!$A$1:$A$1001,0),MATCH(orders!O$1,customers!$A$1:$D$1,0))</f>
        <v>Нет</v>
      </c>
    </row>
    <row r="691" spans="1:15" x14ac:dyDescent="0.25">
      <c r="A691" s="2" t="s">
        <v>1346</v>
      </c>
      <c r="B691" s="3">
        <v>44346</v>
      </c>
      <c r="C691" s="2" t="s">
        <v>1347</v>
      </c>
      <c r="D691" t="s">
        <v>1976</v>
      </c>
      <c r="E691" s="2">
        <v>5</v>
      </c>
      <c r="F691" s="2" t="str">
        <f>INDEX(customers!$A$1:$D$1001,MATCH($C691,customers!$A$1:$A$1001,0),MATCH(orders!F$1,customers!$A$1:$D$1,0))</f>
        <v>Захар Сергеев</v>
      </c>
      <c r="G691" s="2" t="str">
        <f>INDEX(customers!$A$1:$D$1001,MATCH($C691,customers!$A$1:$A$1001,0),MATCH(orders!G$1,customers!$A$1:$D$1,0))</f>
        <v>Россия</v>
      </c>
      <c r="H691" s="2" t="str">
        <f>INDEX(products!$A$1:$G$49,MATCH($D691,products!$A$1:$A$49,0),MATCH(orders!H$1,products!$A$1:$G$1,0))</f>
        <v>Ara</v>
      </c>
      <c r="I691" s="2" t="str">
        <f>INDEX(products!$A$1:$G$49,MATCH($D691,products!$A$1:$A$49,0),MATCH(orders!I$1,products!$A$1:$G$1,0))</f>
        <v>M</v>
      </c>
      <c r="J691" s="2">
        <f>INDEX(products!$A$1:$G$49,MATCH($D691,products!$A$1:$A$49,0),MATCH(orders!J$1,products!$A$1:$G$1,0))</f>
        <v>0.5</v>
      </c>
      <c r="K691" s="2">
        <f>INDEX(products!$A$1:$G$49,MATCH($D691,products!$A$1:$A$49,0),MATCH(orders!K$1,products!$A$1:$G$1,0))</f>
        <v>675</v>
      </c>
      <c r="L691">
        <f>K691*E691</f>
        <v>3375</v>
      </c>
      <c r="M691" s="2" t="str" cm="1">
        <f t="array" ref="M6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1" s="2" t="str" cm="1">
        <f t="array" ref="N691">_xlfn.IFS(FullCoffeeTable[[#This Row],[Метод прожарки]]="M","Medium",FullCoffeeTable[[#This Row],[Метод прожарки]]="L","Light",FullCoffeeTable[[#This Row],[Метод прожарки]]="D","Dark")</f>
        <v>Medium</v>
      </c>
      <c r="O691" s="2" t="str">
        <f>INDEX(customers!$A$1:$D$1001,MATCH($C691,customers!$A$1:$A$1001,0),MATCH(orders!O$1,customers!$A$1:$D$1,0))</f>
        <v>Нет</v>
      </c>
    </row>
    <row r="692" spans="1:15" x14ac:dyDescent="0.25">
      <c r="A692" s="2" t="s">
        <v>1348</v>
      </c>
      <c r="B692" s="3">
        <v>44754</v>
      </c>
      <c r="C692" s="2" t="s">
        <v>1349</v>
      </c>
      <c r="D692" t="s">
        <v>1984</v>
      </c>
      <c r="E692" s="2">
        <v>6</v>
      </c>
      <c r="F692" s="2" t="str">
        <f>INDEX(customers!$A$1:$D$1001,MATCH($C692,customers!$A$1:$A$1001,0),MATCH(orders!F$1,customers!$A$1:$D$1,0))</f>
        <v>Иван Андреев</v>
      </c>
      <c r="G692" s="2" t="str">
        <f>INDEX(customers!$A$1:$D$1001,MATCH($C692,customers!$A$1:$A$1001,0),MATCH(orders!G$1,customers!$A$1:$D$1,0))</f>
        <v>Россия</v>
      </c>
      <c r="H692" s="2" t="str">
        <f>INDEX(products!$A$1:$G$49,MATCH($D692,products!$A$1:$A$49,0),MATCH(orders!H$1,products!$A$1:$G$1,0))</f>
        <v>Lib</v>
      </c>
      <c r="I692" s="2" t="str">
        <f>INDEX(products!$A$1:$G$49,MATCH($D692,products!$A$1:$A$49,0),MATCH(orders!I$1,products!$A$1:$G$1,0))</f>
        <v>D</v>
      </c>
      <c r="J692" s="2">
        <f>INDEX(products!$A$1:$G$49,MATCH($D692,products!$A$1:$A$49,0),MATCH(orders!J$1,products!$A$1:$G$1,0))</f>
        <v>2.5</v>
      </c>
      <c r="K692" s="2">
        <f>INDEX(products!$A$1:$G$49,MATCH($D692,products!$A$1:$A$49,0),MATCH(orders!K$1,products!$A$1:$G$1,0))</f>
        <v>2978.4999999999995</v>
      </c>
      <c r="L692">
        <f>K692*E692</f>
        <v>17870.999999999996</v>
      </c>
      <c r="M692" s="2" t="str" cm="1">
        <f t="array" ref="M6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2" s="2" t="str" cm="1">
        <f t="array" ref="N692">_xlfn.IFS(FullCoffeeTable[[#This Row],[Метод прожарки]]="M","Medium",FullCoffeeTable[[#This Row],[Метод прожарки]]="L","Light",FullCoffeeTable[[#This Row],[Метод прожарки]]="D","Dark")</f>
        <v>Dark</v>
      </c>
      <c r="O692" s="2" t="str">
        <f>INDEX(customers!$A$1:$D$1001,MATCH($C692,customers!$A$1:$A$1001,0),MATCH(orders!O$1,customers!$A$1:$D$1,0))</f>
        <v>Нет</v>
      </c>
    </row>
    <row r="693" spans="1:15" x14ac:dyDescent="0.25">
      <c r="A693" s="2" t="s">
        <v>1350</v>
      </c>
      <c r="B693" s="3">
        <v>44227</v>
      </c>
      <c r="C693" s="2" t="s">
        <v>1365</v>
      </c>
      <c r="D693" t="s">
        <v>1974</v>
      </c>
      <c r="E693" s="2">
        <v>2</v>
      </c>
      <c r="F693" s="2" t="str">
        <f>INDEX(customers!$A$1:$D$1001,MATCH($C693,customers!$A$1:$A$1001,0),MATCH(orders!F$1,customers!$A$1:$D$1,0))</f>
        <v>Ева Пантелеева</v>
      </c>
      <c r="G693" s="2" t="str">
        <f>INDEX(customers!$A$1:$D$1001,MATCH($C693,customers!$A$1:$A$1001,0),MATCH(orders!G$1,customers!$A$1:$D$1,0))</f>
        <v>Казахстан</v>
      </c>
      <c r="H693" s="2" t="str">
        <f>INDEX(products!$A$1:$G$49,MATCH($D693,products!$A$1:$A$49,0),MATCH(orders!H$1,products!$A$1:$G$1,0))</f>
        <v>Ara</v>
      </c>
      <c r="I693" s="2" t="str">
        <f>INDEX(products!$A$1:$G$49,MATCH($D693,products!$A$1:$A$49,0),MATCH(orders!I$1,products!$A$1:$G$1,0))</f>
        <v>M</v>
      </c>
      <c r="J693" s="2">
        <f>INDEX(products!$A$1:$G$49,MATCH($D693,products!$A$1:$A$49,0),MATCH(orders!J$1,products!$A$1:$G$1,0))</f>
        <v>1</v>
      </c>
      <c r="K693" s="2">
        <f>INDEX(products!$A$1:$G$49,MATCH($D693,products!$A$1:$A$49,0),MATCH(orders!K$1,products!$A$1:$G$1,0))</f>
        <v>1125</v>
      </c>
      <c r="L693">
        <f>K693*E693</f>
        <v>2250</v>
      </c>
      <c r="M693" s="2" t="str" cm="1">
        <f t="array" ref="M6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3" s="2" t="str" cm="1">
        <f t="array" ref="N693">_xlfn.IFS(FullCoffeeTable[[#This Row],[Метод прожарки]]="M","Medium",FullCoffeeTable[[#This Row],[Метод прожарки]]="L","Light",FullCoffeeTable[[#This Row],[Метод прожарки]]="D","Dark")</f>
        <v>Medium</v>
      </c>
      <c r="O693" s="2" t="str">
        <f>INDEX(customers!$A$1:$D$1001,MATCH($C693,customers!$A$1:$A$1001,0),MATCH(orders!O$1,customers!$A$1:$D$1,0))</f>
        <v>Нет</v>
      </c>
    </row>
    <row r="694" spans="1:15" x14ac:dyDescent="0.25">
      <c r="A694" s="2" t="s">
        <v>1352</v>
      </c>
      <c r="B694" s="3">
        <v>43720</v>
      </c>
      <c r="C694" s="2" t="s">
        <v>1353</v>
      </c>
      <c r="D694" t="s">
        <v>1962</v>
      </c>
      <c r="E694" s="2">
        <v>1</v>
      </c>
      <c r="F694" s="2" t="str">
        <f>INDEX(customers!$A$1:$D$1001,MATCH($C694,customers!$A$1:$A$1001,0),MATCH(orders!F$1,customers!$A$1:$D$1,0))</f>
        <v>Андрей Алешин</v>
      </c>
      <c r="G694" s="2" t="str">
        <f>INDEX(customers!$A$1:$D$1001,MATCH($C694,customers!$A$1:$A$1001,0),MATCH(orders!G$1,customers!$A$1:$D$1,0))</f>
        <v>Россия</v>
      </c>
      <c r="H694" s="2" t="str">
        <f>INDEX(products!$A$1:$G$49,MATCH($D694,products!$A$1:$A$49,0),MATCH(orders!H$1,products!$A$1:$G$1,0))</f>
        <v>Lib</v>
      </c>
      <c r="I694" s="2" t="str">
        <f>INDEX(products!$A$1:$G$49,MATCH($D694,products!$A$1:$A$49,0),MATCH(orders!I$1,products!$A$1:$G$1,0))</f>
        <v>D</v>
      </c>
      <c r="J694" s="2">
        <f>INDEX(products!$A$1:$G$49,MATCH($D694,products!$A$1:$A$49,0),MATCH(orders!J$1,products!$A$1:$G$1,0))</f>
        <v>1</v>
      </c>
      <c r="K694" s="2">
        <f>INDEX(products!$A$1:$G$49,MATCH($D694,products!$A$1:$A$49,0),MATCH(orders!K$1,products!$A$1:$G$1,0))</f>
        <v>1295</v>
      </c>
      <c r="L694">
        <f>K694*E694</f>
        <v>1295</v>
      </c>
      <c r="M694" s="2" t="str" cm="1">
        <f t="array" ref="M6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4" s="2" t="str" cm="1">
        <f t="array" ref="N694">_xlfn.IFS(FullCoffeeTable[[#This Row],[Метод прожарки]]="M","Medium",FullCoffeeTable[[#This Row],[Метод прожарки]]="L","Light",FullCoffeeTable[[#This Row],[Метод прожарки]]="D","Dark")</f>
        <v>Dark</v>
      </c>
      <c r="O694" s="2" t="str">
        <f>INDEX(customers!$A$1:$D$1001,MATCH($C694,customers!$A$1:$A$1001,0),MATCH(orders!O$1,customers!$A$1:$D$1,0))</f>
        <v>Нет</v>
      </c>
    </row>
    <row r="695" spans="1:15" x14ac:dyDescent="0.25">
      <c r="A695" s="2" t="s">
        <v>1354</v>
      </c>
      <c r="B695" s="3">
        <v>44012</v>
      </c>
      <c r="C695" s="2" t="s">
        <v>1355</v>
      </c>
      <c r="D695" t="s">
        <v>1994</v>
      </c>
      <c r="E695" s="2">
        <v>2</v>
      </c>
      <c r="F695" s="2" t="str">
        <f>INDEX(customers!$A$1:$D$1001,MATCH($C695,customers!$A$1:$A$1001,0),MATCH(orders!F$1,customers!$A$1:$D$1,0))</f>
        <v>Кира Карпова</v>
      </c>
      <c r="G695" s="2" t="str">
        <f>INDEX(customers!$A$1:$D$1001,MATCH($C695,customers!$A$1:$A$1001,0),MATCH(orders!G$1,customers!$A$1:$D$1,0))</f>
        <v>Россия</v>
      </c>
      <c r="H695" s="2" t="str">
        <f>INDEX(products!$A$1:$G$49,MATCH($D695,products!$A$1:$A$49,0),MATCH(orders!H$1,products!$A$1:$G$1,0))</f>
        <v>Ara</v>
      </c>
      <c r="I695" s="2" t="str">
        <f>INDEX(products!$A$1:$G$49,MATCH($D695,products!$A$1:$A$49,0),MATCH(orders!I$1,products!$A$1:$G$1,0))</f>
        <v>M</v>
      </c>
      <c r="J695" s="2">
        <f>INDEX(products!$A$1:$G$49,MATCH($D695,products!$A$1:$A$49,0),MATCH(orders!J$1,products!$A$1:$G$1,0))</f>
        <v>2.5</v>
      </c>
      <c r="K695" s="2">
        <f>INDEX(products!$A$1:$G$49,MATCH($D695,products!$A$1:$A$49,0),MATCH(orders!K$1,products!$A$1:$G$1,0))</f>
        <v>2587.4999999999995</v>
      </c>
      <c r="L695">
        <f>K695*E695</f>
        <v>5174.9999999999991</v>
      </c>
      <c r="M695" s="2" t="str" cm="1">
        <f t="array" ref="M6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5" s="2" t="str" cm="1">
        <f t="array" ref="N695">_xlfn.IFS(FullCoffeeTable[[#This Row],[Метод прожарки]]="M","Medium",FullCoffeeTable[[#This Row],[Метод прожарки]]="L","Light",FullCoffeeTable[[#This Row],[Метод прожарки]]="D","Dark")</f>
        <v>Medium</v>
      </c>
      <c r="O695" s="2" t="str">
        <f>INDEX(customers!$A$1:$D$1001,MATCH($C695,customers!$A$1:$A$1001,0),MATCH(orders!O$1,customers!$A$1:$D$1,0))</f>
        <v>Да</v>
      </c>
    </row>
    <row r="696" spans="1:15" x14ac:dyDescent="0.25">
      <c r="A696" s="2" t="s">
        <v>1356</v>
      </c>
      <c r="B696" s="3">
        <v>43915</v>
      </c>
      <c r="C696" s="2" t="s">
        <v>1357</v>
      </c>
      <c r="D696" t="s">
        <v>1963</v>
      </c>
      <c r="E696" s="2">
        <v>5</v>
      </c>
      <c r="F696" s="2" t="str">
        <f>INDEX(customers!$A$1:$D$1001,MATCH($C696,customers!$A$1:$A$1001,0),MATCH(orders!F$1,customers!$A$1:$D$1,0))</f>
        <v>Степан Комаров</v>
      </c>
      <c r="G696" s="2" t="str">
        <f>INDEX(customers!$A$1:$D$1001,MATCH($C696,customers!$A$1:$A$1001,0),MATCH(orders!G$1,customers!$A$1:$D$1,0))</f>
        <v>Россия</v>
      </c>
      <c r="H696" s="2" t="str">
        <f>INDEX(products!$A$1:$G$49,MATCH($D696,products!$A$1:$A$49,0),MATCH(orders!H$1,products!$A$1:$G$1,0))</f>
        <v>Exc</v>
      </c>
      <c r="I696" s="2" t="str">
        <f>INDEX(products!$A$1:$G$49,MATCH($D696,products!$A$1:$A$49,0),MATCH(orders!I$1,products!$A$1:$G$1,0))</f>
        <v>D</v>
      </c>
      <c r="J696" s="2">
        <f>INDEX(products!$A$1:$G$49,MATCH($D696,products!$A$1:$A$49,0),MATCH(orders!J$1,products!$A$1:$G$1,0))</f>
        <v>0.5</v>
      </c>
      <c r="K696" s="2">
        <f>INDEX(products!$A$1:$G$49,MATCH($D696,products!$A$1:$A$49,0),MATCH(orders!K$1,products!$A$1:$G$1,0))</f>
        <v>729</v>
      </c>
      <c r="L696">
        <f>K696*E696</f>
        <v>3645</v>
      </c>
      <c r="M696" s="2" t="str" cm="1">
        <f t="array" ref="M6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696" s="2" t="str" cm="1">
        <f t="array" ref="N696">_xlfn.IFS(FullCoffeeTable[[#This Row],[Метод прожарки]]="M","Medium",FullCoffeeTable[[#This Row],[Метод прожарки]]="L","Light",FullCoffeeTable[[#This Row],[Метод прожарки]]="D","Dark")</f>
        <v>Dark</v>
      </c>
      <c r="O696" s="2" t="str">
        <f>INDEX(customers!$A$1:$D$1001,MATCH($C696,customers!$A$1:$A$1001,0),MATCH(orders!O$1,customers!$A$1:$D$1,0))</f>
        <v>Нет</v>
      </c>
    </row>
    <row r="697" spans="1:15" x14ac:dyDescent="0.25">
      <c r="A697" s="2" t="s">
        <v>1358</v>
      </c>
      <c r="B697" s="3">
        <v>44300</v>
      </c>
      <c r="C697" s="2" t="s">
        <v>1359</v>
      </c>
      <c r="D697" t="s">
        <v>1983</v>
      </c>
      <c r="E697" s="2">
        <v>5</v>
      </c>
      <c r="F697" s="2" t="str">
        <f>INDEX(customers!$A$1:$D$1001,MATCH($C697,customers!$A$1:$A$1001,0),MATCH(orders!F$1,customers!$A$1:$D$1,0))</f>
        <v>Софья Калинина</v>
      </c>
      <c r="G697" s="2" t="str">
        <f>INDEX(customers!$A$1:$D$1001,MATCH($C697,customers!$A$1:$A$1001,0),MATCH(orders!G$1,customers!$A$1:$D$1,0))</f>
        <v>Россия</v>
      </c>
      <c r="H697" s="2" t="str">
        <f>INDEX(products!$A$1:$G$49,MATCH($D697,products!$A$1:$A$49,0),MATCH(orders!H$1,products!$A$1:$G$1,0))</f>
        <v>Lib</v>
      </c>
      <c r="I697" s="2" t="str">
        <f>INDEX(products!$A$1:$G$49,MATCH($D697,products!$A$1:$A$49,0),MATCH(orders!I$1,products!$A$1:$G$1,0))</f>
        <v>L</v>
      </c>
      <c r="J697" s="2">
        <f>INDEX(products!$A$1:$G$49,MATCH($D697,products!$A$1:$A$49,0),MATCH(orders!J$1,products!$A$1:$G$1,0))</f>
        <v>2.5</v>
      </c>
      <c r="K697" s="2">
        <f>INDEX(products!$A$1:$G$49,MATCH($D697,products!$A$1:$A$49,0),MATCH(orders!K$1,products!$A$1:$G$1,0))</f>
        <v>3645.5</v>
      </c>
      <c r="L697">
        <f>K697*E697</f>
        <v>18227.5</v>
      </c>
      <c r="M697" s="2" t="str" cm="1">
        <f t="array" ref="M6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7" s="2" t="str" cm="1">
        <f t="array" ref="N697">_xlfn.IFS(FullCoffeeTable[[#This Row],[Метод прожарки]]="M","Medium",FullCoffeeTable[[#This Row],[Метод прожарки]]="L","Light",FullCoffeeTable[[#This Row],[Метод прожарки]]="D","Dark")</f>
        <v>Light</v>
      </c>
      <c r="O697" s="2" t="str">
        <f>INDEX(customers!$A$1:$D$1001,MATCH($C697,customers!$A$1:$A$1001,0),MATCH(orders!O$1,customers!$A$1:$D$1,0))</f>
        <v>Да</v>
      </c>
    </row>
    <row r="698" spans="1:15" x14ac:dyDescent="0.25">
      <c r="A698" s="2" t="s">
        <v>1360</v>
      </c>
      <c r="B698" s="3">
        <v>43693</v>
      </c>
      <c r="C698" s="2" t="s">
        <v>1361</v>
      </c>
      <c r="D698" t="s">
        <v>1988</v>
      </c>
      <c r="E698" s="2">
        <v>4</v>
      </c>
      <c r="F698" s="2" t="str">
        <f>INDEX(customers!$A$1:$D$1001,MATCH($C698,customers!$A$1:$A$1001,0),MATCH(orders!F$1,customers!$A$1:$D$1,0))</f>
        <v>Александр Тихомиров</v>
      </c>
      <c r="G698" s="2" t="str">
        <f>INDEX(customers!$A$1:$D$1001,MATCH($C698,customers!$A$1:$A$1001,0),MATCH(orders!G$1,customers!$A$1:$D$1,0))</f>
        <v>Россия</v>
      </c>
      <c r="H698" s="2" t="str">
        <f>INDEX(products!$A$1:$G$49,MATCH($D698,products!$A$1:$A$49,0),MATCH(orders!H$1,products!$A$1:$G$1,0))</f>
        <v>Lib</v>
      </c>
      <c r="I698" s="2" t="str">
        <f>INDEX(products!$A$1:$G$49,MATCH($D698,products!$A$1:$A$49,0),MATCH(orders!I$1,products!$A$1:$G$1,0))</f>
        <v>D</v>
      </c>
      <c r="J698" s="2">
        <f>INDEX(products!$A$1:$G$49,MATCH($D698,products!$A$1:$A$49,0),MATCH(orders!J$1,products!$A$1:$G$1,0))</f>
        <v>0.5</v>
      </c>
      <c r="K698" s="2">
        <f>INDEX(products!$A$1:$G$49,MATCH($D698,products!$A$1:$A$49,0),MATCH(orders!K$1,products!$A$1:$G$1,0))</f>
        <v>777</v>
      </c>
      <c r="L698">
        <f>K698*E698</f>
        <v>3108</v>
      </c>
      <c r="M698" s="2" t="str" cm="1">
        <f t="array" ref="M6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698" s="2" t="str" cm="1">
        <f t="array" ref="N698">_xlfn.IFS(FullCoffeeTable[[#This Row],[Метод прожарки]]="M","Medium",FullCoffeeTable[[#This Row],[Метод прожарки]]="L","Light",FullCoffeeTable[[#This Row],[Метод прожарки]]="D","Dark")</f>
        <v>Dark</v>
      </c>
      <c r="O698" s="2" t="str">
        <f>INDEX(customers!$A$1:$D$1001,MATCH($C698,customers!$A$1:$A$1001,0),MATCH(orders!O$1,customers!$A$1:$D$1,0))</f>
        <v>Нет</v>
      </c>
    </row>
    <row r="699" spans="1:15" x14ac:dyDescent="0.25">
      <c r="A699" s="2" t="s">
        <v>1362</v>
      </c>
      <c r="B699" s="3">
        <v>44547</v>
      </c>
      <c r="C699" s="2" t="s">
        <v>1363</v>
      </c>
      <c r="D699" t="s">
        <v>1976</v>
      </c>
      <c r="E699" s="2">
        <v>3</v>
      </c>
      <c r="F699" s="2" t="str">
        <f>INDEX(customers!$A$1:$D$1001,MATCH($C699,customers!$A$1:$A$1001,0),MATCH(orders!F$1,customers!$A$1:$D$1,0))</f>
        <v>Ева Данилова</v>
      </c>
      <c r="G699" s="2" t="str">
        <f>INDEX(customers!$A$1:$D$1001,MATCH($C699,customers!$A$1:$A$1001,0),MATCH(orders!G$1,customers!$A$1:$D$1,0))</f>
        <v>Казахстан</v>
      </c>
      <c r="H699" s="2" t="str">
        <f>INDEX(products!$A$1:$G$49,MATCH($D699,products!$A$1:$A$49,0),MATCH(orders!H$1,products!$A$1:$G$1,0))</f>
        <v>Ara</v>
      </c>
      <c r="I699" s="2" t="str">
        <f>INDEX(products!$A$1:$G$49,MATCH($D699,products!$A$1:$A$49,0),MATCH(orders!I$1,products!$A$1:$G$1,0))</f>
        <v>M</v>
      </c>
      <c r="J699" s="2">
        <f>INDEX(products!$A$1:$G$49,MATCH($D699,products!$A$1:$A$49,0),MATCH(orders!J$1,products!$A$1:$G$1,0))</f>
        <v>0.5</v>
      </c>
      <c r="K699" s="2">
        <f>INDEX(products!$A$1:$G$49,MATCH($D699,products!$A$1:$A$49,0),MATCH(orders!K$1,products!$A$1:$G$1,0))</f>
        <v>675</v>
      </c>
      <c r="L699">
        <f>K699*E699</f>
        <v>2025</v>
      </c>
      <c r="M699" s="2" t="str" cm="1">
        <f t="array" ref="M6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699" s="2" t="str" cm="1">
        <f t="array" ref="N699">_xlfn.IFS(FullCoffeeTable[[#This Row],[Метод прожарки]]="M","Medium",FullCoffeeTable[[#This Row],[Метод прожарки]]="L","Light",FullCoffeeTable[[#This Row],[Метод прожарки]]="D","Dark")</f>
        <v>Medium</v>
      </c>
      <c r="O699" s="2" t="str">
        <f>INDEX(customers!$A$1:$D$1001,MATCH($C699,customers!$A$1:$A$1001,0),MATCH(orders!O$1,customers!$A$1:$D$1,0))</f>
        <v>Нет</v>
      </c>
    </row>
    <row r="700" spans="1:15" x14ac:dyDescent="0.25">
      <c r="A700" s="2" t="s">
        <v>1364</v>
      </c>
      <c r="B700" s="3">
        <v>43830</v>
      </c>
      <c r="C700" s="2" t="s">
        <v>1365</v>
      </c>
      <c r="D700" t="s">
        <v>1962</v>
      </c>
      <c r="E700" s="2">
        <v>2</v>
      </c>
      <c r="F700" s="2" t="str">
        <f>INDEX(customers!$A$1:$D$1001,MATCH($C700,customers!$A$1:$A$1001,0),MATCH(orders!F$1,customers!$A$1:$D$1,0))</f>
        <v>Ева Пантелеева</v>
      </c>
      <c r="G700" s="2" t="str">
        <f>INDEX(customers!$A$1:$D$1001,MATCH($C700,customers!$A$1:$A$1001,0),MATCH(orders!G$1,customers!$A$1:$D$1,0))</f>
        <v>Казахстан</v>
      </c>
      <c r="H700" s="2" t="str">
        <f>INDEX(products!$A$1:$G$49,MATCH($D700,products!$A$1:$A$49,0),MATCH(orders!H$1,products!$A$1:$G$1,0))</f>
        <v>Lib</v>
      </c>
      <c r="I700" s="2" t="str">
        <f>INDEX(products!$A$1:$G$49,MATCH($D700,products!$A$1:$A$49,0),MATCH(orders!I$1,products!$A$1:$G$1,0))</f>
        <v>D</v>
      </c>
      <c r="J700" s="2">
        <f>INDEX(products!$A$1:$G$49,MATCH($D700,products!$A$1:$A$49,0),MATCH(orders!J$1,products!$A$1:$G$1,0))</f>
        <v>1</v>
      </c>
      <c r="K700" s="2">
        <f>INDEX(products!$A$1:$G$49,MATCH($D700,products!$A$1:$A$49,0),MATCH(orders!K$1,products!$A$1:$G$1,0))</f>
        <v>1295</v>
      </c>
      <c r="L700">
        <f>K700*E700</f>
        <v>2590</v>
      </c>
      <c r="M700" s="2" t="str" cm="1">
        <f t="array" ref="M7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0" s="2" t="str" cm="1">
        <f t="array" ref="N700">_xlfn.IFS(FullCoffeeTable[[#This Row],[Метод прожарки]]="M","Medium",FullCoffeeTable[[#This Row],[Метод прожарки]]="L","Light",FullCoffeeTable[[#This Row],[Метод прожарки]]="D","Dark")</f>
        <v>Dark</v>
      </c>
      <c r="O700" s="2" t="str">
        <f>INDEX(customers!$A$1:$D$1001,MATCH($C700,customers!$A$1:$A$1001,0),MATCH(orders!O$1,customers!$A$1:$D$1,0))</f>
        <v>Нет</v>
      </c>
    </row>
    <row r="701" spans="1:15" x14ac:dyDescent="0.25">
      <c r="A701" s="2" t="s">
        <v>1366</v>
      </c>
      <c r="B701" s="3">
        <v>44298</v>
      </c>
      <c r="C701" s="2" t="s">
        <v>1367</v>
      </c>
      <c r="D701" t="s">
        <v>1977</v>
      </c>
      <c r="E701" s="2">
        <v>4</v>
      </c>
      <c r="F701" s="2" t="str">
        <f>INDEX(customers!$A$1:$D$1001,MATCH($C701,customers!$A$1:$A$1001,0),MATCH(orders!F$1,customers!$A$1:$D$1,0))</f>
        <v>Василиса Захарова</v>
      </c>
      <c r="G701" s="2" t="str">
        <f>INDEX(customers!$A$1:$D$1001,MATCH($C701,customers!$A$1:$A$1001,0),MATCH(orders!G$1,customers!$A$1:$D$1,0))</f>
        <v>Россия</v>
      </c>
      <c r="H701" s="2" t="str">
        <f>INDEX(products!$A$1:$G$49,MATCH($D701,products!$A$1:$A$49,0),MATCH(orders!H$1,products!$A$1:$G$1,0))</f>
        <v>Ara</v>
      </c>
      <c r="I701" s="2" t="str">
        <f>INDEX(products!$A$1:$G$49,MATCH($D701,products!$A$1:$A$49,0),MATCH(orders!I$1,products!$A$1:$G$1,0))</f>
        <v>D</v>
      </c>
      <c r="J701" s="2">
        <f>INDEX(products!$A$1:$G$49,MATCH($D701,products!$A$1:$A$49,0),MATCH(orders!J$1,products!$A$1:$G$1,0))</f>
        <v>0.5</v>
      </c>
      <c r="K701" s="2">
        <f>INDEX(products!$A$1:$G$49,MATCH($D701,products!$A$1:$A$49,0),MATCH(orders!K$1,products!$A$1:$G$1,0))</f>
        <v>597</v>
      </c>
      <c r="L701">
        <f>K701*E701</f>
        <v>2388</v>
      </c>
      <c r="M701" s="2" t="str" cm="1">
        <f t="array" ref="M7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1" s="2" t="str" cm="1">
        <f t="array" ref="N701">_xlfn.IFS(FullCoffeeTable[[#This Row],[Метод прожарки]]="M","Medium",FullCoffeeTable[[#This Row],[Метод прожарки]]="L","Light",FullCoffeeTable[[#This Row],[Метод прожарки]]="D","Dark")</f>
        <v>Dark</v>
      </c>
      <c r="O701" s="2" t="str">
        <f>INDEX(customers!$A$1:$D$1001,MATCH($C701,customers!$A$1:$A$1001,0),MATCH(orders!O$1,customers!$A$1:$D$1,0))</f>
        <v>Да</v>
      </c>
    </row>
    <row r="702" spans="1:15" x14ac:dyDescent="0.25">
      <c r="A702" s="2" t="s">
        <v>1368</v>
      </c>
      <c r="B702" s="3">
        <v>43736</v>
      </c>
      <c r="C702" s="2" t="s">
        <v>1369</v>
      </c>
      <c r="D702" t="s">
        <v>1980</v>
      </c>
      <c r="E702" s="2">
        <v>2</v>
      </c>
      <c r="F702" s="2" t="str">
        <f>INDEX(customers!$A$1:$D$1001,MATCH($C702,customers!$A$1:$A$1001,0),MATCH(orders!F$1,customers!$A$1:$D$1,0))</f>
        <v>Станислав Терентьев</v>
      </c>
      <c r="G702" s="2" t="str">
        <f>INDEX(customers!$A$1:$D$1001,MATCH($C702,customers!$A$1:$A$1001,0),MATCH(orders!G$1,customers!$A$1:$D$1,0))</f>
        <v>Россия</v>
      </c>
      <c r="H702" s="2" t="str">
        <f>INDEX(products!$A$1:$G$49,MATCH($D702,products!$A$1:$A$49,0),MATCH(orders!H$1,products!$A$1:$G$1,0))</f>
        <v>Lib</v>
      </c>
      <c r="I702" s="2" t="str">
        <f>INDEX(products!$A$1:$G$49,MATCH($D702,products!$A$1:$A$49,0),MATCH(orders!I$1,products!$A$1:$G$1,0))</f>
        <v>L</v>
      </c>
      <c r="J702" s="2">
        <f>INDEX(products!$A$1:$G$49,MATCH($D702,products!$A$1:$A$49,0),MATCH(orders!J$1,products!$A$1:$G$1,0))</f>
        <v>0.5</v>
      </c>
      <c r="K702" s="2">
        <f>INDEX(products!$A$1:$G$49,MATCH($D702,products!$A$1:$A$49,0),MATCH(orders!K$1,products!$A$1:$G$1,0))</f>
        <v>951</v>
      </c>
      <c r="L702">
        <f>K702*E702</f>
        <v>1902</v>
      </c>
      <c r="M702" s="2" t="str" cm="1">
        <f t="array" ref="M7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2" s="2" t="str" cm="1">
        <f t="array" ref="N702">_xlfn.IFS(FullCoffeeTable[[#This Row],[Метод прожарки]]="M","Medium",FullCoffeeTable[[#This Row],[Метод прожарки]]="L","Light",FullCoffeeTable[[#This Row],[Метод прожарки]]="D","Dark")</f>
        <v>Light</v>
      </c>
      <c r="O702" s="2" t="str">
        <f>INDEX(customers!$A$1:$D$1001,MATCH($C702,customers!$A$1:$A$1001,0),MATCH(orders!O$1,customers!$A$1:$D$1,0))</f>
        <v>Нет</v>
      </c>
    </row>
    <row r="703" spans="1:15" x14ac:dyDescent="0.25">
      <c r="A703" s="2" t="s">
        <v>1370</v>
      </c>
      <c r="B703" s="3">
        <v>44727</v>
      </c>
      <c r="C703" s="2" t="s">
        <v>1371</v>
      </c>
      <c r="D703" t="s">
        <v>1977</v>
      </c>
      <c r="E703" s="2">
        <v>5</v>
      </c>
      <c r="F703" s="2" t="str">
        <f>INDEX(customers!$A$1:$D$1001,MATCH($C703,customers!$A$1:$A$1001,0),MATCH(orders!F$1,customers!$A$1:$D$1,0))</f>
        <v>Игорь Медведев</v>
      </c>
      <c r="G703" s="2" t="str">
        <f>INDEX(customers!$A$1:$D$1001,MATCH($C703,customers!$A$1:$A$1001,0),MATCH(orders!G$1,customers!$A$1:$D$1,0))</f>
        <v>Казахстан</v>
      </c>
      <c r="H703" s="2" t="str">
        <f>INDEX(products!$A$1:$G$49,MATCH($D703,products!$A$1:$A$49,0),MATCH(orders!H$1,products!$A$1:$G$1,0))</f>
        <v>Ara</v>
      </c>
      <c r="I703" s="2" t="str">
        <f>INDEX(products!$A$1:$G$49,MATCH($D703,products!$A$1:$A$49,0),MATCH(orders!I$1,products!$A$1:$G$1,0))</f>
        <v>D</v>
      </c>
      <c r="J703" s="2">
        <f>INDEX(products!$A$1:$G$49,MATCH($D703,products!$A$1:$A$49,0),MATCH(orders!J$1,products!$A$1:$G$1,0))</f>
        <v>0.5</v>
      </c>
      <c r="K703" s="2">
        <f>INDEX(products!$A$1:$G$49,MATCH($D703,products!$A$1:$A$49,0),MATCH(orders!K$1,products!$A$1:$G$1,0))</f>
        <v>597</v>
      </c>
      <c r="L703">
        <f>K703*E703</f>
        <v>2985</v>
      </c>
      <c r="M703" s="2" t="str" cm="1">
        <f t="array" ref="M7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3" s="2" t="str" cm="1">
        <f t="array" ref="N703">_xlfn.IFS(FullCoffeeTable[[#This Row],[Метод прожарки]]="M","Medium",FullCoffeeTable[[#This Row],[Метод прожарки]]="L","Light",FullCoffeeTable[[#This Row],[Метод прожарки]]="D","Dark")</f>
        <v>Dark</v>
      </c>
      <c r="O703" s="2" t="str">
        <f>INDEX(customers!$A$1:$D$1001,MATCH($C703,customers!$A$1:$A$1001,0),MATCH(orders!O$1,customers!$A$1:$D$1,0))</f>
        <v>Да</v>
      </c>
    </row>
    <row r="704" spans="1:15" x14ac:dyDescent="0.25">
      <c r="A704" s="2" t="s">
        <v>1372</v>
      </c>
      <c r="B704" s="3">
        <v>43661</v>
      </c>
      <c r="C704" s="2" t="s">
        <v>1373</v>
      </c>
      <c r="D704" t="s">
        <v>1999</v>
      </c>
      <c r="E704" s="2">
        <v>1</v>
      </c>
      <c r="F704" s="2" t="str">
        <f>INDEX(customers!$A$1:$D$1001,MATCH($C704,customers!$A$1:$A$1001,0),MATCH(orders!F$1,customers!$A$1:$D$1,0))</f>
        <v>Даниил Артамонов</v>
      </c>
      <c r="G704" s="2" t="str">
        <f>INDEX(customers!$A$1:$D$1001,MATCH($C704,customers!$A$1:$A$1001,0),MATCH(orders!G$1,customers!$A$1:$D$1,0))</f>
        <v>Россия</v>
      </c>
      <c r="H704" s="2" t="str">
        <f>INDEX(products!$A$1:$G$49,MATCH($D704,products!$A$1:$A$49,0),MATCH(orders!H$1,products!$A$1:$G$1,0))</f>
        <v>Ara</v>
      </c>
      <c r="I704" s="2" t="str">
        <f>INDEX(products!$A$1:$G$49,MATCH($D704,products!$A$1:$A$49,0),MATCH(orders!I$1,products!$A$1:$G$1,0))</f>
        <v>L</v>
      </c>
      <c r="J704" s="2">
        <f>INDEX(products!$A$1:$G$49,MATCH($D704,products!$A$1:$A$49,0),MATCH(orders!J$1,products!$A$1:$G$1,0))</f>
        <v>0.5</v>
      </c>
      <c r="K704" s="2">
        <f>INDEX(products!$A$1:$G$49,MATCH($D704,products!$A$1:$A$49,0),MATCH(orders!K$1,products!$A$1:$G$1,0))</f>
        <v>777</v>
      </c>
      <c r="L704">
        <f>K704*E704</f>
        <v>777</v>
      </c>
      <c r="M704" s="2" t="str" cm="1">
        <f t="array" ref="M7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04" s="2" t="str" cm="1">
        <f t="array" ref="N704">_xlfn.IFS(FullCoffeeTable[[#This Row],[Метод прожарки]]="M","Medium",FullCoffeeTable[[#This Row],[Метод прожарки]]="L","Light",FullCoffeeTable[[#This Row],[Метод прожарки]]="D","Dark")</f>
        <v>Light</v>
      </c>
      <c r="O704" s="2" t="str">
        <f>INDEX(customers!$A$1:$D$1001,MATCH($C704,customers!$A$1:$A$1001,0),MATCH(orders!O$1,customers!$A$1:$D$1,0))</f>
        <v>Да</v>
      </c>
    </row>
    <row r="705" spans="1:15" x14ac:dyDescent="0.25">
      <c r="A705" s="2" t="s">
        <v>1374</v>
      </c>
      <c r="B705" s="3">
        <v>43506</v>
      </c>
      <c r="C705" s="2" t="s">
        <v>1375</v>
      </c>
      <c r="D705" t="s">
        <v>1984</v>
      </c>
      <c r="E705" s="2">
        <v>4</v>
      </c>
      <c r="F705" s="2" t="str">
        <f>INDEX(customers!$A$1:$D$1001,MATCH($C705,customers!$A$1:$A$1001,0),MATCH(orders!F$1,customers!$A$1:$D$1,0))</f>
        <v>Кристина Васильева</v>
      </c>
      <c r="G705" s="2" t="str">
        <f>INDEX(customers!$A$1:$D$1001,MATCH($C705,customers!$A$1:$A$1001,0),MATCH(orders!G$1,customers!$A$1:$D$1,0))</f>
        <v>Казахстан</v>
      </c>
      <c r="H705" s="2" t="str">
        <f>INDEX(products!$A$1:$G$49,MATCH($D705,products!$A$1:$A$49,0),MATCH(orders!H$1,products!$A$1:$G$1,0))</f>
        <v>Lib</v>
      </c>
      <c r="I705" s="2" t="str">
        <f>INDEX(products!$A$1:$G$49,MATCH($D705,products!$A$1:$A$49,0),MATCH(orders!I$1,products!$A$1:$G$1,0))</f>
        <v>D</v>
      </c>
      <c r="J705" s="2">
        <f>INDEX(products!$A$1:$G$49,MATCH($D705,products!$A$1:$A$49,0),MATCH(orders!J$1,products!$A$1:$G$1,0))</f>
        <v>2.5</v>
      </c>
      <c r="K705" s="2">
        <f>INDEX(products!$A$1:$G$49,MATCH($D705,products!$A$1:$A$49,0),MATCH(orders!K$1,products!$A$1:$G$1,0))</f>
        <v>2978.4999999999995</v>
      </c>
      <c r="L705">
        <f>K705*E705</f>
        <v>11913.999999999998</v>
      </c>
      <c r="M705" s="2" t="str" cm="1">
        <f t="array" ref="M7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5" s="2" t="str" cm="1">
        <f t="array" ref="N705">_xlfn.IFS(FullCoffeeTable[[#This Row],[Метод прожарки]]="M","Medium",FullCoffeeTable[[#This Row],[Метод прожарки]]="L","Light",FullCoffeeTable[[#This Row],[Метод прожарки]]="D","Dark")</f>
        <v>Dark</v>
      </c>
      <c r="O705" s="2" t="str">
        <f>INDEX(customers!$A$1:$D$1001,MATCH($C705,customers!$A$1:$A$1001,0),MATCH(orders!O$1,customers!$A$1:$D$1,0))</f>
        <v>Да</v>
      </c>
    </row>
    <row r="706" spans="1:15" x14ac:dyDescent="0.25">
      <c r="A706" s="2" t="s">
        <v>1376</v>
      </c>
      <c r="B706" s="3">
        <v>44716</v>
      </c>
      <c r="C706" s="2" t="s">
        <v>1377</v>
      </c>
      <c r="D706" t="s">
        <v>1972</v>
      </c>
      <c r="E706" s="2">
        <v>6</v>
      </c>
      <c r="F706" s="2" t="str">
        <f>INDEX(customers!$A$1:$D$1001,MATCH($C706,customers!$A$1:$A$1001,0),MATCH(orders!F$1,customers!$A$1:$D$1,0))</f>
        <v>Арсений Горбунов</v>
      </c>
      <c r="G706" s="2" t="str">
        <f>INDEX(customers!$A$1:$D$1001,MATCH($C706,customers!$A$1:$A$1001,0),MATCH(orders!G$1,customers!$A$1:$D$1,0))</f>
        <v>Россия</v>
      </c>
      <c r="H706" s="2" t="str">
        <f>INDEX(products!$A$1:$G$49,MATCH($D706,products!$A$1:$A$49,0),MATCH(orders!H$1,products!$A$1:$G$1,0))</f>
        <v>Exc</v>
      </c>
      <c r="I706" s="2" t="str">
        <f>INDEX(products!$A$1:$G$49,MATCH($D706,products!$A$1:$A$49,0),MATCH(orders!I$1,products!$A$1:$G$1,0))</f>
        <v>D</v>
      </c>
      <c r="J706" s="2">
        <f>INDEX(products!$A$1:$G$49,MATCH($D706,products!$A$1:$A$49,0),MATCH(orders!J$1,products!$A$1:$G$1,0))</f>
        <v>0.2</v>
      </c>
      <c r="K706" s="2">
        <f>INDEX(products!$A$1:$G$49,MATCH($D706,products!$A$1:$A$49,0),MATCH(orders!K$1,products!$A$1:$G$1,0))</f>
        <v>364.5</v>
      </c>
      <c r="L706">
        <f>K706*E706</f>
        <v>2187</v>
      </c>
      <c r="M706" s="2" t="str" cm="1">
        <f t="array" ref="M7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6" s="2" t="str" cm="1">
        <f t="array" ref="N706">_xlfn.IFS(FullCoffeeTable[[#This Row],[Метод прожарки]]="M","Medium",FullCoffeeTable[[#This Row],[Метод прожарки]]="L","Light",FullCoffeeTable[[#This Row],[Метод прожарки]]="D","Dark")</f>
        <v>Dark</v>
      </c>
      <c r="O706" s="2" t="str">
        <f>INDEX(customers!$A$1:$D$1001,MATCH($C706,customers!$A$1:$A$1001,0),MATCH(orders!O$1,customers!$A$1:$D$1,0))</f>
        <v>Да</v>
      </c>
    </row>
    <row r="707" spans="1:15" x14ac:dyDescent="0.25">
      <c r="A707" s="2" t="s">
        <v>1378</v>
      </c>
      <c r="B707" s="3">
        <v>44114</v>
      </c>
      <c r="C707" s="2" t="s">
        <v>1379</v>
      </c>
      <c r="D707" t="s">
        <v>1995</v>
      </c>
      <c r="E707" s="2">
        <v>2</v>
      </c>
      <c r="F707" s="2" t="str">
        <f>INDEX(customers!$A$1:$D$1001,MATCH($C707,customers!$A$1:$A$1001,0),MATCH(orders!F$1,customers!$A$1:$D$1,0))</f>
        <v>Мария Кириллова</v>
      </c>
      <c r="G707" s="2" t="str">
        <f>INDEX(customers!$A$1:$D$1001,MATCH($C707,customers!$A$1:$A$1001,0),MATCH(orders!G$1,customers!$A$1:$D$1,0))</f>
        <v>Россия</v>
      </c>
      <c r="H707" s="2" t="str">
        <f>INDEX(products!$A$1:$G$49,MATCH($D707,products!$A$1:$A$49,0),MATCH(orders!H$1,products!$A$1:$G$1,0))</f>
        <v>Exc</v>
      </c>
      <c r="I707" s="2" t="str">
        <f>INDEX(products!$A$1:$G$49,MATCH($D707,products!$A$1:$A$49,0),MATCH(orders!I$1,products!$A$1:$G$1,0))</f>
        <v>L</v>
      </c>
      <c r="J707" s="2">
        <f>INDEX(products!$A$1:$G$49,MATCH($D707,products!$A$1:$A$49,0),MATCH(orders!J$1,products!$A$1:$G$1,0))</f>
        <v>0.5</v>
      </c>
      <c r="K707" s="2">
        <f>INDEX(products!$A$1:$G$49,MATCH($D707,products!$A$1:$A$49,0),MATCH(orders!K$1,products!$A$1:$G$1,0))</f>
        <v>891</v>
      </c>
      <c r="L707">
        <f>K707*E707</f>
        <v>1782</v>
      </c>
      <c r="M707" s="2" t="str" cm="1">
        <f t="array" ref="M7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7" s="2" t="str" cm="1">
        <f t="array" ref="N707">_xlfn.IFS(FullCoffeeTable[[#This Row],[Метод прожарки]]="M","Medium",FullCoffeeTable[[#This Row],[Метод прожарки]]="L","Light",FullCoffeeTable[[#This Row],[Метод прожарки]]="D","Dark")</f>
        <v>Light</v>
      </c>
      <c r="O707" s="2" t="str">
        <f>INDEX(customers!$A$1:$D$1001,MATCH($C707,customers!$A$1:$A$1001,0),MATCH(orders!O$1,customers!$A$1:$D$1,0))</f>
        <v>Нет</v>
      </c>
    </row>
    <row r="708" spans="1:15" x14ac:dyDescent="0.25">
      <c r="A708" s="2" t="s">
        <v>1380</v>
      </c>
      <c r="B708" s="3">
        <v>44353</v>
      </c>
      <c r="C708" s="2" t="s">
        <v>1381</v>
      </c>
      <c r="D708" t="s">
        <v>1975</v>
      </c>
      <c r="E708" s="2">
        <v>3</v>
      </c>
      <c r="F708" s="2" t="str">
        <f>INDEX(customers!$A$1:$D$1001,MATCH($C708,customers!$A$1:$A$1001,0),MATCH(orders!F$1,customers!$A$1:$D$1,0))</f>
        <v>Мирон Филиппов</v>
      </c>
      <c r="G708" s="2" t="str">
        <f>INDEX(customers!$A$1:$D$1001,MATCH($C708,customers!$A$1:$A$1001,0),MATCH(orders!G$1,customers!$A$1:$D$1,0))</f>
        <v>Россия</v>
      </c>
      <c r="H708" s="2" t="str">
        <f>INDEX(products!$A$1:$G$49,MATCH($D708,products!$A$1:$A$49,0),MATCH(orders!H$1,products!$A$1:$G$1,0))</f>
        <v>Exc</v>
      </c>
      <c r="I708" s="2" t="str">
        <f>INDEX(products!$A$1:$G$49,MATCH($D708,products!$A$1:$A$49,0),MATCH(orders!I$1,products!$A$1:$G$1,0))</f>
        <v>M</v>
      </c>
      <c r="J708" s="2">
        <f>INDEX(products!$A$1:$G$49,MATCH($D708,products!$A$1:$A$49,0),MATCH(orders!J$1,products!$A$1:$G$1,0))</f>
        <v>0.2</v>
      </c>
      <c r="K708" s="2">
        <f>INDEX(products!$A$1:$G$49,MATCH($D708,products!$A$1:$A$49,0),MATCH(orders!K$1,products!$A$1:$G$1,0))</f>
        <v>412.5</v>
      </c>
      <c r="L708">
        <f>K708*E708</f>
        <v>1237.5</v>
      </c>
      <c r="M708" s="2" t="str" cm="1">
        <f t="array" ref="M7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08" s="2" t="str" cm="1">
        <f t="array" ref="N708">_xlfn.IFS(FullCoffeeTable[[#This Row],[Метод прожарки]]="M","Medium",FullCoffeeTable[[#This Row],[Метод прожарки]]="L","Light",FullCoffeeTable[[#This Row],[Метод прожарки]]="D","Dark")</f>
        <v>Medium</v>
      </c>
      <c r="O708" s="2" t="str">
        <f>INDEX(customers!$A$1:$D$1001,MATCH($C708,customers!$A$1:$A$1001,0),MATCH(orders!O$1,customers!$A$1:$D$1,0))</f>
        <v>Нет</v>
      </c>
    </row>
    <row r="709" spans="1:15" x14ac:dyDescent="0.25">
      <c r="A709" s="2" t="s">
        <v>1382</v>
      </c>
      <c r="B709" s="3">
        <v>43540</v>
      </c>
      <c r="C709" s="2" t="s">
        <v>1383</v>
      </c>
      <c r="D709" t="s">
        <v>1962</v>
      </c>
      <c r="E709" s="2">
        <v>2</v>
      </c>
      <c r="F709" s="2" t="str">
        <f>INDEX(customers!$A$1:$D$1001,MATCH($C709,customers!$A$1:$A$1001,0),MATCH(orders!F$1,customers!$A$1:$D$1,0))</f>
        <v>Виктория Грачева</v>
      </c>
      <c r="G709" s="2" t="str">
        <f>INDEX(customers!$A$1:$D$1001,MATCH($C709,customers!$A$1:$A$1001,0),MATCH(orders!G$1,customers!$A$1:$D$1,0))</f>
        <v>Казахстан</v>
      </c>
      <c r="H709" s="2" t="str">
        <f>INDEX(products!$A$1:$G$49,MATCH($D709,products!$A$1:$A$49,0),MATCH(orders!H$1,products!$A$1:$G$1,0))</f>
        <v>Lib</v>
      </c>
      <c r="I709" s="2" t="str">
        <f>INDEX(products!$A$1:$G$49,MATCH($D709,products!$A$1:$A$49,0),MATCH(orders!I$1,products!$A$1:$G$1,0))</f>
        <v>D</v>
      </c>
      <c r="J709" s="2">
        <f>INDEX(products!$A$1:$G$49,MATCH($D709,products!$A$1:$A$49,0),MATCH(orders!J$1,products!$A$1:$G$1,0))</f>
        <v>1</v>
      </c>
      <c r="K709" s="2">
        <f>INDEX(products!$A$1:$G$49,MATCH($D709,products!$A$1:$A$49,0),MATCH(orders!K$1,products!$A$1:$G$1,0))</f>
        <v>1295</v>
      </c>
      <c r="L709">
        <f>K709*E709</f>
        <v>2590</v>
      </c>
      <c r="M709" s="2" t="str" cm="1">
        <f t="array" ref="M7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09" s="2" t="str" cm="1">
        <f t="array" ref="N709">_xlfn.IFS(FullCoffeeTable[[#This Row],[Метод прожарки]]="M","Medium",FullCoffeeTable[[#This Row],[Метод прожарки]]="L","Light",FullCoffeeTable[[#This Row],[Метод прожарки]]="D","Dark")</f>
        <v>Dark</v>
      </c>
      <c r="O709" s="2" t="str">
        <f>INDEX(customers!$A$1:$D$1001,MATCH($C709,customers!$A$1:$A$1001,0),MATCH(orders!O$1,customers!$A$1:$D$1,0))</f>
        <v>Нет</v>
      </c>
    </row>
    <row r="710" spans="1:15" x14ac:dyDescent="0.25">
      <c r="A710" s="2" t="s">
        <v>1384</v>
      </c>
      <c r="B710" s="3">
        <v>43804</v>
      </c>
      <c r="C710" s="2" t="s">
        <v>1385</v>
      </c>
      <c r="D710" t="s">
        <v>1976</v>
      </c>
      <c r="E710" s="2">
        <v>2</v>
      </c>
      <c r="F710" s="2" t="str">
        <f>INDEX(customers!$A$1:$D$1001,MATCH($C710,customers!$A$1:$A$1001,0),MATCH(orders!F$1,customers!$A$1:$D$1,0))</f>
        <v>Яна Емельянова</v>
      </c>
      <c r="G710" s="2" t="str">
        <f>INDEX(customers!$A$1:$D$1001,MATCH($C710,customers!$A$1:$A$1001,0),MATCH(orders!G$1,customers!$A$1:$D$1,0))</f>
        <v>Россия</v>
      </c>
      <c r="H710" s="2" t="str">
        <f>INDEX(products!$A$1:$G$49,MATCH($D710,products!$A$1:$A$49,0),MATCH(orders!H$1,products!$A$1:$G$1,0))</f>
        <v>Ara</v>
      </c>
      <c r="I710" s="2" t="str">
        <f>INDEX(products!$A$1:$G$49,MATCH($D710,products!$A$1:$A$49,0),MATCH(orders!I$1,products!$A$1:$G$1,0))</f>
        <v>M</v>
      </c>
      <c r="J710" s="2">
        <f>INDEX(products!$A$1:$G$49,MATCH($D710,products!$A$1:$A$49,0),MATCH(orders!J$1,products!$A$1:$G$1,0))</f>
        <v>0.5</v>
      </c>
      <c r="K710" s="2">
        <f>INDEX(products!$A$1:$G$49,MATCH($D710,products!$A$1:$A$49,0),MATCH(orders!K$1,products!$A$1:$G$1,0))</f>
        <v>675</v>
      </c>
      <c r="L710">
        <f>K710*E710</f>
        <v>1350</v>
      </c>
      <c r="M710" s="2" t="str" cm="1">
        <f t="array" ref="M7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10" s="2" t="str" cm="1">
        <f t="array" ref="N710">_xlfn.IFS(FullCoffeeTable[[#This Row],[Метод прожарки]]="M","Medium",FullCoffeeTable[[#This Row],[Метод прожарки]]="L","Light",FullCoffeeTable[[#This Row],[Метод прожарки]]="D","Dark")</f>
        <v>Medium</v>
      </c>
      <c r="O710" s="2" t="str">
        <f>INDEX(customers!$A$1:$D$1001,MATCH($C710,customers!$A$1:$A$1001,0),MATCH(orders!O$1,customers!$A$1:$D$1,0))</f>
        <v>Да</v>
      </c>
    </row>
    <row r="711" spans="1:15" x14ac:dyDescent="0.25">
      <c r="A711" s="2" t="s">
        <v>1386</v>
      </c>
      <c r="B711" s="3">
        <v>43485</v>
      </c>
      <c r="C711" s="2" t="s">
        <v>1387</v>
      </c>
      <c r="D711" t="s">
        <v>1995</v>
      </c>
      <c r="E711" s="2">
        <v>2</v>
      </c>
      <c r="F711" s="2" t="str">
        <f>INDEX(customers!$A$1:$D$1001,MATCH($C711,customers!$A$1:$A$1001,0),MATCH(orders!F$1,customers!$A$1:$D$1,0))</f>
        <v>Кристина Матвеева</v>
      </c>
      <c r="G711" s="2" t="str">
        <f>INDEX(customers!$A$1:$D$1001,MATCH($C711,customers!$A$1:$A$1001,0),MATCH(orders!G$1,customers!$A$1:$D$1,0))</f>
        <v>Россия</v>
      </c>
      <c r="H711" s="2" t="str">
        <f>INDEX(products!$A$1:$G$49,MATCH($D711,products!$A$1:$A$49,0),MATCH(orders!H$1,products!$A$1:$G$1,0))</f>
        <v>Exc</v>
      </c>
      <c r="I711" s="2" t="str">
        <f>INDEX(products!$A$1:$G$49,MATCH($D711,products!$A$1:$A$49,0),MATCH(orders!I$1,products!$A$1:$G$1,0))</f>
        <v>L</v>
      </c>
      <c r="J711" s="2">
        <f>INDEX(products!$A$1:$G$49,MATCH($D711,products!$A$1:$A$49,0),MATCH(orders!J$1,products!$A$1:$G$1,0))</f>
        <v>0.5</v>
      </c>
      <c r="K711" s="2">
        <f>INDEX(products!$A$1:$G$49,MATCH($D711,products!$A$1:$A$49,0),MATCH(orders!K$1,products!$A$1:$G$1,0))</f>
        <v>891</v>
      </c>
      <c r="L711">
        <f>K711*E711</f>
        <v>1782</v>
      </c>
      <c r="M711" s="2" t="str" cm="1">
        <f t="array" ref="M7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1" s="2" t="str" cm="1">
        <f t="array" ref="N711">_xlfn.IFS(FullCoffeeTable[[#This Row],[Метод прожарки]]="M","Medium",FullCoffeeTable[[#This Row],[Метод прожарки]]="L","Light",FullCoffeeTable[[#This Row],[Метод прожарки]]="D","Dark")</f>
        <v>Light</v>
      </c>
      <c r="O711" s="2" t="str">
        <f>INDEX(customers!$A$1:$D$1001,MATCH($C711,customers!$A$1:$A$1001,0),MATCH(orders!O$1,customers!$A$1:$D$1,0))</f>
        <v>Да</v>
      </c>
    </row>
    <row r="712" spans="1:15" x14ac:dyDescent="0.25">
      <c r="A712" s="2" t="s">
        <v>1388</v>
      </c>
      <c r="B712" s="3">
        <v>44655</v>
      </c>
      <c r="C712" s="2" t="s">
        <v>1389</v>
      </c>
      <c r="D712" t="s">
        <v>1958</v>
      </c>
      <c r="E712" s="2">
        <v>3</v>
      </c>
      <c r="F712" s="2" t="str">
        <f>INDEX(customers!$A$1:$D$1001,MATCH($C712,customers!$A$1:$A$1001,0),MATCH(orders!F$1,customers!$A$1:$D$1,0))</f>
        <v>Олеся Попова</v>
      </c>
      <c r="G712" s="2" t="str">
        <f>INDEX(customers!$A$1:$D$1001,MATCH($C712,customers!$A$1:$A$1001,0),MATCH(orders!G$1,customers!$A$1:$D$1,0))</f>
        <v>Россия</v>
      </c>
      <c r="H712" s="2" t="str">
        <f>INDEX(products!$A$1:$G$49,MATCH($D712,products!$A$1:$A$49,0),MATCH(orders!H$1,products!$A$1:$G$1,0))</f>
        <v>Exc</v>
      </c>
      <c r="I712" s="2" t="str">
        <f>INDEX(products!$A$1:$G$49,MATCH($D712,products!$A$1:$A$49,0),MATCH(orders!I$1,products!$A$1:$G$1,0))</f>
        <v>M</v>
      </c>
      <c r="J712" s="2">
        <f>INDEX(products!$A$1:$G$49,MATCH($D712,products!$A$1:$A$49,0),MATCH(orders!J$1,products!$A$1:$G$1,0))</f>
        <v>0.5</v>
      </c>
      <c r="K712" s="2">
        <f>INDEX(products!$A$1:$G$49,MATCH($D712,products!$A$1:$A$49,0),MATCH(orders!K$1,products!$A$1:$G$1,0))</f>
        <v>825</v>
      </c>
      <c r="L712">
        <f>K712*E712</f>
        <v>2475</v>
      </c>
      <c r="M712" s="2" t="str" cm="1">
        <f t="array" ref="M7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2" s="2" t="str" cm="1">
        <f t="array" ref="N712">_xlfn.IFS(FullCoffeeTable[[#This Row],[Метод прожарки]]="M","Medium",FullCoffeeTable[[#This Row],[Метод прожарки]]="L","Light",FullCoffeeTable[[#This Row],[Метод прожарки]]="D","Dark")</f>
        <v>Medium</v>
      </c>
      <c r="O712" s="2" t="str">
        <f>INDEX(customers!$A$1:$D$1001,MATCH($C712,customers!$A$1:$A$1001,0),MATCH(orders!O$1,customers!$A$1:$D$1,0))</f>
        <v>Нет</v>
      </c>
    </row>
    <row r="713" spans="1:15" x14ac:dyDescent="0.25">
      <c r="A713" s="2" t="s">
        <v>1390</v>
      </c>
      <c r="B713" s="3">
        <v>44600</v>
      </c>
      <c r="C713" s="2" t="s">
        <v>1391</v>
      </c>
      <c r="D713" t="s">
        <v>1993</v>
      </c>
      <c r="E713" s="2">
        <v>6</v>
      </c>
      <c r="F713" s="2" t="str">
        <f>INDEX(customers!$A$1:$D$1001,MATCH($C713,customers!$A$1:$A$1001,0),MATCH(orders!F$1,customers!$A$1:$D$1,0))</f>
        <v>Филипп Васильев</v>
      </c>
      <c r="G713" s="2" t="str">
        <f>INDEX(customers!$A$1:$D$1001,MATCH($C713,customers!$A$1:$A$1001,0),MATCH(orders!G$1,customers!$A$1:$D$1,0))</f>
        <v>Россия</v>
      </c>
      <c r="H713" s="2" t="str">
        <f>INDEX(products!$A$1:$G$49,MATCH($D713,products!$A$1:$A$49,0),MATCH(orders!H$1,products!$A$1:$G$1,0))</f>
        <v>Rob</v>
      </c>
      <c r="I713" s="2" t="str">
        <f>INDEX(products!$A$1:$G$49,MATCH($D713,products!$A$1:$A$49,0),MATCH(orders!I$1,products!$A$1:$G$1,0))</f>
        <v>M</v>
      </c>
      <c r="J713" s="2">
        <f>INDEX(products!$A$1:$G$49,MATCH($D713,products!$A$1:$A$49,0),MATCH(orders!J$1,products!$A$1:$G$1,0))</f>
        <v>0.2</v>
      </c>
      <c r="K713" s="2">
        <f>INDEX(products!$A$1:$G$49,MATCH($D713,products!$A$1:$A$49,0),MATCH(orders!K$1,products!$A$1:$G$1,0))</f>
        <v>298.5</v>
      </c>
      <c r="L713">
        <f>K713*E713</f>
        <v>1791</v>
      </c>
      <c r="M713" s="2" t="str" cm="1">
        <f t="array" ref="M7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3" s="2" t="str" cm="1">
        <f t="array" ref="N713">_xlfn.IFS(FullCoffeeTable[[#This Row],[Метод прожарки]]="M","Medium",FullCoffeeTable[[#This Row],[Метод прожарки]]="L","Light",FullCoffeeTable[[#This Row],[Метод прожарки]]="D","Dark")</f>
        <v>Medium</v>
      </c>
      <c r="O713" s="2" t="str">
        <f>INDEX(customers!$A$1:$D$1001,MATCH($C713,customers!$A$1:$A$1001,0),MATCH(orders!O$1,customers!$A$1:$D$1,0))</f>
        <v>Нет</v>
      </c>
    </row>
    <row r="714" spans="1:15" x14ac:dyDescent="0.25">
      <c r="A714" s="2" t="s">
        <v>1392</v>
      </c>
      <c r="B714" s="3">
        <v>43646</v>
      </c>
      <c r="C714" s="2" t="s">
        <v>1393</v>
      </c>
      <c r="D714" t="s">
        <v>1958</v>
      </c>
      <c r="E714" s="2">
        <v>2</v>
      </c>
      <c r="F714" s="2" t="str">
        <f>INDEX(customers!$A$1:$D$1001,MATCH($C714,customers!$A$1:$A$1001,0),MATCH(orders!F$1,customers!$A$1:$D$1,0))</f>
        <v>Алиса Иванова</v>
      </c>
      <c r="G714" s="2" t="str">
        <f>INDEX(customers!$A$1:$D$1001,MATCH($C714,customers!$A$1:$A$1001,0),MATCH(orders!G$1,customers!$A$1:$D$1,0))</f>
        <v>Беларусь</v>
      </c>
      <c r="H714" s="2" t="str">
        <f>INDEX(products!$A$1:$G$49,MATCH($D714,products!$A$1:$A$49,0),MATCH(orders!H$1,products!$A$1:$G$1,0))</f>
        <v>Exc</v>
      </c>
      <c r="I714" s="2" t="str">
        <f>INDEX(products!$A$1:$G$49,MATCH($D714,products!$A$1:$A$49,0),MATCH(orders!I$1,products!$A$1:$G$1,0))</f>
        <v>M</v>
      </c>
      <c r="J714" s="2">
        <f>INDEX(products!$A$1:$G$49,MATCH($D714,products!$A$1:$A$49,0),MATCH(orders!J$1,products!$A$1:$G$1,0))</f>
        <v>0.5</v>
      </c>
      <c r="K714" s="2">
        <f>INDEX(products!$A$1:$G$49,MATCH($D714,products!$A$1:$A$49,0),MATCH(orders!K$1,products!$A$1:$G$1,0))</f>
        <v>825</v>
      </c>
      <c r="L714">
        <f>K714*E714</f>
        <v>1650</v>
      </c>
      <c r="M714" s="2" t="str" cm="1">
        <f t="array" ref="M7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4" s="2" t="str" cm="1">
        <f t="array" ref="N714">_xlfn.IFS(FullCoffeeTable[[#This Row],[Метод прожарки]]="M","Medium",FullCoffeeTable[[#This Row],[Метод прожарки]]="L","Light",FullCoffeeTable[[#This Row],[Метод прожарки]]="D","Dark")</f>
        <v>Medium</v>
      </c>
      <c r="O714" s="2" t="str">
        <f>INDEX(customers!$A$1:$D$1001,MATCH($C714,customers!$A$1:$A$1001,0),MATCH(orders!O$1,customers!$A$1:$D$1,0))</f>
        <v>Нет</v>
      </c>
    </row>
    <row r="715" spans="1:15" x14ac:dyDescent="0.25">
      <c r="A715" s="2" t="s">
        <v>1394</v>
      </c>
      <c r="B715" s="3">
        <v>43960</v>
      </c>
      <c r="C715" s="2" t="s">
        <v>1395</v>
      </c>
      <c r="D715" t="s">
        <v>1993</v>
      </c>
      <c r="E715" s="2">
        <v>1</v>
      </c>
      <c r="F715" s="2" t="str">
        <f>INDEX(customers!$A$1:$D$1001,MATCH($C715,customers!$A$1:$A$1001,0),MATCH(orders!F$1,customers!$A$1:$D$1,0))</f>
        <v>Сергей Касаткин</v>
      </c>
      <c r="G715" s="2" t="str">
        <f>INDEX(customers!$A$1:$D$1001,MATCH($C715,customers!$A$1:$A$1001,0),MATCH(orders!G$1,customers!$A$1:$D$1,0))</f>
        <v>Россия</v>
      </c>
      <c r="H715" s="2" t="str">
        <f>INDEX(products!$A$1:$G$49,MATCH($D715,products!$A$1:$A$49,0),MATCH(orders!H$1,products!$A$1:$G$1,0))</f>
        <v>Rob</v>
      </c>
      <c r="I715" s="2" t="str">
        <f>INDEX(products!$A$1:$G$49,MATCH($D715,products!$A$1:$A$49,0),MATCH(orders!I$1,products!$A$1:$G$1,0))</f>
        <v>M</v>
      </c>
      <c r="J715" s="2">
        <f>INDEX(products!$A$1:$G$49,MATCH($D715,products!$A$1:$A$49,0),MATCH(orders!J$1,products!$A$1:$G$1,0))</f>
        <v>0.2</v>
      </c>
      <c r="K715" s="2">
        <f>INDEX(products!$A$1:$G$49,MATCH($D715,products!$A$1:$A$49,0),MATCH(orders!K$1,products!$A$1:$G$1,0))</f>
        <v>298.5</v>
      </c>
      <c r="L715">
        <f>K715*E715</f>
        <v>298.5</v>
      </c>
      <c r="M715" s="2" t="str" cm="1">
        <f t="array" ref="M7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5" s="2" t="str" cm="1">
        <f t="array" ref="N715">_xlfn.IFS(FullCoffeeTable[[#This Row],[Метод прожарки]]="M","Medium",FullCoffeeTable[[#This Row],[Метод прожарки]]="L","Light",FullCoffeeTable[[#This Row],[Метод прожарки]]="D","Dark")</f>
        <v>Medium</v>
      </c>
      <c r="O715" s="2" t="str">
        <f>INDEX(customers!$A$1:$D$1001,MATCH($C715,customers!$A$1:$A$1001,0),MATCH(orders!O$1,customers!$A$1:$D$1,0))</f>
        <v>Нет</v>
      </c>
    </row>
    <row r="716" spans="1:15" x14ac:dyDescent="0.25">
      <c r="A716" s="2" t="s">
        <v>1396</v>
      </c>
      <c r="B716" s="3">
        <v>44358</v>
      </c>
      <c r="C716" s="2" t="s">
        <v>1397</v>
      </c>
      <c r="D716" t="s">
        <v>1972</v>
      </c>
      <c r="E716" s="2">
        <v>4</v>
      </c>
      <c r="F716" s="2" t="str">
        <f>INDEX(customers!$A$1:$D$1001,MATCH($C716,customers!$A$1:$A$1001,0),MATCH(orders!F$1,customers!$A$1:$D$1,0))</f>
        <v>Владимир Никитин</v>
      </c>
      <c r="G716" s="2" t="str">
        <f>INDEX(customers!$A$1:$D$1001,MATCH($C716,customers!$A$1:$A$1001,0),MATCH(orders!G$1,customers!$A$1:$D$1,0))</f>
        <v>Казахстан</v>
      </c>
      <c r="H716" s="2" t="str">
        <f>INDEX(products!$A$1:$G$49,MATCH($D716,products!$A$1:$A$49,0),MATCH(orders!H$1,products!$A$1:$G$1,0))</f>
        <v>Exc</v>
      </c>
      <c r="I716" s="2" t="str">
        <f>INDEX(products!$A$1:$G$49,MATCH($D716,products!$A$1:$A$49,0),MATCH(orders!I$1,products!$A$1:$G$1,0))</f>
        <v>D</v>
      </c>
      <c r="J716" s="2">
        <f>INDEX(products!$A$1:$G$49,MATCH($D716,products!$A$1:$A$49,0),MATCH(orders!J$1,products!$A$1:$G$1,0))</f>
        <v>0.2</v>
      </c>
      <c r="K716" s="2">
        <f>INDEX(products!$A$1:$G$49,MATCH($D716,products!$A$1:$A$49,0),MATCH(orders!K$1,products!$A$1:$G$1,0))</f>
        <v>364.5</v>
      </c>
      <c r="L716">
        <f>K716*E716</f>
        <v>1458</v>
      </c>
      <c r="M716" s="2" t="str" cm="1">
        <f t="array" ref="M7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6" s="2" t="str" cm="1">
        <f t="array" ref="N716">_xlfn.IFS(FullCoffeeTable[[#This Row],[Метод прожарки]]="M","Medium",FullCoffeeTable[[#This Row],[Метод прожарки]]="L","Light",FullCoffeeTable[[#This Row],[Метод прожарки]]="D","Dark")</f>
        <v>Dark</v>
      </c>
      <c r="O716" s="2" t="str">
        <f>INDEX(customers!$A$1:$D$1001,MATCH($C716,customers!$A$1:$A$1001,0),MATCH(orders!O$1,customers!$A$1:$D$1,0))</f>
        <v>Да</v>
      </c>
    </row>
    <row r="717" spans="1:15" x14ac:dyDescent="0.25">
      <c r="A717" s="2" t="s">
        <v>1398</v>
      </c>
      <c r="B717" s="3">
        <v>44504</v>
      </c>
      <c r="C717" s="2" t="s">
        <v>1399</v>
      </c>
      <c r="D717" t="s">
        <v>1990</v>
      </c>
      <c r="E717" s="2">
        <v>6</v>
      </c>
      <c r="F717" s="2" t="str">
        <f>INDEX(customers!$A$1:$D$1001,MATCH($C717,customers!$A$1:$A$1001,0),MATCH(orders!F$1,customers!$A$1:$D$1,0))</f>
        <v>Ольга Черкасова</v>
      </c>
      <c r="G717" s="2" t="str">
        <f>INDEX(customers!$A$1:$D$1001,MATCH($C717,customers!$A$1:$A$1001,0),MATCH(orders!G$1,customers!$A$1:$D$1,0))</f>
        <v>Россия</v>
      </c>
      <c r="H717" s="2" t="str">
        <f>INDEX(products!$A$1:$G$49,MATCH($D717,products!$A$1:$A$49,0),MATCH(orders!H$1,products!$A$1:$G$1,0))</f>
        <v>Exc</v>
      </c>
      <c r="I717" s="2" t="str">
        <f>INDEX(products!$A$1:$G$49,MATCH($D717,products!$A$1:$A$49,0),MATCH(orders!I$1,products!$A$1:$G$1,0))</f>
        <v>L</v>
      </c>
      <c r="J717" s="2">
        <f>INDEX(products!$A$1:$G$49,MATCH($D717,products!$A$1:$A$49,0),MATCH(orders!J$1,products!$A$1:$G$1,0))</f>
        <v>1</v>
      </c>
      <c r="K717" s="2">
        <f>INDEX(products!$A$1:$G$49,MATCH($D717,products!$A$1:$A$49,0),MATCH(orders!K$1,products!$A$1:$G$1,0))</f>
        <v>1485</v>
      </c>
      <c r="L717">
        <f>K717*E717</f>
        <v>8910</v>
      </c>
      <c r="M717" s="2" t="str" cm="1">
        <f t="array" ref="M7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17" s="2" t="str" cm="1">
        <f t="array" ref="N717">_xlfn.IFS(FullCoffeeTable[[#This Row],[Метод прожарки]]="M","Medium",FullCoffeeTable[[#This Row],[Метод прожарки]]="L","Light",FullCoffeeTable[[#This Row],[Метод прожарки]]="D","Dark")</f>
        <v>Light</v>
      </c>
      <c r="O717" s="2" t="str">
        <f>INDEX(customers!$A$1:$D$1001,MATCH($C717,customers!$A$1:$A$1001,0),MATCH(orders!O$1,customers!$A$1:$D$1,0))</f>
        <v>Нет</v>
      </c>
    </row>
    <row r="718" spans="1:15" x14ac:dyDescent="0.25">
      <c r="A718" s="2" t="s">
        <v>1400</v>
      </c>
      <c r="B718" s="3">
        <v>44612</v>
      </c>
      <c r="C718" s="2" t="s">
        <v>1365</v>
      </c>
      <c r="D718" t="s">
        <v>1998</v>
      </c>
      <c r="E718" s="2">
        <v>3</v>
      </c>
      <c r="F718" s="2" t="str">
        <f>INDEX(customers!$A$1:$D$1001,MATCH($C718,customers!$A$1:$A$1001,0),MATCH(orders!F$1,customers!$A$1:$D$1,0))</f>
        <v>Ева Пантелеева</v>
      </c>
      <c r="G718" s="2" t="str">
        <f>INDEX(customers!$A$1:$D$1001,MATCH($C718,customers!$A$1:$A$1001,0),MATCH(orders!G$1,customers!$A$1:$D$1,0))</f>
        <v>Казахстан</v>
      </c>
      <c r="H718" s="2" t="str">
        <f>INDEX(products!$A$1:$G$49,MATCH($D718,products!$A$1:$A$49,0),MATCH(orders!H$1,products!$A$1:$G$1,0))</f>
        <v>Rob</v>
      </c>
      <c r="I718" s="2" t="str">
        <f>INDEX(products!$A$1:$G$49,MATCH($D718,products!$A$1:$A$49,0),MATCH(orders!I$1,products!$A$1:$G$1,0))</f>
        <v>L</v>
      </c>
      <c r="J718" s="2">
        <f>INDEX(products!$A$1:$G$49,MATCH($D718,products!$A$1:$A$49,0),MATCH(orders!J$1,products!$A$1:$G$1,0))</f>
        <v>1</v>
      </c>
      <c r="K718" s="2">
        <f>INDEX(products!$A$1:$G$49,MATCH($D718,products!$A$1:$A$49,0),MATCH(orders!K$1,products!$A$1:$G$1,0))</f>
        <v>1195</v>
      </c>
      <c r="L718">
        <f>K718*E718</f>
        <v>3585</v>
      </c>
      <c r="M718" s="2" t="str" cm="1">
        <f t="array" ref="M7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18" s="2" t="str" cm="1">
        <f t="array" ref="N718">_xlfn.IFS(FullCoffeeTable[[#This Row],[Метод прожарки]]="M","Medium",FullCoffeeTable[[#This Row],[Метод прожарки]]="L","Light",FullCoffeeTable[[#This Row],[Метод прожарки]]="D","Dark")</f>
        <v>Light</v>
      </c>
      <c r="O718" s="2" t="str">
        <f>INDEX(customers!$A$1:$D$1001,MATCH($C718,customers!$A$1:$A$1001,0),MATCH(orders!O$1,customers!$A$1:$D$1,0))</f>
        <v>Нет</v>
      </c>
    </row>
    <row r="719" spans="1:15" x14ac:dyDescent="0.25">
      <c r="A719" s="2" t="s">
        <v>1402</v>
      </c>
      <c r="B719" s="3">
        <v>43649</v>
      </c>
      <c r="C719" s="2" t="s">
        <v>1403</v>
      </c>
      <c r="D719" t="s">
        <v>1987</v>
      </c>
      <c r="E719" s="2">
        <v>3</v>
      </c>
      <c r="F719" s="2" t="str">
        <f>INDEX(customers!$A$1:$D$1001,MATCH($C719,customers!$A$1:$A$1001,0),MATCH(orders!F$1,customers!$A$1:$D$1,0))</f>
        <v>Александра Филатова</v>
      </c>
      <c r="G719" s="2" t="str">
        <f>INDEX(customers!$A$1:$D$1001,MATCH($C719,customers!$A$1:$A$1001,0),MATCH(orders!G$1,customers!$A$1:$D$1,0))</f>
        <v>Россия</v>
      </c>
      <c r="H719" s="2" t="str">
        <f>INDEX(products!$A$1:$G$49,MATCH($D719,products!$A$1:$A$49,0),MATCH(orders!H$1,products!$A$1:$G$1,0))</f>
        <v>Ara</v>
      </c>
      <c r="I719" s="2" t="str">
        <f>INDEX(products!$A$1:$G$49,MATCH($D719,products!$A$1:$A$49,0),MATCH(orders!I$1,products!$A$1:$G$1,0))</f>
        <v>D</v>
      </c>
      <c r="J719" s="2">
        <f>INDEX(products!$A$1:$G$49,MATCH($D719,products!$A$1:$A$49,0),MATCH(orders!J$1,products!$A$1:$G$1,0))</f>
        <v>2.5</v>
      </c>
      <c r="K719" s="2">
        <f>INDEX(products!$A$1:$G$49,MATCH($D719,products!$A$1:$A$49,0),MATCH(orders!K$1,products!$A$1:$G$1,0))</f>
        <v>2288.5</v>
      </c>
      <c r="L719">
        <f>K719*E719</f>
        <v>6865.5</v>
      </c>
      <c r="M719" s="2" t="str" cm="1">
        <f t="array" ref="M7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19" s="2" t="str" cm="1">
        <f t="array" ref="N719">_xlfn.IFS(FullCoffeeTable[[#This Row],[Метод прожарки]]="M","Medium",FullCoffeeTable[[#This Row],[Метод прожарки]]="L","Light",FullCoffeeTable[[#This Row],[Метод прожарки]]="D","Dark")</f>
        <v>Dark</v>
      </c>
      <c r="O719" s="2" t="str">
        <f>INDEX(customers!$A$1:$D$1001,MATCH($C719,customers!$A$1:$A$1001,0),MATCH(orders!O$1,customers!$A$1:$D$1,0))</f>
        <v>Нет</v>
      </c>
    </row>
    <row r="720" spans="1:15" x14ac:dyDescent="0.25">
      <c r="A720" s="2" t="s">
        <v>1404</v>
      </c>
      <c r="B720" s="3">
        <v>44348</v>
      </c>
      <c r="C720" s="2" t="s">
        <v>1405</v>
      </c>
      <c r="D720" t="s">
        <v>1962</v>
      </c>
      <c r="E720" s="2">
        <v>3</v>
      </c>
      <c r="F720" s="2" t="str">
        <f>INDEX(customers!$A$1:$D$1001,MATCH($C720,customers!$A$1:$A$1001,0),MATCH(orders!F$1,customers!$A$1:$D$1,0))</f>
        <v>Максим Коновалов</v>
      </c>
      <c r="G720" s="2" t="str">
        <f>INDEX(customers!$A$1:$D$1001,MATCH($C720,customers!$A$1:$A$1001,0),MATCH(orders!G$1,customers!$A$1:$D$1,0))</f>
        <v>Россия</v>
      </c>
      <c r="H720" s="2" t="str">
        <f>INDEX(products!$A$1:$G$49,MATCH($D720,products!$A$1:$A$49,0),MATCH(orders!H$1,products!$A$1:$G$1,0))</f>
        <v>Lib</v>
      </c>
      <c r="I720" s="2" t="str">
        <f>INDEX(products!$A$1:$G$49,MATCH($D720,products!$A$1:$A$49,0),MATCH(orders!I$1,products!$A$1:$G$1,0))</f>
        <v>D</v>
      </c>
      <c r="J720" s="2">
        <f>INDEX(products!$A$1:$G$49,MATCH($D720,products!$A$1:$A$49,0),MATCH(orders!J$1,products!$A$1:$G$1,0))</f>
        <v>1</v>
      </c>
      <c r="K720" s="2">
        <f>INDEX(products!$A$1:$G$49,MATCH($D720,products!$A$1:$A$49,0),MATCH(orders!K$1,products!$A$1:$G$1,0))</f>
        <v>1295</v>
      </c>
      <c r="L720">
        <f>K720*E720</f>
        <v>3885</v>
      </c>
      <c r="M720" s="2" t="str" cm="1">
        <f t="array" ref="M7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0" s="2" t="str" cm="1">
        <f t="array" ref="N720">_xlfn.IFS(FullCoffeeTable[[#This Row],[Метод прожарки]]="M","Medium",FullCoffeeTable[[#This Row],[Метод прожарки]]="L","Light",FullCoffeeTable[[#This Row],[Метод прожарки]]="D","Dark")</f>
        <v>Dark</v>
      </c>
      <c r="O720" s="2" t="str">
        <f>INDEX(customers!$A$1:$D$1001,MATCH($C720,customers!$A$1:$A$1001,0),MATCH(orders!O$1,customers!$A$1:$D$1,0))</f>
        <v>Нет</v>
      </c>
    </row>
    <row r="721" spans="1:15" x14ac:dyDescent="0.25">
      <c r="A721" s="2" t="s">
        <v>1406</v>
      </c>
      <c r="B721" s="3">
        <v>44150</v>
      </c>
      <c r="C721" s="2" t="s">
        <v>1407</v>
      </c>
      <c r="D721" t="s">
        <v>1989</v>
      </c>
      <c r="E721" s="2">
        <v>5</v>
      </c>
      <c r="F721" s="2" t="str">
        <f>INDEX(customers!$A$1:$D$1001,MATCH($C721,customers!$A$1:$A$1001,0),MATCH(orders!F$1,customers!$A$1:$D$1,0))</f>
        <v>Анна Басова</v>
      </c>
      <c r="G721" s="2" t="str">
        <f>INDEX(customers!$A$1:$D$1001,MATCH($C721,customers!$A$1:$A$1001,0),MATCH(orders!G$1,customers!$A$1:$D$1,0))</f>
        <v>Россия</v>
      </c>
      <c r="H721" s="2" t="str">
        <f>INDEX(products!$A$1:$G$49,MATCH($D721,products!$A$1:$A$49,0),MATCH(orders!H$1,products!$A$1:$G$1,0))</f>
        <v>Lib</v>
      </c>
      <c r="I721" s="2" t="str">
        <f>INDEX(products!$A$1:$G$49,MATCH($D721,products!$A$1:$A$49,0),MATCH(orders!I$1,products!$A$1:$G$1,0))</f>
        <v>L</v>
      </c>
      <c r="J721" s="2">
        <f>INDEX(products!$A$1:$G$49,MATCH($D721,products!$A$1:$A$49,0),MATCH(orders!J$1,products!$A$1:$G$1,0))</f>
        <v>1</v>
      </c>
      <c r="K721" s="2">
        <f>INDEX(products!$A$1:$G$49,MATCH($D721,products!$A$1:$A$49,0),MATCH(orders!K$1,products!$A$1:$G$1,0))</f>
        <v>1585</v>
      </c>
      <c r="L721">
        <f>K721*E721</f>
        <v>7925</v>
      </c>
      <c r="M721" s="2" t="str" cm="1">
        <f t="array" ref="M7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1" s="2" t="str" cm="1">
        <f t="array" ref="N721">_xlfn.IFS(FullCoffeeTable[[#This Row],[Метод прожарки]]="M","Medium",FullCoffeeTable[[#This Row],[Метод прожарки]]="L","Light",FullCoffeeTable[[#This Row],[Метод прожарки]]="D","Dark")</f>
        <v>Light</v>
      </c>
      <c r="O721" s="2" t="str">
        <f>INDEX(customers!$A$1:$D$1001,MATCH($C721,customers!$A$1:$A$1001,0),MATCH(orders!O$1,customers!$A$1:$D$1,0))</f>
        <v>Да</v>
      </c>
    </row>
    <row r="722" spans="1:15" x14ac:dyDescent="0.25">
      <c r="A722" s="2" t="s">
        <v>1408</v>
      </c>
      <c r="B722" s="3">
        <v>44215</v>
      </c>
      <c r="C722" s="2" t="s">
        <v>1409</v>
      </c>
      <c r="D722" t="s">
        <v>1963</v>
      </c>
      <c r="E722" s="2">
        <v>5</v>
      </c>
      <c r="F722" s="2" t="str">
        <f>INDEX(customers!$A$1:$D$1001,MATCH($C722,customers!$A$1:$A$1001,0),MATCH(orders!F$1,customers!$A$1:$D$1,0))</f>
        <v>Матвей Кузнецов</v>
      </c>
      <c r="G722" s="2" t="str">
        <f>INDEX(customers!$A$1:$D$1001,MATCH($C722,customers!$A$1:$A$1001,0),MATCH(orders!G$1,customers!$A$1:$D$1,0))</f>
        <v>Россия</v>
      </c>
      <c r="H722" s="2" t="str">
        <f>INDEX(products!$A$1:$G$49,MATCH($D722,products!$A$1:$A$49,0),MATCH(orders!H$1,products!$A$1:$G$1,0))</f>
        <v>Exc</v>
      </c>
      <c r="I722" s="2" t="str">
        <f>INDEX(products!$A$1:$G$49,MATCH($D722,products!$A$1:$A$49,0),MATCH(orders!I$1,products!$A$1:$G$1,0))</f>
        <v>D</v>
      </c>
      <c r="J722" s="2">
        <f>INDEX(products!$A$1:$G$49,MATCH($D722,products!$A$1:$A$49,0),MATCH(orders!J$1,products!$A$1:$G$1,0))</f>
        <v>0.5</v>
      </c>
      <c r="K722" s="2">
        <f>INDEX(products!$A$1:$G$49,MATCH($D722,products!$A$1:$A$49,0),MATCH(orders!K$1,products!$A$1:$G$1,0))</f>
        <v>729</v>
      </c>
      <c r="L722">
        <f>K722*E722</f>
        <v>3645</v>
      </c>
      <c r="M722" s="2" t="str" cm="1">
        <f t="array" ref="M7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2" s="2" t="str" cm="1">
        <f t="array" ref="N722">_xlfn.IFS(FullCoffeeTable[[#This Row],[Метод прожарки]]="M","Medium",FullCoffeeTable[[#This Row],[Метод прожарки]]="L","Light",FullCoffeeTable[[#This Row],[Метод прожарки]]="D","Dark")</f>
        <v>Dark</v>
      </c>
      <c r="O722" s="2" t="str">
        <f>INDEX(customers!$A$1:$D$1001,MATCH($C722,customers!$A$1:$A$1001,0),MATCH(orders!O$1,customers!$A$1:$D$1,0))</f>
        <v>Да</v>
      </c>
    </row>
    <row r="723" spans="1:15" x14ac:dyDescent="0.25">
      <c r="A723" s="2" t="s">
        <v>1410</v>
      </c>
      <c r="B723" s="3">
        <v>44479</v>
      </c>
      <c r="C723" s="2" t="s">
        <v>1411</v>
      </c>
      <c r="D723" t="s">
        <v>1993</v>
      </c>
      <c r="E723" s="2">
        <v>3</v>
      </c>
      <c r="F723" s="2" t="str">
        <f>INDEX(customers!$A$1:$D$1001,MATCH($C723,customers!$A$1:$A$1001,0),MATCH(orders!F$1,customers!$A$1:$D$1,0))</f>
        <v>Дмитрий Горячев</v>
      </c>
      <c r="G723" s="2" t="str">
        <f>INDEX(customers!$A$1:$D$1001,MATCH($C723,customers!$A$1:$A$1001,0),MATCH(orders!G$1,customers!$A$1:$D$1,0))</f>
        <v>Россия</v>
      </c>
      <c r="H723" s="2" t="str">
        <f>INDEX(products!$A$1:$G$49,MATCH($D723,products!$A$1:$A$49,0),MATCH(orders!H$1,products!$A$1:$G$1,0))</f>
        <v>Rob</v>
      </c>
      <c r="I723" s="2" t="str">
        <f>INDEX(products!$A$1:$G$49,MATCH($D723,products!$A$1:$A$49,0),MATCH(orders!I$1,products!$A$1:$G$1,0))</f>
        <v>M</v>
      </c>
      <c r="J723" s="2">
        <f>INDEX(products!$A$1:$G$49,MATCH($D723,products!$A$1:$A$49,0),MATCH(orders!J$1,products!$A$1:$G$1,0))</f>
        <v>0.2</v>
      </c>
      <c r="K723" s="2">
        <f>INDEX(products!$A$1:$G$49,MATCH($D723,products!$A$1:$A$49,0),MATCH(orders!K$1,products!$A$1:$G$1,0))</f>
        <v>298.5</v>
      </c>
      <c r="L723">
        <f>K723*E723</f>
        <v>895.5</v>
      </c>
      <c r="M723" s="2" t="str" cm="1">
        <f t="array" ref="M7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23" s="2" t="str" cm="1">
        <f t="array" ref="N723">_xlfn.IFS(FullCoffeeTable[[#This Row],[Метод прожарки]]="M","Medium",FullCoffeeTable[[#This Row],[Метод прожарки]]="L","Light",FullCoffeeTable[[#This Row],[Метод прожарки]]="D","Dark")</f>
        <v>Medium</v>
      </c>
      <c r="O723" s="2" t="str">
        <f>INDEX(customers!$A$1:$D$1001,MATCH($C723,customers!$A$1:$A$1001,0),MATCH(orders!O$1,customers!$A$1:$D$1,0))</f>
        <v>Да</v>
      </c>
    </row>
    <row r="724" spans="1:15" x14ac:dyDescent="0.25">
      <c r="A724" s="2" t="s">
        <v>1412</v>
      </c>
      <c r="B724" s="3">
        <v>44620</v>
      </c>
      <c r="C724" s="2" t="s">
        <v>1413</v>
      </c>
      <c r="D724" t="s">
        <v>2002</v>
      </c>
      <c r="E724" s="2">
        <v>2</v>
      </c>
      <c r="F724" s="2" t="str">
        <f>INDEX(customers!$A$1:$D$1001,MATCH($C724,customers!$A$1:$A$1001,0),MATCH(orders!F$1,customers!$A$1:$D$1,0))</f>
        <v>Виктория Бирюкова</v>
      </c>
      <c r="G724" s="2" t="str">
        <f>INDEX(customers!$A$1:$D$1001,MATCH($C724,customers!$A$1:$A$1001,0),MATCH(orders!G$1,customers!$A$1:$D$1,0))</f>
        <v>Россия</v>
      </c>
      <c r="H724" s="2" t="str">
        <f>INDEX(products!$A$1:$G$49,MATCH($D724,products!$A$1:$A$49,0),MATCH(orders!H$1,products!$A$1:$G$1,0))</f>
        <v>Exc</v>
      </c>
      <c r="I724" s="2" t="str">
        <f>INDEX(products!$A$1:$G$49,MATCH($D724,products!$A$1:$A$49,0),MATCH(orders!I$1,products!$A$1:$G$1,0))</f>
        <v>D</v>
      </c>
      <c r="J724" s="2">
        <f>INDEX(products!$A$1:$G$49,MATCH($D724,products!$A$1:$A$49,0),MATCH(orders!J$1,products!$A$1:$G$1,0))</f>
        <v>1</v>
      </c>
      <c r="K724" s="2">
        <f>INDEX(products!$A$1:$G$49,MATCH($D724,products!$A$1:$A$49,0),MATCH(orders!K$1,products!$A$1:$G$1,0))</f>
        <v>1215</v>
      </c>
      <c r="L724">
        <f>K724*E724</f>
        <v>2430</v>
      </c>
      <c r="M724" s="2" t="str" cm="1">
        <f t="array" ref="M7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4" s="2" t="str" cm="1">
        <f t="array" ref="N724">_xlfn.IFS(FullCoffeeTable[[#This Row],[Метод прожарки]]="M","Medium",FullCoffeeTable[[#This Row],[Метод прожарки]]="L","Light",FullCoffeeTable[[#This Row],[Метод прожарки]]="D","Dark")</f>
        <v>Dark</v>
      </c>
      <c r="O724" s="2" t="str">
        <f>INDEX(customers!$A$1:$D$1001,MATCH($C724,customers!$A$1:$A$1001,0),MATCH(orders!O$1,customers!$A$1:$D$1,0))</f>
        <v>Нет</v>
      </c>
    </row>
    <row r="725" spans="1:15" x14ac:dyDescent="0.25">
      <c r="A725" s="2" t="s">
        <v>1414</v>
      </c>
      <c r="B725" s="3">
        <v>44470</v>
      </c>
      <c r="C725" s="2" t="s">
        <v>1415</v>
      </c>
      <c r="D725" t="s">
        <v>1985</v>
      </c>
      <c r="E725" s="2">
        <v>2</v>
      </c>
      <c r="F725" s="2" t="str">
        <f>INDEX(customers!$A$1:$D$1001,MATCH($C725,customers!$A$1:$A$1001,0),MATCH(orders!F$1,customers!$A$1:$D$1,0))</f>
        <v>Михаил Медведев</v>
      </c>
      <c r="G725" s="2" t="str">
        <f>INDEX(customers!$A$1:$D$1001,MATCH($C725,customers!$A$1:$A$1001,0),MATCH(orders!G$1,customers!$A$1:$D$1,0))</f>
        <v>Россия</v>
      </c>
      <c r="H725" s="2" t="str">
        <f>INDEX(products!$A$1:$G$49,MATCH($D725,products!$A$1:$A$49,0),MATCH(orders!H$1,products!$A$1:$G$1,0))</f>
        <v>Exc</v>
      </c>
      <c r="I725" s="2" t="str">
        <f>INDEX(products!$A$1:$G$49,MATCH($D725,products!$A$1:$A$49,0),MATCH(orders!I$1,products!$A$1:$G$1,0))</f>
        <v>M</v>
      </c>
      <c r="J725" s="2">
        <f>INDEX(products!$A$1:$G$49,MATCH($D725,products!$A$1:$A$49,0),MATCH(orders!J$1,products!$A$1:$G$1,0))</f>
        <v>2.5</v>
      </c>
      <c r="K725" s="2">
        <f>INDEX(products!$A$1:$G$49,MATCH($D725,products!$A$1:$A$49,0),MATCH(orders!K$1,products!$A$1:$G$1,0))</f>
        <v>3162.4999999999995</v>
      </c>
      <c r="L725">
        <f>K725*E725</f>
        <v>6324.9999999999991</v>
      </c>
      <c r="M725" s="2" t="str" cm="1">
        <f t="array" ref="M7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25" s="2" t="str" cm="1">
        <f t="array" ref="N725">_xlfn.IFS(FullCoffeeTable[[#This Row],[Метод прожарки]]="M","Medium",FullCoffeeTable[[#This Row],[Метод прожарки]]="L","Light",FullCoffeeTable[[#This Row],[Метод прожарки]]="D","Dark")</f>
        <v>Medium</v>
      </c>
      <c r="O725" s="2" t="str">
        <f>INDEX(customers!$A$1:$D$1001,MATCH($C725,customers!$A$1:$A$1001,0),MATCH(orders!O$1,customers!$A$1:$D$1,0))</f>
        <v>Нет</v>
      </c>
    </row>
    <row r="726" spans="1:15" x14ac:dyDescent="0.25">
      <c r="A726" s="2" t="s">
        <v>1416</v>
      </c>
      <c r="B726" s="3">
        <v>44076</v>
      </c>
      <c r="C726" s="2" t="s">
        <v>1417</v>
      </c>
      <c r="D726" t="s">
        <v>1971</v>
      </c>
      <c r="E726" s="2">
        <v>2</v>
      </c>
      <c r="F726" s="2" t="str">
        <f>INDEX(customers!$A$1:$D$1001,MATCH($C726,customers!$A$1:$A$1001,0),MATCH(orders!F$1,customers!$A$1:$D$1,0))</f>
        <v>Александра Бирюкова</v>
      </c>
      <c r="G726" s="2" t="str">
        <f>INDEX(customers!$A$1:$D$1001,MATCH($C726,customers!$A$1:$A$1001,0),MATCH(orders!G$1,customers!$A$1:$D$1,0))</f>
        <v>Россия</v>
      </c>
      <c r="H726" s="2" t="str">
        <f>INDEX(products!$A$1:$G$49,MATCH($D726,products!$A$1:$A$49,0),MATCH(orders!H$1,products!$A$1:$G$1,0))</f>
        <v>Ara</v>
      </c>
      <c r="I726" s="2" t="str">
        <f>INDEX(products!$A$1:$G$49,MATCH($D726,products!$A$1:$A$49,0),MATCH(orders!I$1,products!$A$1:$G$1,0))</f>
        <v>M</v>
      </c>
      <c r="J726" s="2">
        <f>INDEX(products!$A$1:$G$49,MATCH($D726,products!$A$1:$A$49,0),MATCH(orders!J$1,products!$A$1:$G$1,0))</f>
        <v>0.2</v>
      </c>
      <c r="K726" s="2">
        <f>INDEX(products!$A$1:$G$49,MATCH($D726,products!$A$1:$A$49,0),MATCH(orders!K$1,products!$A$1:$G$1,0))</f>
        <v>337.5</v>
      </c>
      <c r="L726">
        <f>K726*E726</f>
        <v>675</v>
      </c>
      <c r="M726" s="2" t="str" cm="1">
        <f t="array" ref="M7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26" s="2" t="str" cm="1">
        <f t="array" ref="N726">_xlfn.IFS(FullCoffeeTable[[#This Row],[Метод прожарки]]="M","Medium",FullCoffeeTable[[#This Row],[Метод прожарки]]="L","Light",FullCoffeeTable[[#This Row],[Метод прожарки]]="D","Dark")</f>
        <v>Medium</v>
      </c>
      <c r="O726" s="2" t="str">
        <f>INDEX(customers!$A$1:$D$1001,MATCH($C726,customers!$A$1:$A$1001,0),MATCH(orders!O$1,customers!$A$1:$D$1,0))</f>
        <v>Да</v>
      </c>
    </row>
    <row r="727" spans="1:15" x14ac:dyDescent="0.25">
      <c r="A727" s="2" t="s">
        <v>1418</v>
      </c>
      <c r="B727" s="3">
        <v>44043</v>
      </c>
      <c r="C727" s="2" t="s">
        <v>1419</v>
      </c>
      <c r="D727" t="s">
        <v>1986</v>
      </c>
      <c r="E727" s="2">
        <v>6</v>
      </c>
      <c r="F727" s="2" t="str">
        <f>INDEX(customers!$A$1:$D$1001,MATCH($C727,customers!$A$1:$A$1001,0),MATCH(orders!F$1,customers!$A$1:$D$1,0))</f>
        <v>Тимофей Хохлов</v>
      </c>
      <c r="G727" s="2" t="str">
        <f>INDEX(customers!$A$1:$D$1001,MATCH($C727,customers!$A$1:$A$1001,0),MATCH(orders!G$1,customers!$A$1:$D$1,0))</f>
        <v>Россия</v>
      </c>
      <c r="H727" s="2" t="str">
        <f>INDEX(products!$A$1:$G$49,MATCH($D727,products!$A$1:$A$49,0),MATCH(orders!H$1,products!$A$1:$G$1,0))</f>
        <v>Ara</v>
      </c>
      <c r="I727" s="2" t="str">
        <f>INDEX(products!$A$1:$G$49,MATCH($D727,products!$A$1:$A$49,0),MATCH(orders!I$1,products!$A$1:$G$1,0))</f>
        <v>L</v>
      </c>
      <c r="J727" s="2">
        <f>INDEX(products!$A$1:$G$49,MATCH($D727,products!$A$1:$A$49,0),MATCH(orders!J$1,products!$A$1:$G$1,0))</f>
        <v>0.2</v>
      </c>
      <c r="K727" s="2">
        <f>INDEX(products!$A$1:$G$49,MATCH($D727,products!$A$1:$A$49,0),MATCH(orders!K$1,products!$A$1:$G$1,0))</f>
        <v>388.5</v>
      </c>
      <c r="L727">
        <f>K727*E727</f>
        <v>2331</v>
      </c>
      <c r="M727" s="2" t="str" cm="1">
        <f t="array" ref="M7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27" s="2" t="str" cm="1">
        <f t="array" ref="N727">_xlfn.IFS(FullCoffeeTable[[#This Row],[Метод прожарки]]="M","Medium",FullCoffeeTable[[#This Row],[Метод прожарки]]="L","Light",FullCoffeeTable[[#This Row],[Метод прожарки]]="D","Dark")</f>
        <v>Light</v>
      </c>
      <c r="O727" s="2" t="str">
        <f>INDEX(customers!$A$1:$D$1001,MATCH($C727,customers!$A$1:$A$1001,0),MATCH(orders!O$1,customers!$A$1:$D$1,0))</f>
        <v>Нет</v>
      </c>
    </row>
    <row r="728" spans="1:15" x14ac:dyDescent="0.25">
      <c r="A728" s="2" t="s">
        <v>1420</v>
      </c>
      <c r="B728" s="3">
        <v>44571</v>
      </c>
      <c r="C728" s="2" t="s">
        <v>1421</v>
      </c>
      <c r="D728" t="s">
        <v>1983</v>
      </c>
      <c r="E728" s="2">
        <v>4</v>
      </c>
      <c r="F728" s="2" t="str">
        <f>INDEX(customers!$A$1:$D$1001,MATCH($C728,customers!$A$1:$A$1001,0),MATCH(orders!F$1,customers!$A$1:$D$1,0))</f>
        <v>Владимир Плотников</v>
      </c>
      <c r="G728" s="2" t="str">
        <f>INDEX(customers!$A$1:$D$1001,MATCH($C728,customers!$A$1:$A$1001,0),MATCH(orders!G$1,customers!$A$1:$D$1,0))</f>
        <v>Россия</v>
      </c>
      <c r="H728" s="2" t="str">
        <f>INDEX(products!$A$1:$G$49,MATCH($D728,products!$A$1:$A$49,0),MATCH(orders!H$1,products!$A$1:$G$1,0))</f>
        <v>Lib</v>
      </c>
      <c r="I728" s="2" t="str">
        <f>INDEX(products!$A$1:$G$49,MATCH($D728,products!$A$1:$A$49,0),MATCH(orders!I$1,products!$A$1:$G$1,0))</f>
        <v>L</v>
      </c>
      <c r="J728" s="2">
        <f>INDEX(products!$A$1:$G$49,MATCH($D728,products!$A$1:$A$49,0),MATCH(orders!J$1,products!$A$1:$G$1,0))</f>
        <v>2.5</v>
      </c>
      <c r="K728" s="2">
        <f>INDEX(products!$A$1:$G$49,MATCH($D728,products!$A$1:$A$49,0),MATCH(orders!K$1,products!$A$1:$G$1,0))</f>
        <v>3645.5</v>
      </c>
      <c r="L728">
        <f>K728*E728</f>
        <v>14582</v>
      </c>
      <c r="M728" s="2" t="str" cm="1">
        <f t="array" ref="M7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28" s="2" t="str" cm="1">
        <f t="array" ref="N728">_xlfn.IFS(FullCoffeeTable[[#This Row],[Метод прожарки]]="M","Medium",FullCoffeeTable[[#This Row],[Метод прожарки]]="L","Light",FullCoffeeTable[[#This Row],[Метод прожарки]]="D","Dark")</f>
        <v>Light</v>
      </c>
      <c r="O728" s="2" t="str">
        <f>INDEX(customers!$A$1:$D$1001,MATCH($C728,customers!$A$1:$A$1001,0),MATCH(orders!O$1,customers!$A$1:$D$1,0))</f>
        <v>Нет</v>
      </c>
    </row>
    <row r="729" spans="1:15" x14ac:dyDescent="0.25">
      <c r="A729" s="2" t="s">
        <v>1422</v>
      </c>
      <c r="B729" s="3">
        <v>44264</v>
      </c>
      <c r="C729" s="2" t="s">
        <v>1423</v>
      </c>
      <c r="D729" t="s">
        <v>1965</v>
      </c>
      <c r="E729" s="2">
        <v>5</v>
      </c>
      <c r="F729" s="2" t="str">
        <f>INDEX(customers!$A$1:$D$1001,MATCH($C729,customers!$A$1:$A$1001,0),MATCH(orders!F$1,customers!$A$1:$D$1,0))</f>
        <v>Роман Быков</v>
      </c>
      <c r="G729" s="2" t="str">
        <f>INDEX(customers!$A$1:$D$1001,MATCH($C729,customers!$A$1:$A$1001,0),MATCH(orders!G$1,customers!$A$1:$D$1,0))</f>
        <v>Казахстан</v>
      </c>
      <c r="H729" s="2" t="str">
        <f>INDEX(products!$A$1:$G$49,MATCH($D729,products!$A$1:$A$49,0),MATCH(orders!H$1,products!$A$1:$G$1,0))</f>
        <v>Rob</v>
      </c>
      <c r="I729" s="2" t="str">
        <f>INDEX(products!$A$1:$G$49,MATCH($D729,products!$A$1:$A$49,0),MATCH(orders!I$1,products!$A$1:$G$1,0))</f>
        <v>M</v>
      </c>
      <c r="J729" s="2">
        <f>INDEX(products!$A$1:$G$49,MATCH($D729,products!$A$1:$A$49,0),MATCH(orders!J$1,products!$A$1:$G$1,0))</f>
        <v>0.5</v>
      </c>
      <c r="K729" s="2">
        <f>INDEX(products!$A$1:$G$49,MATCH($D729,products!$A$1:$A$49,0),MATCH(orders!K$1,products!$A$1:$G$1,0))</f>
        <v>597</v>
      </c>
      <c r="L729">
        <f>K729*E729</f>
        <v>2985</v>
      </c>
      <c r="M729" s="2" t="str" cm="1">
        <f t="array" ref="M7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29" s="2" t="str" cm="1">
        <f t="array" ref="N729">_xlfn.IFS(FullCoffeeTable[[#This Row],[Метод прожарки]]="M","Medium",FullCoffeeTable[[#This Row],[Метод прожарки]]="L","Light",FullCoffeeTable[[#This Row],[Метод прожарки]]="D","Dark")</f>
        <v>Medium</v>
      </c>
      <c r="O729" s="2" t="str">
        <f>INDEX(customers!$A$1:$D$1001,MATCH($C729,customers!$A$1:$A$1001,0),MATCH(orders!O$1,customers!$A$1:$D$1,0))</f>
        <v>Да</v>
      </c>
    </row>
    <row r="730" spans="1:15" x14ac:dyDescent="0.25">
      <c r="A730" s="2" t="s">
        <v>1424</v>
      </c>
      <c r="B730" s="3">
        <v>44155</v>
      </c>
      <c r="C730" s="2" t="s">
        <v>1425</v>
      </c>
      <c r="D730" t="s">
        <v>1963</v>
      </c>
      <c r="E730" s="2">
        <v>3</v>
      </c>
      <c r="F730" s="2" t="str">
        <f>INDEX(customers!$A$1:$D$1001,MATCH($C730,customers!$A$1:$A$1001,0),MATCH(orders!F$1,customers!$A$1:$D$1,0))</f>
        <v>Александр Сергеев</v>
      </c>
      <c r="G730" s="2" t="str">
        <f>INDEX(customers!$A$1:$D$1001,MATCH($C730,customers!$A$1:$A$1001,0),MATCH(orders!G$1,customers!$A$1:$D$1,0))</f>
        <v>Россия</v>
      </c>
      <c r="H730" s="2" t="str">
        <f>INDEX(products!$A$1:$G$49,MATCH($D730,products!$A$1:$A$49,0),MATCH(orders!H$1,products!$A$1:$G$1,0))</f>
        <v>Exc</v>
      </c>
      <c r="I730" s="2" t="str">
        <f>INDEX(products!$A$1:$G$49,MATCH($D730,products!$A$1:$A$49,0),MATCH(orders!I$1,products!$A$1:$G$1,0))</f>
        <v>D</v>
      </c>
      <c r="J730" s="2">
        <f>INDEX(products!$A$1:$G$49,MATCH($D730,products!$A$1:$A$49,0),MATCH(orders!J$1,products!$A$1:$G$1,0))</f>
        <v>0.5</v>
      </c>
      <c r="K730" s="2">
        <f>INDEX(products!$A$1:$G$49,MATCH($D730,products!$A$1:$A$49,0),MATCH(orders!K$1,products!$A$1:$G$1,0))</f>
        <v>729</v>
      </c>
      <c r="L730">
        <f>K730*E730</f>
        <v>2187</v>
      </c>
      <c r="M730" s="2" t="str" cm="1">
        <f t="array" ref="M7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0" s="2" t="str" cm="1">
        <f t="array" ref="N730">_xlfn.IFS(FullCoffeeTable[[#This Row],[Метод прожарки]]="M","Medium",FullCoffeeTable[[#This Row],[Метод прожарки]]="L","Light",FullCoffeeTable[[#This Row],[Метод прожарки]]="D","Dark")</f>
        <v>Dark</v>
      </c>
      <c r="O730" s="2" t="str">
        <f>INDEX(customers!$A$1:$D$1001,MATCH($C730,customers!$A$1:$A$1001,0),MATCH(orders!O$1,customers!$A$1:$D$1,0))</f>
        <v>Да</v>
      </c>
    </row>
    <row r="731" spans="1:15" x14ac:dyDescent="0.25">
      <c r="A731" s="2" t="s">
        <v>1426</v>
      </c>
      <c r="B731" s="3">
        <v>44634</v>
      </c>
      <c r="C731" s="2" t="s">
        <v>1427</v>
      </c>
      <c r="D731" t="s">
        <v>1978</v>
      </c>
      <c r="E731" s="2">
        <v>1</v>
      </c>
      <c r="F731" s="2" t="str">
        <f>INDEX(customers!$A$1:$D$1001,MATCH($C731,customers!$A$1:$A$1001,0),MATCH(orders!F$1,customers!$A$1:$D$1,0))</f>
        <v>Мирослава Павлова</v>
      </c>
      <c r="G731" s="2" t="str">
        <f>INDEX(customers!$A$1:$D$1001,MATCH($C731,customers!$A$1:$A$1001,0),MATCH(orders!G$1,customers!$A$1:$D$1,0))</f>
        <v>Беларусь</v>
      </c>
      <c r="H731" s="2" t="str">
        <f>INDEX(products!$A$1:$G$49,MATCH($D731,products!$A$1:$A$49,0),MATCH(orders!H$1,products!$A$1:$G$1,0))</f>
        <v>Lib</v>
      </c>
      <c r="I731" s="2" t="str">
        <f>INDEX(products!$A$1:$G$49,MATCH($D731,products!$A$1:$A$49,0),MATCH(orders!I$1,products!$A$1:$G$1,0))</f>
        <v>M</v>
      </c>
      <c r="J731" s="2">
        <f>INDEX(products!$A$1:$G$49,MATCH($D731,products!$A$1:$A$49,0),MATCH(orders!J$1,products!$A$1:$G$1,0))</f>
        <v>0.2</v>
      </c>
      <c r="K731" s="2">
        <f>INDEX(products!$A$1:$G$49,MATCH($D731,products!$A$1:$A$49,0),MATCH(orders!K$1,products!$A$1:$G$1,0))</f>
        <v>436.5</v>
      </c>
      <c r="L731">
        <f>K731*E731</f>
        <v>436.5</v>
      </c>
      <c r="M731" s="2" t="str" cm="1">
        <f t="array" ref="M7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1" s="2" t="str" cm="1">
        <f t="array" ref="N731">_xlfn.IFS(FullCoffeeTable[[#This Row],[Метод прожарки]]="M","Medium",FullCoffeeTable[[#This Row],[Метод прожарки]]="L","Light",FullCoffeeTable[[#This Row],[Метод прожарки]]="D","Dark")</f>
        <v>Medium</v>
      </c>
      <c r="O731" s="2" t="str">
        <f>INDEX(customers!$A$1:$D$1001,MATCH($C731,customers!$A$1:$A$1001,0),MATCH(orders!O$1,customers!$A$1:$D$1,0))</f>
        <v>Нет</v>
      </c>
    </row>
    <row r="732" spans="1:15" x14ac:dyDescent="0.25">
      <c r="A732" s="2" t="s">
        <v>1428</v>
      </c>
      <c r="B732" s="3">
        <v>43475</v>
      </c>
      <c r="C732" s="2" t="s">
        <v>1429</v>
      </c>
      <c r="D732" t="s">
        <v>1983</v>
      </c>
      <c r="E732" s="2">
        <v>1</v>
      </c>
      <c r="F732" s="2" t="str">
        <f>INDEX(customers!$A$1:$D$1001,MATCH($C732,customers!$A$1:$A$1001,0),MATCH(orders!F$1,customers!$A$1:$D$1,0))</f>
        <v>Руслан Капустин</v>
      </c>
      <c r="G732" s="2" t="str">
        <f>INDEX(customers!$A$1:$D$1001,MATCH($C732,customers!$A$1:$A$1001,0),MATCH(orders!G$1,customers!$A$1:$D$1,0))</f>
        <v>Россия</v>
      </c>
      <c r="H732" s="2" t="str">
        <f>INDEX(products!$A$1:$G$49,MATCH($D732,products!$A$1:$A$49,0),MATCH(orders!H$1,products!$A$1:$G$1,0))</f>
        <v>Lib</v>
      </c>
      <c r="I732" s="2" t="str">
        <f>INDEX(products!$A$1:$G$49,MATCH($D732,products!$A$1:$A$49,0),MATCH(orders!I$1,products!$A$1:$G$1,0))</f>
        <v>L</v>
      </c>
      <c r="J732" s="2">
        <f>INDEX(products!$A$1:$G$49,MATCH($D732,products!$A$1:$A$49,0),MATCH(orders!J$1,products!$A$1:$G$1,0))</f>
        <v>2.5</v>
      </c>
      <c r="K732" s="2">
        <f>INDEX(products!$A$1:$G$49,MATCH($D732,products!$A$1:$A$49,0),MATCH(orders!K$1,products!$A$1:$G$1,0))</f>
        <v>3645.5</v>
      </c>
      <c r="L732">
        <f>K732*E732</f>
        <v>3645.5</v>
      </c>
      <c r="M732" s="2" t="str" cm="1">
        <f t="array" ref="M7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2" s="2" t="str" cm="1">
        <f t="array" ref="N732">_xlfn.IFS(FullCoffeeTable[[#This Row],[Метод прожарки]]="M","Medium",FullCoffeeTable[[#This Row],[Метод прожарки]]="L","Light",FullCoffeeTable[[#This Row],[Метод прожарки]]="D","Dark")</f>
        <v>Light</v>
      </c>
      <c r="O732" s="2" t="str">
        <f>INDEX(customers!$A$1:$D$1001,MATCH($C732,customers!$A$1:$A$1001,0),MATCH(orders!O$1,customers!$A$1:$D$1,0))</f>
        <v>Нет</v>
      </c>
    </row>
    <row r="733" spans="1:15" x14ac:dyDescent="0.25">
      <c r="A733" s="2" t="s">
        <v>1430</v>
      </c>
      <c r="B733" s="3">
        <v>44222</v>
      </c>
      <c r="C733" s="2" t="s">
        <v>1431</v>
      </c>
      <c r="D733" t="s">
        <v>1969</v>
      </c>
      <c r="E733" s="2">
        <v>4</v>
      </c>
      <c r="F733" s="2" t="str">
        <f>INDEX(customers!$A$1:$D$1001,MATCH($C733,customers!$A$1:$A$1001,0),MATCH(orders!F$1,customers!$A$1:$D$1,0))</f>
        <v>Софья Воронова</v>
      </c>
      <c r="G733" s="2" t="str">
        <f>INDEX(customers!$A$1:$D$1001,MATCH($C733,customers!$A$1:$A$1001,0),MATCH(orders!G$1,customers!$A$1:$D$1,0))</f>
        <v>Россия</v>
      </c>
      <c r="H733" s="2" t="str">
        <f>INDEX(products!$A$1:$G$49,MATCH($D733,products!$A$1:$A$49,0),MATCH(orders!H$1,products!$A$1:$G$1,0))</f>
        <v>Lib</v>
      </c>
      <c r="I733" s="2" t="str">
        <f>INDEX(products!$A$1:$G$49,MATCH($D733,products!$A$1:$A$49,0),MATCH(orders!I$1,products!$A$1:$G$1,0))</f>
        <v>D</v>
      </c>
      <c r="J733" s="2">
        <f>INDEX(products!$A$1:$G$49,MATCH($D733,products!$A$1:$A$49,0),MATCH(orders!J$1,products!$A$1:$G$1,0))</f>
        <v>0.2</v>
      </c>
      <c r="K733" s="2">
        <f>INDEX(products!$A$1:$G$49,MATCH($D733,products!$A$1:$A$49,0),MATCH(orders!K$1,products!$A$1:$G$1,0))</f>
        <v>388.5</v>
      </c>
      <c r="L733">
        <f>K733*E733</f>
        <v>1554</v>
      </c>
      <c r="M733" s="2" t="str" cm="1">
        <f t="array" ref="M7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3" s="2" t="str" cm="1">
        <f t="array" ref="N733">_xlfn.IFS(FullCoffeeTable[[#This Row],[Метод прожарки]]="M","Medium",FullCoffeeTable[[#This Row],[Метод прожарки]]="L","Light",FullCoffeeTable[[#This Row],[Метод прожарки]]="D","Dark")</f>
        <v>Dark</v>
      </c>
      <c r="O733" s="2" t="str">
        <f>INDEX(customers!$A$1:$D$1001,MATCH($C733,customers!$A$1:$A$1001,0),MATCH(orders!O$1,customers!$A$1:$D$1,0))</f>
        <v>Да</v>
      </c>
    </row>
    <row r="734" spans="1:15" x14ac:dyDescent="0.25">
      <c r="A734" s="2" t="s">
        <v>1432</v>
      </c>
      <c r="B734" s="3">
        <v>44312</v>
      </c>
      <c r="C734" s="2" t="s">
        <v>1433</v>
      </c>
      <c r="D734" t="s">
        <v>2003</v>
      </c>
      <c r="E734" s="2">
        <v>2</v>
      </c>
      <c r="F734" s="2" t="str">
        <f>INDEX(customers!$A$1:$D$1001,MATCH($C734,customers!$A$1:$A$1001,0),MATCH(orders!F$1,customers!$A$1:$D$1,0))</f>
        <v>Елизавета Егорова</v>
      </c>
      <c r="G734" s="2" t="str">
        <f>INDEX(customers!$A$1:$D$1001,MATCH($C734,customers!$A$1:$A$1001,0),MATCH(orders!G$1,customers!$A$1:$D$1,0))</f>
        <v>Россия</v>
      </c>
      <c r="H734" s="2" t="str">
        <f>INDEX(products!$A$1:$G$49,MATCH($D734,products!$A$1:$A$49,0),MATCH(orders!H$1,products!$A$1:$G$1,0))</f>
        <v>Exc</v>
      </c>
      <c r="I734" s="2" t="str">
        <f>INDEX(products!$A$1:$G$49,MATCH($D734,products!$A$1:$A$49,0),MATCH(orders!I$1,products!$A$1:$G$1,0))</f>
        <v>L</v>
      </c>
      <c r="J734" s="2">
        <f>INDEX(products!$A$1:$G$49,MATCH($D734,products!$A$1:$A$49,0),MATCH(orders!J$1,products!$A$1:$G$1,0))</f>
        <v>0.2</v>
      </c>
      <c r="K734" s="2">
        <f>INDEX(products!$A$1:$G$49,MATCH($D734,products!$A$1:$A$49,0),MATCH(orders!K$1,products!$A$1:$G$1,0))</f>
        <v>445.5</v>
      </c>
      <c r="L734">
        <f>K734*E734</f>
        <v>891</v>
      </c>
      <c r="M734" s="2" t="str" cm="1">
        <f t="array" ref="M7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4" s="2" t="str" cm="1">
        <f t="array" ref="N734">_xlfn.IFS(FullCoffeeTable[[#This Row],[Метод прожарки]]="M","Medium",FullCoffeeTable[[#This Row],[Метод прожарки]]="L","Light",FullCoffeeTable[[#This Row],[Метод прожарки]]="D","Dark")</f>
        <v>Light</v>
      </c>
      <c r="O734" s="2" t="str">
        <f>INDEX(customers!$A$1:$D$1001,MATCH($C734,customers!$A$1:$A$1001,0),MATCH(orders!O$1,customers!$A$1:$D$1,0))</f>
        <v>Нет</v>
      </c>
    </row>
    <row r="735" spans="1:15" x14ac:dyDescent="0.25">
      <c r="A735" s="2" t="s">
        <v>1434</v>
      </c>
      <c r="B735" s="3">
        <v>44565</v>
      </c>
      <c r="C735" s="2" t="s">
        <v>1435</v>
      </c>
      <c r="D735" t="s">
        <v>2000</v>
      </c>
      <c r="E735" s="2">
        <v>3</v>
      </c>
      <c r="F735" s="2" t="str">
        <f>INDEX(customers!$A$1:$D$1001,MATCH($C735,customers!$A$1:$A$1001,0),MATCH(orders!F$1,customers!$A$1:$D$1,0))</f>
        <v>Даниил Фадеев</v>
      </c>
      <c r="G735" s="2" t="str">
        <f>INDEX(customers!$A$1:$D$1001,MATCH($C735,customers!$A$1:$A$1001,0),MATCH(orders!G$1,customers!$A$1:$D$1,0))</f>
        <v>Россия</v>
      </c>
      <c r="H735" s="2" t="str">
        <f>INDEX(products!$A$1:$G$49,MATCH($D735,products!$A$1:$A$49,0),MATCH(orders!H$1,products!$A$1:$G$1,0))</f>
        <v>Lib</v>
      </c>
      <c r="I735" s="2" t="str">
        <f>INDEX(products!$A$1:$G$49,MATCH($D735,products!$A$1:$A$49,0),MATCH(orders!I$1,products!$A$1:$G$1,0))</f>
        <v>M</v>
      </c>
      <c r="J735" s="2">
        <f>INDEX(products!$A$1:$G$49,MATCH($D735,products!$A$1:$A$49,0),MATCH(orders!J$1,products!$A$1:$G$1,0))</f>
        <v>2.5</v>
      </c>
      <c r="K735" s="2">
        <f>INDEX(products!$A$1:$G$49,MATCH($D735,products!$A$1:$A$49,0),MATCH(orders!K$1,products!$A$1:$G$1,0))</f>
        <v>3346.4999999999995</v>
      </c>
      <c r="L735">
        <f>K735*E735</f>
        <v>10039.499999999998</v>
      </c>
      <c r="M735" s="2" t="str" cm="1">
        <f t="array" ref="M7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5" s="2" t="str" cm="1">
        <f t="array" ref="N735">_xlfn.IFS(FullCoffeeTable[[#This Row],[Метод прожарки]]="M","Medium",FullCoffeeTable[[#This Row],[Метод прожарки]]="L","Light",FullCoffeeTable[[#This Row],[Метод прожарки]]="D","Dark")</f>
        <v>Medium</v>
      </c>
      <c r="O735" s="2" t="str">
        <f>INDEX(customers!$A$1:$D$1001,MATCH($C735,customers!$A$1:$A$1001,0),MATCH(orders!O$1,customers!$A$1:$D$1,0))</f>
        <v>Да</v>
      </c>
    </row>
    <row r="736" spans="1:15" x14ac:dyDescent="0.25">
      <c r="A736" s="2" t="s">
        <v>1436</v>
      </c>
      <c r="B736" s="3">
        <v>43697</v>
      </c>
      <c r="C736" s="2" t="s">
        <v>1437</v>
      </c>
      <c r="D736" t="s">
        <v>1982</v>
      </c>
      <c r="E736" s="2">
        <v>5</v>
      </c>
      <c r="F736" s="2" t="str">
        <f>INDEX(customers!$A$1:$D$1001,MATCH($C736,customers!$A$1:$A$1001,0),MATCH(orders!F$1,customers!$A$1:$D$1,0))</f>
        <v>Роман Беляев</v>
      </c>
      <c r="G736" s="2" t="str">
        <f>INDEX(customers!$A$1:$D$1001,MATCH($C736,customers!$A$1:$A$1001,0),MATCH(orders!G$1,customers!$A$1:$D$1,0))</f>
        <v>Россия</v>
      </c>
      <c r="H736" s="2" t="str">
        <f>INDEX(products!$A$1:$G$49,MATCH($D736,products!$A$1:$A$49,0),MATCH(orders!H$1,products!$A$1:$G$1,0))</f>
        <v>Rob</v>
      </c>
      <c r="I736" s="2" t="str">
        <f>INDEX(products!$A$1:$G$49,MATCH($D736,products!$A$1:$A$49,0),MATCH(orders!I$1,products!$A$1:$G$1,0))</f>
        <v>D</v>
      </c>
      <c r="J736" s="2">
        <f>INDEX(products!$A$1:$G$49,MATCH($D736,products!$A$1:$A$49,0),MATCH(orders!J$1,products!$A$1:$G$1,0))</f>
        <v>0.2</v>
      </c>
      <c r="K736" s="2">
        <f>INDEX(products!$A$1:$G$49,MATCH($D736,products!$A$1:$A$49,0),MATCH(orders!K$1,products!$A$1:$G$1,0))</f>
        <v>268.49999999999994</v>
      </c>
      <c r="L736">
        <f>K736*E736</f>
        <v>1342.4999999999998</v>
      </c>
      <c r="M736" s="2" t="str" cm="1">
        <f t="array" ref="M7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36" s="2" t="str" cm="1">
        <f t="array" ref="N736">_xlfn.IFS(FullCoffeeTable[[#This Row],[Метод прожарки]]="M","Medium",FullCoffeeTable[[#This Row],[Метод прожарки]]="L","Light",FullCoffeeTable[[#This Row],[Метод прожарки]]="D","Dark")</f>
        <v>Dark</v>
      </c>
      <c r="O736" s="2" t="str">
        <f>INDEX(customers!$A$1:$D$1001,MATCH($C736,customers!$A$1:$A$1001,0),MATCH(orders!O$1,customers!$A$1:$D$1,0))</f>
        <v>Нет</v>
      </c>
    </row>
    <row r="737" spans="1:15" x14ac:dyDescent="0.25">
      <c r="A737" s="2" t="s">
        <v>1438</v>
      </c>
      <c r="B737" s="3">
        <v>44757</v>
      </c>
      <c r="C737" s="2" t="s">
        <v>1439</v>
      </c>
      <c r="D737" t="s">
        <v>1972</v>
      </c>
      <c r="E737" s="2">
        <v>6</v>
      </c>
      <c r="F737" s="2" t="str">
        <f>INDEX(customers!$A$1:$D$1001,MATCH($C737,customers!$A$1:$A$1001,0),MATCH(orders!F$1,customers!$A$1:$D$1,0))</f>
        <v>Полина Суханова</v>
      </c>
      <c r="G737" s="2" t="str">
        <f>INDEX(customers!$A$1:$D$1001,MATCH($C737,customers!$A$1:$A$1001,0),MATCH(orders!G$1,customers!$A$1:$D$1,0))</f>
        <v>Россия</v>
      </c>
      <c r="H737" s="2" t="str">
        <f>INDEX(products!$A$1:$G$49,MATCH($D737,products!$A$1:$A$49,0),MATCH(orders!H$1,products!$A$1:$G$1,0))</f>
        <v>Exc</v>
      </c>
      <c r="I737" s="2" t="str">
        <f>INDEX(products!$A$1:$G$49,MATCH($D737,products!$A$1:$A$49,0),MATCH(orders!I$1,products!$A$1:$G$1,0))</f>
        <v>D</v>
      </c>
      <c r="J737" s="2">
        <f>INDEX(products!$A$1:$G$49,MATCH($D737,products!$A$1:$A$49,0),MATCH(orders!J$1,products!$A$1:$G$1,0))</f>
        <v>0.2</v>
      </c>
      <c r="K737" s="2">
        <f>INDEX(products!$A$1:$G$49,MATCH($D737,products!$A$1:$A$49,0),MATCH(orders!K$1,products!$A$1:$G$1,0))</f>
        <v>364.5</v>
      </c>
      <c r="L737">
        <f>K737*E737</f>
        <v>2187</v>
      </c>
      <c r="M737" s="2" t="str" cm="1">
        <f t="array" ref="M7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37" s="2" t="str" cm="1">
        <f t="array" ref="N737">_xlfn.IFS(FullCoffeeTable[[#This Row],[Метод прожарки]]="M","Medium",FullCoffeeTable[[#This Row],[Метод прожарки]]="L","Light",FullCoffeeTable[[#This Row],[Метод прожарки]]="D","Dark")</f>
        <v>Dark</v>
      </c>
      <c r="O737" s="2" t="str">
        <f>INDEX(customers!$A$1:$D$1001,MATCH($C737,customers!$A$1:$A$1001,0),MATCH(orders!O$1,customers!$A$1:$D$1,0))</f>
        <v>Нет</v>
      </c>
    </row>
    <row r="738" spans="1:15" x14ac:dyDescent="0.25">
      <c r="A738" s="2" t="s">
        <v>1440</v>
      </c>
      <c r="B738" s="3">
        <v>43508</v>
      </c>
      <c r="C738" s="2" t="s">
        <v>1441</v>
      </c>
      <c r="D738" t="s">
        <v>1962</v>
      </c>
      <c r="E738" s="2">
        <v>2</v>
      </c>
      <c r="F738" s="2" t="str">
        <f>INDEX(customers!$A$1:$D$1001,MATCH($C738,customers!$A$1:$A$1001,0),MATCH(orders!F$1,customers!$A$1:$D$1,0))</f>
        <v>Ксения Краснова</v>
      </c>
      <c r="G738" s="2" t="str">
        <f>INDEX(customers!$A$1:$D$1001,MATCH($C738,customers!$A$1:$A$1001,0),MATCH(orders!G$1,customers!$A$1:$D$1,0))</f>
        <v>Казахстан</v>
      </c>
      <c r="H738" s="2" t="str">
        <f>INDEX(products!$A$1:$G$49,MATCH($D738,products!$A$1:$A$49,0),MATCH(orders!H$1,products!$A$1:$G$1,0))</f>
        <v>Lib</v>
      </c>
      <c r="I738" s="2" t="str">
        <f>INDEX(products!$A$1:$G$49,MATCH($D738,products!$A$1:$A$49,0),MATCH(orders!I$1,products!$A$1:$G$1,0))</f>
        <v>D</v>
      </c>
      <c r="J738" s="2">
        <f>INDEX(products!$A$1:$G$49,MATCH($D738,products!$A$1:$A$49,0),MATCH(orders!J$1,products!$A$1:$G$1,0))</f>
        <v>1</v>
      </c>
      <c r="K738" s="2">
        <f>INDEX(products!$A$1:$G$49,MATCH($D738,products!$A$1:$A$49,0),MATCH(orders!K$1,products!$A$1:$G$1,0))</f>
        <v>1295</v>
      </c>
      <c r="L738">
        <f>K738*E738</f>
        <v>2590</v>
      </c>
      <c r="M738" s="2" t="str" cm="1">
        <f t="array" ref="M7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38" s="2" t="str" cm="1">
        <f t="array" ref="N738">_xlfn.IFS(FullCoffeeTable[[#This Row],[Метод прожарки]]="M","Medium",FullCoffeeTable[[#This Row],[Метод прожарки]]="L","Light",FullCoffeeTable[[#This Row],[Метод прожарки]]="D","Dark")</f>
        <v>Dark</v>
      </c>
      <c r="O738" s="2" t="str">
        <f>INDEX(customers!$A$1:$D$1001,MATCH($C738,customers!$A$1:$A$1001,0),MATCH(orders!O$1,customers!$A$1:$D$1,0))</f>
        <v>Да</v>
      </c>
    </row>
    <row r="739" spans="1:15" x14ac:dyDescent="0.25">
      <c r="A739" s="2" t="s">
        <v>1442</v>
      </c>
      <c r="B739" s="3">
        <v>44447</v>
      </c>
      <c r="C739" s="2" t="s">
        <v>1443</v>
      </c>
      <c r="D739" t="s">
        <v>1974</v>
      </c>
      <c r="E739" s="2">
        <v>5</v>
      </c>
      <c r="F739" s="2" t="str">
        <f>INDEX(customers!$A$1:$D$1001,MATCH($C739,customers!$A$1:$A$1001,0),MATCH(orders!F$1,customers!$A$1:$D$1,0))</f>
        <v>Михаил Селиванов</v>
      </c>
      <c r="G739" s="2" t="str">
        <f>INDEX(customers!$A$1:$D$1001,MATCH($C739,customers!$A$1:$A$1001,0),MATCH(orders!G$1,customers!$A$1:$D$1,0))</f>
        <v>Россия</v>
      </c>
      <c r="H739" s="2" t="str">
        <f>INDEX(products!$A$1:$G$49,MATCH($D739,products!$A$1:$A$49,0),MATCH(orders!H$1,products!$A$1:$G$1,0))</f>
        <v>Ara</v>
      </c>
      <c r="I739" s="2" t="str">
        <f>INDEX(products!$A$1:$G$49,MATCH($D739,products!$A$1:$A$49,0),MATCH(orders!I$1,products!$A$1:$G$1,0))</f>
        <v>M</v>
      </c>
      <c r="J739" s="2">
        <f>INDEX(products!$A$1:$G$49,MATCH($D739,products!$A$1:$A$49,0),MATCH(orders!J$1,products!$A$1:$G$1,0))</f>
        <v>1</v>
      </c>
      <c r="K739" s="2">
        <f>INDEX(products!$A$1:$G$49,MATCH($D739,products!$A$1:$A$49,0),MATCH(orders!K$1,products!$A$1:$G$1,0))</f>
        <v>1125</v>
      </c>
      <c r="L739">
        <f>K739*E739</f>
        <v>5625</v>
      </c>
      <c r="M739" s="2" t="str" cm="1">
        <f t="array" ref="M7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39" s="2" t="str" cm="1">
        <f t="array" ref="N739">_xlfn.IFS(FullCoffeeTable[[#This Row],[Метод прожарки]]="M","Medium",FullCoffeeTable[[#This Row],[Метод прожарки]]="L","Light",FullCoffeeTable[[#This Row],[Метод прожарки]]="D","Dark")</f>
        <v>Medium</v>
      </c>
      <c r="O739" s="2" t="str">
        <f>INDEX(customers!$A$1:$D$1001,MATCH($C739,customers!$A$1:$A$1001,0),MATCH(orders!O$1,customers!$A$1:$D$1,0))</f>
        <v>Нет</v>
      </c>
    </row>
    <row r="740" spans="1:15" x14ac:dyDescent="0.25">
      <c r="A740" s="2" t="s">
        <v>1444</v>
      </c>
      <c r="B740" s="3">
        <v>43812</v>
      </c>
      <c r="C740" s="2" t="s">
        <v>1445</v>
      </c>
      <c r="D740" t="s">
        <v>1997</v>
      </c>
      <c r="E740" s="2">
        <v>3</v>
      </c>
      <c r="F740" s="2" t="str">
        <f>INDEX(customers!$A$1:$D$1001,MATCH($C740,customers!$A$1:$A$1001,0),MATCH(orders!F$1,customers!$A$1:$D$1,0))</f>
        <v>Артём Михайлов</v>
      </c>
      <c r="G740" s="2" t="str">
        <f>INDEX(customers!$A$1:$D$1001,MATCH($C740,customers!$A$1:$A$1001,0),MATCH(orders!G$1,customers!$A$1:$D$1,0))</f>
        <v>Беларусь</v>
      </c>
      <c r="H740" s="2" t="str">
        <f>INDEX(products!$A$1:$G$49,MATCH($D740,products!$A$1:$A$49,0),MATCH(orders!H$1,products!$A$1:$G$1,0))</f>
        <v>Rob</v>
      </c>
      <c r="I740" s="2" t="str">
        <f>INDEX(products!$A$1:$G$49,MATCH($D740,products!$A$1:$A$49,0),MATCH(orders!I$1,products!$A$1:$G$1,0))</f>
        <v>L</v>
      </c>
      <c r="J740" s="2">
        <f>INDEX(products!$A$1:$G$49,MATCH($D740,products!$A$1:$A$49,0),MATCH(orders!J$1,products!$A$1:$G$1,0))</f>
        <v>0.2</v>
      </c>
      <c r="K740" s="2">
        <f>INDEX(products!$A$1:$G$49,MATCH($D740,products!$A$1:$A$49,0),MATCH(orders!K$1,products!$A$1:$G$1,0))</f>
        <v>358.49999999999994</v>
      </c>
      <c r="L740">
        <f>K740*E740</f>
        <v>1075.4999999999998</v>
      </c>
      <c r="M740" s="2" t="str" cm="1">
        <f t="array" ref="M7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0" s="2" t="str" cm="1">
        <f t="array" ref="N740">_xlfn.IFS(FullCoffeeTable[[#This Row],[Метод прожарки]]="M","Medium",FullCoffeeTable[[#This Row],[Метод прожарки]]="L","Light",FullCoffeeTable[[#This Row],[Метод прожарки]]="D","Dark")</f>
        <v>Light</v>
      </c>
      <c r="O740" s="2" t="str">
        <f>INDEX(customers!$A$1:$D$1001,MATCH($C740,customers!$A$1:$A$1001,0),MATCH(orders!O$1,customers!$A$1:$D$1,0))</f>
        <v>Нет</v>
      </c>
    </row>
    <row r="741" spans="1:15" x14ac:dyDescent="0.25">
      <c r="A741" s="2" t="s">
        <v>1446</v>
      </c>
      <c r="B741" s="3">
        <v>44433</v>
      </c>
      <c r="C741" s="2" t="s">
        <v>1365</v>
      </c>
      <c r="D741" t="s">
        <v>1972</v>
      </c>
      <c r="E741" s="2">
        <v>5</v>
      </c>
      <c r="F741" s="2" t="str">
        <f>INDEX(customers!$A$1:$D$1001,MATCH($C741,customers!$A$1:$A$1001,0),MATCH(orders!F$1,customers!$A$1:$D$1,0))</f>
        <v>Ева Пантелеева</v>
      </c>
      <c r="G741" s="2" t="str">
        <f>INDEX(customers!$A$1:$D$1001,MATCH($C741,customers!$A$1:$A$1001,0),MATCH(orders!G$1,customers!$A$1:$D$1,0))</f>
        <v>Казахстан</v>
      </c>
      <c r="H741" s="2" t="str">
        <f>INDEX(products!$A$1:$G$49,MATCH($D741,products!$A$1:$A$49,0),MATCH(orders!H$1,products!$A$1:$G$1,0))</f>
        <v>Exc</v>
      </c>
      <c r="I741" s="2" t="str">
        <f>INDEX(products!$A$1:$G$49,MATCH($D741,products!$A$1:$A$49,0),MATCH(orders!I$1,products!$A$1:$G$1,0))</f>
        <v>D</v>
      </c>
      <c r="J741" s="2">
        <f>INDEX(products!$A$1:$G$49,MATCH($D741,products!$A$1:$A$49,0),MATCH(orders!J$1,products!$A$1:$G$1,0))</f>
        <v>0.2</v>
      </c>
      <c r="K741" s="2">
        <f>INDEX(products!$A$1:$G$49,MATCH($D741,products!$A$1:$A$49,0),MATCH(orders!K$1,products!$A$1:$G$1,0))</f>
        <v>364.5</v>
      </c>
      <c r="L741">
        <f>K741*E741</f>
        <v>1822.5</v>
      </c>
      <c r="M741" s="2" t="str" cm="1">
        <f t="array" ref="M7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41" s="2" t="str" cm="1">
        <f t="array" ref="N741">_xlfn.IFS(FullCoffeeTable[[#This Row],[Метод прожарки]]="M","Medium",FullCoffeeTable[[#This Row],[Метод прожарки]]="L","Light",FullCoffeeTable[[#This Row],[Метод прожарки]]="D","Dark")</f>
        <v>Dark</v>
      </c>
      <c r="O741" s="2" t="str">
        <f>INDEX(customers!$A$1:$D$1001,MATCH($C741,customers!$A$1:$A$1001,0),MATCH(orders!O$1,customers!$A$1:$D$1,0))</f>
        <v>Нет</v>
      </c>
    </row>
    <row r="742" spans="1:15" x14ac:dyDescent="0.25">
      <c r="A742" s="2" t="s">
        <v>1448</v>
      </c>
      <c r="B742" s="3">
        <v>44643</v>
      </c>
      <c r="C742" s="2" t="s">
        <v>1449</v>
      </c>
      <c r="D742" t="s">
        <v>1992</v>
      </c>
      <c r="E742" s="2">
        <v>4</v>
      </c>
      <c r="F742" s="2" t="str">
        <f>INDEX(customers!$A$1:$D$1001,MATCH($C742,customers!$A$1:$A$1001,0),MATCH(orders!F$1,customers!$A$1:$D$1,0))</f>
        <v>Марк Горячев</v>
      </c>
      <c r="G742" s="2" t="str">
        <f>INDEX(customers!$A$1:$D$1001,MATCH($C742,customers!$A$1:$A$1001,0),MATCH(orders!G$1,customers!$A$1:$D$1,0))</f>
        <v>Казахстан</v>
      </c>
      <c r="H742" s="2" t="str">
        <f>INDEX(products!$A$1:$G$49,MATCH($D742,products!$A$1:$A$49,0),MATCH(orders!H$1,products!$A$1:$G$1,0))</f>
        <v>Rob</v>
      </c>
      <c r="I742" s="2" t="str">
        <f>INDEX(products!$A$1:$G$49,MATCH($D742,products!$A$1:$A$49,0),MATCH(orders!I$1,products!$A$1:$G$1,0))</f>
        <v>L</v>
      </c>
      <c r="J742" s="2">
        <f>INDEX(products!$A$1:$G$49,MATCH($D742,products!$A$1:$A$49,0),MATCH(orders!J$1,products!$A$1:$G$1,0))</f>
        <v>0.5</v>
      </c>
      <c r="K742" s="2">
        <f>INDEX(products!$A$1:$G$49,MATCH($D742,products!$A$1:$A$49,0),MATCH(orders!K$1,products!$A$1:$G$1,0))</f>
        <v>716.99999999999989</v>
      </c>
      <c r="L742">
        <f>K742*E742</f>
        <v>2867.9999999999995</v>
      </c>
      <c r="M742" s="2" t="str" cm="1">
        <f t="array" ref="M7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2" s="2" t="str" cm="1">
        <f t="array" ref="N742">_xlfn.IFS(FullCoffeeTable[[#This Row],[Метод прожарки]]="M","Medium",FullCoffeeTable[[#This Row],[Метод прожарки]]="L","Light",FullCoffeeTable[[#This Row],[Метод прожарки]]="D","Dark")</f>
        <v>Light</v>
      </c>
      <c r="O742" s="2" t="str">
        <f>INDEX(customers!$A$1:$D$1001,MATCH($C742,customers!$A$1:$A$1001,0),MATCH(orders!O$1,customers!$A$1:$D$1,0))</f>
        <v>Нет</v>
      </c>
    </row>
    <row r="743" spans="1:15" x14ac:dyDescent="0.25">
      <c r="A743" s="2" t="s">
        <v>1450</v>
      </c>
      <c r="B743" s="3">
        <v>43566</v>
      </c>
      <c r="C743" s="2" t="s">
        <v>1451</v>
      </c>
      <c r="D743" t="s">
        <v>1978</v>
      </c>
      <c r="E743" s="2">
        <v>2</v>
      </c>
      <c r="F743" s="2" t="str">
        <f>INDEX(customers!$A$1:$D$1001,MATCH($C743,customers!$A$1:$A$1001,0),MATCH(orders!F$1,customers!$A$1:$D$1,0))</f>
        <v>Тимур Павлов</v>
      </c>
      <c r="G743" s="2" t="str">
        <f>INDEX(customers!$A$1:$D$1001,MATCH($C743,customers!$A$1:$A$1001,0),MATCH(orders!G$1,customers!$A$1:$D$1,0))</f>
        <v>Россия</v>
      </c>
      <c r="H743" s="2" t="str">
        <f>INDEX(products!$A$1:$G$49,MATCH($D743,products!$A$1:$A$49,0),MATCH(orders!H$1,products!$A$1:$G$1,0))</f>
        <v>Lib</v>
      </c>
      <c r="I743" s="2" t="str">
        <f>INDEX(products!$A$1:$G$49,MATCH($D743,products!$A$1:$A$49,0),MATCH(orders!I$1,products!$A$1:$G$1,0))</f>
        <v>M</v>
      </c>
      <c r="J743" s="2">
        <f>INDEX(products!$A$1:$G$49,MATCH($D743,products!$A$1:$A$49,0),MATCH(orders!J$1,products!$A$1:$G$1,0))</f>
        <v>0.2</v>
      </c>
      <c r="K743" s="2">
        <f>INDEX(products!$A$1:$G$49,MATCH($D743,products!$A$1:$A$49,0),MATCH(orders!K$1,products!$A$1:$G$1,0))</f>
        <v>436.5</v>
      </c>
      <c r="L743">
        <f>K743*E743</f>
        <v>873</v>
      </c>
      <c r="M743" s="2" t="str" cm="1">
        <f t="array" ref="M7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3" s="2" t="str" cm="1">
        <f t="array" ref="N743">_xlfn.IFS(FullCoffeeTable[[#This Row],[Метод прожарки]]="M","Medium",FullCoffeeTable[[#This Row],[Метод прожарки]]="L","Light",FullCoffeeTable[[#This Row],[Метод прожарки]]="D","Dark")</f>
        <v>Medium</v>
      </c>
      <c r="O743" s="2" t="str">
        <f>INDEX(customers!$A$1:$D$1001,MATCH($C743,customers!$A$1:$A$1001,0),MATCH(orders!O$1,customers!$A$1:$D$1,0))</f>
        <v>Нет</v>
      </c>
    </row>
    <row r="744" spans="1:15" x14ac:dyDescent="0.25">
      <c r="A744" s="2" t="s">
        <v>1452</v>
      </c>
      <c r="B744" s="3">
        <v>44133</v>
      </c>
      <c r="C744" s="2" t="s">
        <v>1453</v>
      </c>
      <c r="D744" t="s">
        <v>1981</v>
      </c>
      <c r="E744" s="2">
        <v>4</v>
      </c>
      <c r="F744" s="2" t="str">
        <f>INDEX(customers!$A$1:$D$1001,MATCH($C744,customers!$A$1:$A$1001,0),MATCH(orders!F$1,customers!$A$1:$D$1,0))</f>
        <v>Михаил Ермолаев</v>
      </c>
      <c r="G744" s="2" t="str">
        <f>INDEX(customers!$A$1:$D$1001,MATCH($C744,customers!$A$1:$A$1001,0),MATCH(orders!G$1,customers!$A$1:$D$1,0))</f>
        <v>Россия</v>
      </c>
      <c r="H744" s="2" t="str">
        <f>INDEX(products!$A$1:$G$49,MATCH($D744,products!$A$1:$A$49,0),MATCH(orders!H$1,products!$A$1:$G$1,0))</f>
        <v>Lib</v>
      </c>
      <c r="I744" s="2" t="str">
        <f>INDEX(products!$A$1:$G$49,MATCH($D744,products!$A$1:$A$49,0),MATCH(orders!I$1,products!$A$1:$G$1,0))</f>
        <v>M</v>
      </c>
      <c r="J744" s="2">
        <f>INDEX(products!$A$1:$G$49,MATCH($D744,products!$A$1:$A$49,0),MATCH(orders!J$1,products!$A$1:$G$1,0))</f>
        <v>1</v>
      </c>
      <c r="K744" s="2">
        <f>INDEX(products!$A$1:$G$49,MATCH($D744,products!$A$1:$A$49,0),MATCH(orders!K$1,products!$A$1:$G$1,0))</f>
        <v>1455</v>
      </c>
      <c r="L744">
        <f>K744*E744</f>
        <v>5820</v>
      </c>
      <c r="M744" s="2" t="str" cm="1">
        <f t="array" ref="M7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4" s="2" t="str" cm="1">
        <f t="array" ref="N744">_xlfn.IFS(FullCoffeeTable[[#This Row],[Метод прожарки]]="M","Medium",FullCoffeeTable[[#This Row],[Метод прожарки]]="L","Light",FullCoffeeTable[[#This Row],[Метод прожарки]]="D","Dark")</f>
        <v>Medium</v>
      </c>
      <c r="O744" s="2" t="str">
        <f>INDEX(customers!$A$1:$D$1001,MATCH($C744,customers!$A$1:$A$1001,0),MATCH(orders!O$1,customers!$A$1:$D$1,0))</f>
        <v>Нет</v>
      </c>
    </row>
    <row r="745" spans="1:15" x14ac:dyDescent="0.25">
      <c r="A745" s="2" t="s">
        <v>1454</v>
      </c>
      <c r="B745" s="3">
        <v>44042</v>
      </c>
      <c r="C745" s="2" t="s">
        <v>1455</v>
      </c>
      <c r="D745" t="s">
        <v>1977</v>
      </c>
      <c r="E745" s="2">
        <v>3</v>
      </c>
      <c r="F745" s="2" t="str">
        <f>INDEX(customers!$A$1:$D$1001,MATCH($C745,customers!$A$1:$A$1001,0),MATCH(orders!F$1,customers!$A$1:$D$1,0))</f>
        <v>Вера Хохлова</v>
      </c>
      <c r="G745" s="2" t="str">
        <f>INDEX(customers!$A$1:$D$1001,MATCH($C745,customers!$A$1:$A$1001,0),MATCH(orders!G$1,customers!$A$1:$D$1,0))</f>
        <v>Россия</v>
      </c>
      <c r="H745" s="2" t="str">
        <f>INDEX(products!$A$1:$G$49,MATCH($D745,products!$A$1:$A$49,0),MATCH(orders!H$1,products!$A$1:$G$1,0))</f>
        <v>Ara</v>
      </c>
      <c r="I745" s="2" t="str">
        <f>INDEX(products!$A$1:$G$49,MATCH($D745,products!$A$1:$A$49,0),MATCH(orders!I$1,products!$A$1:$G$1,0))</f>
        <v>D</v>
      </c>
      <c r="J745" s="2">
        <f>INDEX(products!$A$1:$G$49,MATCH($D745,products!$A$1:$A$49,0),MATCH(orders!J$1,products!$A$1:$G$1,0))</f>
        <v>0.5</v>
      </c>
      <c r="K745" s="2">
        <f>INDEX(products!$A$1:$G$49,MATCH($D745,products!$A$1:$A$49,0),MATCH(orders!K$1,products!$A$1:$G$1,0))</f>
        <v>597</v>
      </c>
      <c r="L745">
        <f>K745*E745</f>
        <v>1791</v>
      </c>
      <c r="M745" s="2" t="str" cm="1">
        <f t="array" ref="M7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5" s="2" t="str" cm="1">
        <f t="array" ref="N745">_xlfn.IFS(FullCoffeeTable[[#This Row],[Метод прожарки]]="M","Medium",FullCoffeeTable[[#This Row],[Метод прожарки]]="L","Light",FullCoffeeTable[[#This Row],[Метод прожарки]]="D","Dark")</f>
        <v>Dark</v>
      </c>
      <c r="O745" s="2" t="str">
        <f>INDEX(customers!$A$1:$D$1001,MATCH($C745,customers!$A$1:$A$1001,0),MATCH(orders!O$1,customers!$A$1:$D$1,0))</f>
        <v>Нет</v>
      </c>
    </row>
    <row r="746" spans="1:15" x14ac:dyDescent="0.25">
      <c r="A746" s="2" t="s">
        <v>1456</v>
      </c>
      <c r="B746" s="3">
        <v>43539</v>
      </c>
      <c r="C746" s="2" t="s">
        <v>1457</v>
      </c>
      <c r="D746" t="s">
        <v>1993</v>
      </c>
      <c r="E746" s="2">
        <v>6</v>
      </c>
      <c r="F746" s="2" t="str">
        <f>INDEX(customers!$A$1:$D$1001,MATCH($C746,customers!$A$1:$A$1001,0),MATCH(orders!F$1,customers!$A$1:$D$1,0))</f>
        <v>София Родина</v>
      </c>
      <c r="G746" s="2" t="str">
        <f>INDEX(customers!$A$1:$D$1001,MATCH($C746,customers!$A$1:$A$1001,0),MATCH(orders!G$1,customers!$A$1:$D$1,0))</f>
        <v>Россия</v>
      </c>
      <c r="H746" s="2" t="str">
        <f>INDEX(products!$A$1:$G$49,MATCH($D746,products!$A$1:$A$49,0),MATCH(orders!H$1,products!$A$1:$G$1,0))</f>
        <v>Rob</v>
      </c>
      <c r="I746" s="2" t="str">
        <f>INDEX(products!$A$1:$G$49,MATCH($D746,products!$A$1:$A$49,0),MATCH(orders!I$1,products!$A$1:$G$1,0))</f>
        <v>M</v>
      </c>
      <c r="J746" s="2">
        <f>INDEX(products!$A$1:$G$49,MATCH($D746,products!$A$1:$A$49,0),MATCH(orders!J$1,products!$A$1:$G$1,0))</f>
        <v>0.2</v>
      </c>
      <c r="K746" s="2">
        <f>INDEX(products!$A$1:$G$49,MATCH($D746,products!$A$1:$A$49,0),MATCH(orders!K$1,products!$A$1:$G$1,0))</f>
        <v>298.5</v>
      </c>
      <c r="L746">
        <f>K746*E746</f>
        <v>1791</v>
      </c>
      <c r="M746" s="2" t="str" cm="1">
        <f t="array" ref="M7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46" s="2" t="str" cm="1">
        <f t="array" ref="N746">_xlfn.IFS(FullCoffeeTable[[#This Row],[Метод прожарки]]="M","Medium",FullCoffeeTable[[#This Row],[Метод прожарки]]="L","Light",FullCoffeeTable[[#This Row],[Метод прожарки]]="D","Dark")</f>
        <v>Medium</v>
      </c>
      <c r="O746" s="2" t="str">
        <f>INDEX(customers!$A$1:$D$1001,MATCH($C746,customers!$A$1:$A$1001,0),MATCH(orders!O$1,customers!$A$1:$D$1,0))</f>
        <v>Да</v>
      </c>
    </row>
    <row r="747" spans="1:15" x14ac:dyDescent="0.25">
      <c r="A747" s="2" t="s">
        <v>1458</v>
      </c>
      <c r="B747" s="3">
        <v>44557</v>
      </c>
      <c r="C747" s="2" t="s">
        <v>1459</v>
      </c>
      <c r="D747" t="s">
        <v>1963</v>
      </c>
      <c r="E747" s="2">
        <v>2</v>
      </c>
      <c r="F747" s="2" t="str">
        <f>INDEX(customers!$A$1:$D$1001,MATCH($C747,customers!$A$1:$A$1001,0),MATCH(orders!F$1,customers!$A$1:$D$1,0))</f>
        <v>Артём Назаров</v>
      </c>
      <c r="G747" s="2" t="str">
        <f>INDEX(customers!$A$1:$D$1001,MATCH($C747,customers!$A$1:$A$1001,0),MATCH(orders!G$1,customers!$A$1:$D$1,0))</f>
        <v>Казахстан</v>
      </c>
      <c r="H747" s="2" t="str">
        <f>INDEX(products!$A$1:$G$49,MATCH($D747,products!$A$1:$A$49,0),MATCH(orders!H$1,products!$A$1:$G$1,0))</f>
        <v>Exc</v>
      </c>
      <c r="I747" s="2" t="str">
        <f>INDEX(products!$A$1:$G$49,MATCH($D747,products!$A$1:$A$49,0),MATCH(orders!I$1,products!$A$1:$G$1,0))</f>
        <v>D</v>
      </c>
      <c r="J747" s="2">
        <f>INDEX(products!$A$1:$G$49,MATCH($D747,products!$A$1:$A$49,0),MATCH(orders!J$1,products!$A$1:$G$1,0))</f>
        <v>0.5</v>
      </c>
      <c r="K747" s="2">
        <f>INDEX(products!$A$1:$G$49,MATCH($D747,products!$A$1:$A$49,0),MATCH(orders!K$1,products!$A$1:$G$1,0))</f>
        <v>729</v>
      </c>
      <c r="L747">
        <f>K747*E747</f>
        <v>1458</v>
      </c>
      <c r="M747" s="2" t="str" cm="1">
        <f t="array" ref="M7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47" s="2" t="str" cm="1">
        <f t="array" ref="N747">_xlfn.IFS(FullCoffeeTable[[#This Row],[Метод прожарки]]="M","Medium",FullCoffeeTable[[#This Row],[Метод прожарки]]="L","Light",FullCoffeeTable[[#This Row],[Метод прожарки]]="D","Dark")</f>
        <v>Dark</v>
      </c>
      <c r="O747" s="2" t="str">
        <f>INDEX(customers!$A$1:$D$1001,MATCH($C747,customers!$A$1:$A$1001,0),MATCH(orders!O$1,customers!$A$1:$D$1,0))</f>
        <v>Нет</v>
      </c>
    </row>
    <row r="748" spans="1:15" x14ac:dyDescent="0.25">
      <c r="A748" s="2" t="s">
        <v>1460</v>
      </c>
      <c r="B748" s="3">
        <v>43741</v>
      </c>
      <c r="C748" s="2" t="s">
        <v>1461</v>
      </c>
      <c r="D748" t="s">
        <v>1974</v>
      </c>
      <c r="E748" s="2">
        <v>3</v>
      </c>
      <c r="F748" s="2" t="str">
        <f>INDEX(customers!$A$1:$D$1001,MATCH($C748,customers!$A$1:$A$1001,0),MATCH(orders!F$1,customers!$A$1:$D$1,0))</f>
        <v>Александр Жаров</v>
      </c>
      <c r="G748" s="2" t="str">
        <f>INDEX(customers!$A$1:$D$1001,MATCH($C748,customers!$A$1:$A$1001,0),MATCH(orders!G$1,customers!$A$1:$D$1,0))</f>
        <v>Казахстан</v>
      </c>
      <c r="H748" s="2" t="str">
        <f>INDEX(products!$A$1:$G$49,MATCH($D748,products!$A$1:$A$49,0),MATCH(orders!H$1,products!$A$1:$G$1,0))</f>
        <v>Ara</v>
      </c>
      <c r="I748" s="2" t="str">
        <f>INDEX(products!$A$1:$G$49,MATCH($D748,products!$A$1:$A$49,0),MATCH(orders!I$1,products!$A$1:$G$1,0))</f>
        <v>M</v>
      </c>
      <c r="J748" s="2">
        <f>INDEX(products!$A$1:$G$49,MATCH($D748,products!$A$1:$A$49,0),MATCH(orders!J$1,products!$A$1:$G$1,0))</f>
        <v>1</v>
      </c>
      <c r="K748" s="2">
        <f>INDEX(products!$A$1:$G$49,MATCH($D748,products!$A$1:$A$49,0),MATCH(orders!K$1,products!$A$1:$G$1,0))</f>
        <v>1125</v>
      </c>
      <c r="L748">
        <f>K748*E748</f>
        <v>3375</v>
      </c>
      <c r="M748" s="2" t="str" cm="1">
        <f t="array" ref="M7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48" s="2" t="str" cm="1">
        <f t="array" ref="N748">_xlfn.IFS(FullCoffeeTable[[#This Row],[Метод прожарки]]="M","Medium",FullCoffeeTable[[#This Row],[Метод прожарки]]="L","Light",FullCoffeeTable[[#This Row],[Метод прожарки]]="D","Dark")</f>
        <v>Medium</v>
      </c>
      <c r="O748" s="2" t="str">
        <f>INDEX(customers!$A$1:$D$1001,MATCH($C748,customers!$A$1:$A$1001,0),MATCH(orders!O$1,customers!$A$1:$D$1,0))</f>
        <v>Нет</v>
      </c>
    </row>
    <row r="749" spans="1:15" x14ac:dyDescent="0.25">
      <c r="A749" s="2" t="s">
        <v>1462</v>
      </c>
      <c r="B749" s="3">
        <v>43501</v>
      </c>
      <c r="C749" s="2" t="s">
        <v>1463</v>
      </c>
      <c r="D749" t="s">
        <v>1979</v>
      </c>
      <c r="E749" s="2">
        <v>4</v>
      </c>
      <c r="F749" s="2" t="str">
        <f>INDEX(customers!$A$1:$D$1001,MATCH($C749,customers!$A$1:$A$1001,0),MATCH(orders!F$1,customers!$A$1:$D$1,0))</f>
        <v>Павел Макаров</v>
      </c>
      <c r="G749" s="2" t="str">
        <f>INDEX(customers!$A$1:$D$1001,MATCH($C749,customers!$A$1:$A$1001,0),MATCH(orders!G$1,customers!$A$1:$D$1,0))</f>
        <v>Казахстан</v>
      </c>
      <c r="H749" s="2" t="str">
        <f>INDEX(products!$A$1:$G$49,MATCH($D749,products!$A$1:$A$49,0),MATCH(orders!H$1,products!$A$1:$G$1,0))</f>
        <v>Lib</v>
      </c>
      <c r="I749" s="2" t="str">
        <f>INDEX(products!$A$1:$G$49,MATCH($D749,products!$A$1:$A$49,0),MATCH(orders!I$1,products!$A$1:$G$1,0))</f>
        <v>M</v>
      </c>
      <c r="J749" s="2">
        <f>INDEX(products!$A$1:$G$49,MATCH($D749,products!$A$1:$A$49,0),MATCH(orders!J$1,products!$A$1:$G$1,0))</f>
        <v>0.5</v>
      </c>
      <c r="K749" s="2">
        <f>INDEX(products!$A$1:$G$49,MATCH($D749,products!$A$1:$A$49,0),MATCH(orders!K$1,products!$A$1:$G$1,0))</f>
        <v>873</v>
      </c>
      <c r="L749">
        <f>K749*E749</f>
        <v>3492</v>
      </c>
      <c r="M749" s="2" t="str" cm="1">
        <f t="array" ref="M7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49" s="2" t="str" cm="1">
        <f t="array" ref="N749">_xlfn.IFS(FullCoffeeTable[[#This Row],[Метод прожарки]]="M","Medium",FullCoffeeTable[[#This Row],[Метод прожарки]]="L","Light",FullCoffeeTable[[#This Row],[Метод прожарки]]="D","Dark")</f>
        <v>Medium</v>
      </c>
      <c r="O749" s="2" t="str">
        <f>INDEX(customers!$A$1:$D$1001,MATCH($C749,customers!$A$1:$A$1001,0),MATCH(orders!O$1,customers!$A$1:$D$1,0))</f>
        <v>Да</v>
      </c>
    </row>
    <row r="750" spans="1:15" x14ac:dyDescent="0.25">
      <c r="A750" s="2" t="s">
        <v>1464</v>
      </c>
      <c r="B750" s="3">
        <v>44074</v>
      </c>
      <c r="C750" s="2" t="s">
        <v>1465</v>
      </c>
      <c r="D750" t="s">
        <v>1963</v>
      </c>
      <c r="E750" s="2">
        <v>2</v>
      </c>
      <c r="F750" s="2" t="str">
        <f>INDEX(customers!$A$1:$D$1001,MATCH($C750,customers!$A$1:$A$1001,0),MATCH(orders!F$1,customers!$A$1:$D$1,0))</f>
        <v>Елизавета Николаева</v>
      </c>
      <c r="G750" s="2" t="str">
        <f>INDEX(customers!$A$1:$D$1001,MATCH($C750,customers!$A$1:$A$1001,0),MATCH(orders!G$1,customers!$A$1:$D$1,0))</f>
        <v>Россия</v>
      </c>
      <c r="H750" s="2" t="str">
        <f>INDEX(products!$A$1:$G$49,MATCH($D750,products!$A$1:$A$49,0),MATCH(orders!H$1,products!$A$1:$G$1,0))</f>
        <v>Exc</v>
      </c>
      <c r="I750" s="2" t="str">
        <f>INDEX(products!$A$1:$G$49,MATCH($D750,products!$A$1:$A$49,0),MATCH(orders!I$1,products!$A$1:$G$1,0))</f>
        <v>D</v>
      </c>
      <c r="J750" s="2">
        <f>INDEX(products!$A$1:$G$49,MATCH($D750,products!$A$1:$A$49,0),MATCH(orders!J$1,products!$A$1:$G$1,0))</f>
        <v>0.5</v>
      </c>
      <c r="K750" s="2">
        <f>INDEX(products!$A$1:$G$49,MATCH($D750,products!$A$1:$A$49,0),MATCH(orders!K$1,products!$A$1:$G$1,0))</f>
        <v>729</v>
      </c>
      <c r="L750">
        <f>K750*E750</f>
        <v>1458</v>
      </c>
      <c r="M750" s="2" t="str" cm="1">
        <f t="array" ref="M7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50" s="2" t="str" cm="1">
        <f t="array" ref="N750">_xlfn.IFS(FullCoffeeTable[[#This Row],[Метод прожарки]]="M","Medium",FullCoffeeTable[[#This Row],[Метод прожарки]]="L","Light",FullCoffeeTable[[#This Row],[Метод прожарки]]="D","Dark")</f>
        <v>Dark</v>
      </c>
      <c r="O750" s="2" t="str">
        <f>INDEX(customers!$A$1:$D$1001,MATCH($C750,customers!$A$1:$A$1001,0),MATCH(orders!O$1,customers!$A$1:$D$1,0))</f>
        <v>Нет</v>
      </c>
    </row>
    <row r="751" spans="1:15" x14ac:dyDescent="0.25">
      <c r="A751" s="2" t="s">
        <v>1466</v>
      </c>
      <c r="B751" s="3">
        <v>44209</v>
      </c>
      <c r="C751" s="2" t="s">
        <v>1467</v>
      </c>
      <c r="D751" t="s">
        <v>1982</v>
      </c>
      <c r="E751" s="2">
        <v>2</v>
      </c>
      <c r="F751" s="2" t="str">
        <f>INDEX(customers!$A$1:$D$1001,MATCH($C751,customers!$A$1:$A$1001,0),MATCH(orders!F$1,customers!$A$1:$D$1,0))</f>
        <v>Вероника Чернышева</v>
      </c>
      <c r="G751" s="2" t="str">
        <f>INDEX(customers!$A$1:$D$1001,MATCH($C751,customers!$A$1:$A$1001,0),MATCH(orders!G$1,customers!$A$1:$D$1,0))</f>
        <v>Казахстан</v>
      </c>
      <c r="H751" s="2" t="str">
        <f>INDEX(products!$A$1:$G$49,MATCH($D751,products!$A$1:$A$49,0),MATCH(orders!H$1,products!$A$1:$G$1,0))</f>
        <v>Rob</v>
      </c>
      <c r="I751" s="2" t="str">
        <f>INDEX(products!$A$1:$G$49,MATCH($D751,products!$A$1:$A$49,0),MATCH(orders!I$1,products!$A$1:$G$1,0))</f>
        <v>D</v>
      </c>
      <c r="J751" s="2">
        <f>INDEX(products!$A$1:$G$49,MATCH($D751,products!$A$1:$A$49,0),MATCH(orders!J$1,products!$A$1:$G$1,0))</f>
        <v>0.2</v>
      </c>
      <c r="K751" s="2">
        <f>INDEX(products!$A$1:$G$49,MATCH($D751,products!$A$1:$A$49,0),MATCH(orders!K$1,products!$A$1:$G$1,0))</f>
        <v>268.49999999999994</v>
      </c>
      <c r="L751">
        <f>K751*E751</f>
        <v>536.99999999999989</v>
      </c>
      <c r="M751" s="2" t="str" cm="1">
        <f t="array" ref="M7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1" s="2" t="str" cm="1">
        <f t="array" ref="N751">_xlfn.IFS(FullCoffeeTable[[#This Row],[Метод прожарки]]="M","Medium",FullCoffeeTable[[#This Row],[Метод прожарки]]="L","Light",FullCoffeeTable[[#This Row],[Метод прожарки]]="D","Dark")</f>
        <v>Dark</v>
      </c>
      <c r="O751" s="2" t="str">
        <f>INDEX(customers!$A$1:$D$1001,MATCH($C751,customers!$A$1:$A$1001,0),MATCH(orders!O$1,customers!$A$1:$D$1,0))</f>
        <v>Да</v>
      </c>
    </row>
    <row r="752" spans="1:15" x14ac:dyDescent="0.25">
      <c r="A752" s="2" t="s">
        <v>1468</v>
      </c>
      <c r="B752" s="3">
        <v>44277</v>
      </c>
      <c r="C752" s="2" t="s">
        <v>1469</v>
      </c>
      <c r="D752" t="s">
        <v>1965</v>
      </c>
      <c r="E752" s="2">
        <v>1</v>
      </c>
      <c r="F752" s="2" t="str">
        <f>INDEX(customers!$A$1:$D$1001,MATCH($C752,customers!$A$1:$A$1001,0),MATCH(orders!F$1,customers!$A$1:$D$1,0))</f>
        <v>Арина Александрова</v>
      </c>
      <c r="G752" s="2" t="str">
        <f>INDEX(customers!$A$1:$D$1001,MATCH($C752,customers!$A$1:$A$1001,0),MATCH(orders!G$1,customers!$A$1:$D$1,0))</f>
        <v>Россия</v>
      </c>
      <c r="H752" s="2" t="str">
        <f>INDEX(products!$A$1:$G$49,MATCH($D752,products!$A$1:$A$49,0),MATCH(orders!H$1,products!$A$1:$G$1,0))</f>
        <v>Rob</v>
      </c>
      <c r="I752" s="2" t="str">
        <f>INDEX(products!$A$1:$G$49,MATCH($D752,products!$A$1:$A$49,0),MATCH(orders!I$1,products!$A$1:$G$1,0))</f>
        <v>M</v>
      </c>
      <c r="J752" s="2">
        <f>INDEX(products!$A$1:$G$49,MATCH($D752,products!$A$1:$A$49,0),MATCH(orders!J$1,products!$A$1:$G$1,0))</f>
        <v>0.5</v>
      </c>
      <c r="K752" s="2">
        <f>INDEX(products!$A$1:$G$49,MATCH($D752,products!$A$1:$A$49,0),MATCH(orders!K$1,products!$A$1:$G$1,0))</f>
        <v>597</v>
      </c>
      <c r="L752">
        <f>K752*E752</f>
        <v>597</v>
      </c>
      <c r="M752" s="2" t="str" cm="1">
        <f t="array" ref="M7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2" s="2" t="str" cm="1">
        <f t="array" ref="N752">_xlfn.IFS(FullCoffeeTable[[#This Row],[Метод прожарки]]="M","Medium",FullCoffeeTable[[#This Row],[Метод прожарки]]="L","Light",FullCoffeeTable[[#This Row],[Метод прожарки]]="D","Dark")</f>
        <v>Medium</v>
      </c>
      <c r="O752" s="2" t="str">
        <f>INDEX(customers!$A$1:$D$1001,MATCH($C752,customers!$A$1:$A$1001,0),MATCH(orders!O$1,customers!$A$1:$D$1,0))</f>
        <v>Да</v>
      </c>
    </row>
    <row r="753" spans="1:15" x14ac:dyDescent="0.25">
      <c r="A753" s="2" t="s">
        <v>1470</v>
      </c>
      <c r="B753" s="3">
        <v>43847</v>
      </c>
      <c r="C753" s="2" t="s">
        <v>1471</v>
      </c>
      <c r="D753" t="s">
        <v>1980</v>
      </c>
      <c r="E753" s="2">
        <v>2</v>
      </c>
      <c r="F753" s="2" t="str">
        <f>INDEX(customers!$A$1:$D$1001,MATCH($C753,customers!$A$1:$A$1001,0),MATCH(orders!F$1,customers!$A$1:$D$1,0))</f>
        <v>Елизавета Калашникова</v>
      </c>
      <c r="G753" s="2" t="str">
        <f>INDEX(customers!$A$1:$D$1001,MATCH($C753,customers!$A$1:$A$1001,0),MATCH(orders!G$1,customers!$A$1:$D$1,0))</f>
        <v>Россия</v>
      </c>
      <c r="H753" s="2" t="str">
        <f>INDEX(products!$A$1:$G$49,MATCH($D753,products!$A$1:$A$49,0),MATCH(orders!H$1,products!$A$1:$G$1,0))</f>
        <v>Lib</v>
      </c>
      <c r="I753" s="2" t="str">
        <f>INDEX(products!$A$1:$G$49,MATCH($D753,products!$A$1:$A$49,0),MATCH(orders!I$1,products!$A$1:$G$1,0))</f>
        <v>L</v>
      </c>
      <c r="J753" s="2">
        <f>INDEX(products!$A$1:$G$49,MATCH($D753,products!$A$1:$A$49,0),MATCH(orders!J$1,products!$A$1:$G$1,0))</f>
        <v>0.5</v>
      </c>
      <c r="K753" s="2">
        <f>INDEX(products!$A$1:$G$49,MATCH($D753,products!$A$1:$A$49,0),MATCH(orders!K$1,products!$A$1:$G$1,0))</f>
        <v>951</v>
      </c>
      <c r="L753">
        <f>K753*E753</f>
        <v>1902</v>
      </c>
      <c r="M753" s="2" t="str" cm="1">
        <f t="array" ref="M7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3" s="2" t="str" cm="1">
        <f t="array" ref="N753">_xlfn.IFS(FullCoffeeTable[[#This Row],[Метод прожарки]]="M","Medium",FullCoffeeTable[[#This Row],[Метод прожарки]]="L","Light",FullCoffeeTable[[#This Row],[Метод прожарки]]="D","Dark")</f>
        <v>Light</v>
      </c>
      <c r="O753" s="2" t="str">
        <f>INDEX(customers!$A$1:$D$1001,MATCH($C753,customers!$A$1:$A$1001,0),MATCH(orders!O$1,customers!$A$1:$D$1,0))</f>
        <v>Нет</v>
      </c>
    </row>
    <row r="754" spans="1:15" x14ac:dyDescent="0.25">
      <c r="A754" s="2" t="s">
        <v>1472</v>
      </c>
      <c r="B754" s="3">
        <v>43648</v>
      </c>
      <c r="C754" s="2" t="s">
        <v>1473</v>
      </c>
      <c r="D754" t="s">
        <v>1960</v>
      </c>
      <c r="E754" s="2">
        <v>2</v>
      </c>
      <c r="F754" s="2" t="str">
        <f>INDEX(customers!$A$1:$D$1001,MATCH($C754,customers!$A$1:$A$1001,0),MATCH(orders!F$1,customers!$A$1:$D$1,0))</f>
        <v>Матвей Галкин</v>
      </c>
      <c r="G754" s="2" t="str">
        <f>INDEX(customers!$A$1:$D$1001,MATCH($C754,customers!$A$1:$A$1001,0),MATCH(orders!G$1,customers!$A$1:$D$1,0))</f>
        <v>Россия</v>
      </c>
      <c r="H754" s="2" t="str">
        <f>INDEX(products!$A$1:$G$49,MATCH($D754,products!$A$1:$A$49,0),MATCH(orders!H$1,products!$A$1:$G$1,0))</f>
        <v>Exc</v>
      </c>
      <c r="I754" s="2" t="str">
        <f>INDEX(products!$A$1:$G$49,MATCH($D754,products!$A$1:$A$49,0),MATCH(orders!I$1,products!$A$1:$G$1,0))</f>
        <v>M</v>
      </c>
      <c r="J754" s="2">
        <f>INDEX(products!$A$1:$G$49,MATCH($D754,products!$A$1:$A$49,0),MATCH(orders!J$1,products!$A$1:$G$1,0))</f>
        <v>1</v>
      </c>
      <c r="K754" s="2">
        <f>INDEX(products!$A$1:$G$49,MATCH($D754,products!$A$1:$A$49,0),MATCH(orders!K$1,products!$A$1:$G$1,0))</f>
        <v>1375</v>
      </c>
      <c r="L754">
        <f>K754*E754</f>
        <v>2750</v>
      </c>
      <c r="M754" s="2" t="str" cm="1">
        <f t="array" ref="M7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54" s="2" t="str" cm="1">
        <f t="array" ref="N754">_xlfn.IFS(FullCoffeeTable[[#This Row],[Метод прожарки]]="M","Medium",FullCoffeeTable[[#This Row],[Метод прожарки]]="L","Light",FullCoffeeTable[[#This Row],[Метод прожарки]]="D","Dark")</f>
        <v>Medium</v>
      </c>
      <c r="O754" s="2" t="str">
        <f>INDEX(customers!$A$1:$D$1001,MATCH($C754,customers!$A$1:$A$1001,0),MATCH(orders!O$1,customers!$A$1:$D$1,0))</f>
        <v>Да</v>
      </c>
    </row>
    <row r="755" spans="1:15" x14ac:dyDescent="0.25">
      <c r="A755" s="2" t="s">
        <v>1474</v>
      </c>
      <c r="B755" s="3">
        <v>44704</v>
      </c>
      <c r="C755" s="2" t="s">
        <v>1475</v>
      </c>
      <c r="D755" t="s">
        <v>1977</v>
      </c>
      <c r="E755" s="2">
        <v>5</v>
      </c>
      <c r="F755" s="2" t="str">
        <f>INDEX(customers!$A$1:$D$1001,MATCH($C755,customers!$A$1:$A$1001,0),MATCH(orders!F$1,customers!$A$1:$D$1,0))</f>
        <v>Анна Исакова</v>
      </c>
      <c r="G755" s="2" t="str">
        <f>INDEX(customers!$A$1:$D$1001,MATCH($C755,customers!$A$1:$A$1001,0),MATCH(orders!G$1,customers!$A$1:$D$1,0))</f>
        <v>Россия</v>
      </c>
      <c r="H755" s="2" t="str">
        <f>INDEX(products!$A$1:$G$49,MATCH($D755,products!$A$1:$A$49,0),MATCH(orders!H$1,products!$A$1:$G$1,0))</f>
        <v>Ara</v>
      </c>
      <c r="I755" s="2" t="str">
        <f>INDEX(products!$A$1:$G$49,MATCH($D755,products!$A$1:$A$49,0),MATCH(orders!I$1,products!$A$1:$G$1,0))</f>
        <v>D</v>
      </c>
      <c r="J755" s="2">
        <f>INDEX(products!$A$1:$G$49,MATCH($D755,products!$A$1:$A$49,0),MATCH(orders!J$1,products!$A$1:$G$1,0))</f>
        <v>0.5</v>
      </c>
      <c r="K755" s="2">
        <f>INDEX(products!$A$1:$G$49,MATCH($D755,products!$A$1:$A$49,0),MATCH(orders!K$1,products!$A$1:$G$1,0))</f>
        <v>597</v>
      </c>
      <c r="L755">
        <f>K755*E755</f>
        <v>2985</v>
      </c>
      <c r="M755" s="2" t="str" cm="1">
        <f t="array" ref="M7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5" s="2" t="str" cm="1">
        <f t="array" ref="N755">_xlfn.IFS(FullCoffeeTable[[#This Row],[Метод прожарки]]="M","Medium",FullCoffeeTable[[#This Row],[Метод прожарки]]="L","Light",FullCoffeeTable[[#This Row],[Метод прожарки]]="D","Dark")</f>
        <v>Dark</v>
      </c>
      <c r="O755" s="2" t="str">
        <f>INDEX(customers!$A$1:$D$1001,MATCH($C755,customers!$A$1:$A$1001,0),MATCH(orders!O$1,customers!$A$1:$D$1,0))</f>
        <v>Нет</v>
      </c>
    </row>
    <row r="756" spans="1:15" x14ac:dyDescent="0.25">
      <c r="A756" s="2" t="s">
        <v>1476</v>
      </c>
      <c r="B756" s="3">
        <v>44726</v>
      </c>
      <c r="C756" s="2" t="s">
        <v>1365</v>
      </c>
      <c r="D756" t="s">
        <v>1973</v>
      </c>
      <c r="E756" s="2">
        <v>6</v>
      </c>
      <c r="F756" s="2" t="str">
        <f>INDEX(customers!$A$1:$D$1001,MATCH($C756,customers!$A$1:$A$1001,0),MATCH(orders!F$1,customers!$A$1:$D$1,0))</f>
        <v>Ева Пантелеева</v>
      </c>
      <c r="G756" s="2" t="str">
        <f>INDEX(customers!$A$1:$D$1001,MATCH($C756,customers!$A$1:$A$1001,0),MATCH(orders!G$1,customers!$A$1:$D$1,0))</f>
        <v>Казахстан</v>
      </c>
      <c r="H756" s="2" t="str">
        <f>INDEX(products!$A$1:$G$49,MATCH($D756,products!$A$1:$A$49,0),MATCH(orders!H$1,products!$A$1:$G$1,0))</f>
        <v>Ara</v>
      </c>
      <c r="I756" s="2" t="str">
        <f>INDEX(products!$A$1:$G$49,MATCH($D756,products!$A$1:$A$49,0),MATCH(orders!I$1,products!$A$1:$G$1,0))</f>
        <v>D</v>
      </c>
      <c r="J756" s="2">
        <f>INDEX(products!$A$1:$G$49,MATCH($D756,products!$A$1:$A$49,0),MATCH(orders!J$1,products!$A$1:$G$1,0))</f>
        <v>0.2</v>
      </c>
      <c r="K756" s="2">
        <f>INDEX(products!$A$1:$G$49,MATCH($D756,products!$A$1:$A$49,0),MATCH(orders!K$1,products!$A$1:$G$1,0))</f>
        <v>298.5</v>
      </c>
      <c r="L756">
        <f>K756*E756</f>
        <v>1791</v>
      </c>
      <c r="M756" s="2" t="str" cm="1">
        <f t="array" ref="M7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6" s="2" t="str" cm="1">
        <f t="array" ref="N756">_xlfn.IFS(FullCoffeeTable[[#This Row],[Метод прожарки]]="M","Medium",FullCoffeeTable[[#This Row],[Метод прожарки]]="L","Light",FullCoffeeTable[[#This Row],[Метод прожарки]]="D","Dark")</f>
        <v>Dark</v>
      </c>
      <c r="O756" s="2" t="str">
        <f>INDEX(customers!$A$1:$D$1001,MATCH($C756,customers!$A$1:$A$1001,0),MATCH(orders!O$1,customers!$A$1:$D$1,0))</f>
        <v>Нет</v>
      </c>
    </row>
    <row r="757" spans="1:15" x14ac:dyDescent="0.25">
      <c r="A757" s="2" t="s">
        <v>1478</v>
      </c>
      <c r="B757" s="3">
        <v>44397</v>
      </c>
      <c r="C757" s="2" t="s">
        <v>1479</v>
      </c>
      <c r="D757" t="s">
        <v>1964</v>
      </c>
      <c r="E757" s="2">
        <v>6</v>
      </c>
      <c r="F757" s="2" t="str">
        <f>INDEX(customers!$A$1:$D$1001,MATCH($C757,customers!$A$1:$A$1001,0),MATCH(orders!F$1,customers!$A$1:$D$1,0))</f>
        <v>Матвей Герасимов</v>
      </c>
      <c r="G757" s="2" t="str">
        <f>INDEX(customers!$A$1:$D$1001,MATCH($C757,customers!$A$1:$A$1001,0),MATCH(orders!G$1,customers!$A$1:$D$1,0))</f>
        <v>Россия</v>
      </c>
      <c r="H757" s="2" t="str">
        <f>INDEX(products!$A$1:$G$49,MATCH($D757,products!$A$1:$A$49,0),MATCH(orders!H$1,products!$A$1:$G$1,0))</f>
        <v>Lib</v>
      </c>
      <c r="I757" s="2" t="str">
        <f>INDEX(products!$A$1:$G$49,MATCH($D757,products!$A$1:$A$49,0),MATCH(orders!I$1,products!$A$1:$G$1,0))</f>
        <v>L</v>
      </c>
      <c r="J757" s="2">
        <f>INDEX(products!$A$1:$G$49,MATCH($D757,products!$A$1:$A$49,0),MATCH(orders!J$1,products!$A$1:$G$1,0))</f>
        <v>0.2</v>
      </c>
      <c r="K757" s="2">
        <f>INDEX(products!$A$1:$G$49,MATCH($D757,products!$A$1:$A$49,0),MATCH(orders!K$1,products!$A$1:$G$1,0))</f>
        <v>475.5</v>
      </c>
      <c r="L757">
        <f>K757*E757</f>
        <v>2853</v>
      </c>
      <c r="M757" s="2" t="str" cm="1">
        <f t="array" ref="M7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57" s="2" t="str" cm="1">
        <f t="array" ref="N757">_xlfn.IFS(FullCoffeeTable[[#This Row],[Метод прожарки]]="M","Medium",FullCoffeeTable[[#This Row],[Метод прожарки]]="L","Light",FullCoffeeTable[[#This Row],[Метод прожарки]]="D","Dark")</f>
        <v>Light</v>
      </c>
      <c r="O757" s="2" t="str">
        <f>INDEX(customers!$A$1:$D$1001,MATCH($C757,customers!$A$1:$A$1001,0),MATCH(orders!O$1,customers!$A$1:$D$1,0))</f>
        <v>Нет</v>
      </c>
    </row>
    <row r="758" spans="1:15" x14ac:dyDescent="0.25">
      <c r="A758" s="2" t="s">
        <v>1480</v>
      </c>
      <c r="B758" s="3">
        <v>44715</v>
      </c>
      <c r="C758" s="2" t="s">
        <v>1481</v>
      </c>
      <c r="D758" t="s">
        <v>1996</v>
      </c>
      <c r="E758" s="2">
        <v>4</v>
      </c>
      <c r="F758" s="2" t="str">
        <f>INDEX(customers!$A$1:$D$1001,MATCH($C758,customers!$A$1:$A$1001,0),MATCH(orders!F$1,customers!$A$1:$D$1,0))</f>
        <v>Анастасия Тихомирова</v>
      </c>
      <c r="G758" s="2" t="str">
        <f>INDEX(customers!$A$1:$D$1001,MATCH($C758,customers!$A$1:$A$1001,0),MATCH(orders!G$1,customers!$A$1:$D$1,0))</f>
        <v>Россия</v>
      </c>
      <c r="H758" s="2" t="str">
        <f>INDEX(products!$A$1:$G$49,MATCH($D758,products!$A$1:$A$49,0),MATCH(orders!H$1,products!$A$1:$G$1,0))</f>
        <v>Rob</v>
      </c>
      <c r="I758" s="2" t="str">
        <f>INDEX(products!$A$1:$G$49,MATCH($D758,products!$A$1:$A$49,0),MATCH(orders!I$1,products!$A$1:$G$1,0))</f>
        <v>D</v>
      </c>
      <c r="J758" s="2">
        <f>INDEX(products!$A$1:$G$49,MATCH($D758,products!$A$1:$A$49,0),MATCH(orders!J$1,products!$A$1:$G$1,0))</f>
        <v>1</v>
      </c>
      <c r="K758" s="2">
        <f>INDEX(products!$A$1:$G$49,MATCH($D758,products!$A$1:$A$49,0),MATCH(orders!K$1,products!$A$1:$G$1,0))</f>
        <v>894.99999999999989</v>
      </c>
      <c r="L758">
        <f>K758*E758</f>
        <v>3579.9999999999995</v>
      </c>
      <c r="M758" s="2" t="str" cm="1">
        <f t="array" ref="M7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58" s="2" t="str" cm="1">
        <f t="array" ref="N758">_xlfn.IFS(FullCoffeeTable[[#This Row],[Метод прожарки]]="M","Medium",FullCoffeeTable[[#This Row],[Метод прожарки]]="L","Light",FullCoffeeTable[[#This Row],[Метод прожарки]]="D","Dark")</f>
        <v>Dark</v>
      </c>
      <c r="O758" s="2" t="str">
        <f>INDEX(customers!$A$1:$D$1001,MATCH($C758,customers!$A$1:$A$1001,0),MATCH(orders!O$1,customers!$A$1:$D$1,0))</f>
        <v>Да</v>
      </c>
    </row>
    <row r="759" spans="1:15" x14ac:dyDescent="0.25">
      <c r="A759" s="2" t="s">
        <v>1482</v>
      </c>
      <c r="B759" s="3">
        <v>43977</v>
      </c>
      <c r="C759" s="2" t="s">
        <v>1483</v>
      </c>
      <c r="D759" t="s">
        <v>1977</v>
      </c>
      <c r="E759" s="2">
        <v>3</v>
      </c>
      <c r="F759" s="2" t="str">
        <f>INDEX(customers!$A$1:$D$1001,MATCH($C759,customers!$A$1:$A$1001,0),MATCH(orders!F$1,customers!$A$1:$D$1,0))</f>
        <v>Пётр Иванов</v>
      </c>
      <c r="G759" s="2" t="str">
        <f>INDEX(customers!$A$1:$D$1001,MATCH($C759,customers!$A$1:$A$1001,0),MATCH(orders!G$1,customers!$A$1:$D$1,0))</f>
        <v>Россия</v>
      </c>
      <c r="H759" s="2" t="str">
        <f>INDEX(products!$A$1:$G$49,MATCH($D759,products!$A$1:$A$49,0),MATCH(orders!H$1,products!$A$1:$G$1,0))</f>
        <v>Ara</v>
      </c>
      <c r="I759" s="2" t="str">
        <f>INDEX(products!$A$1:$G$49,MATCH($D759,products!$A$1:$A$49,0),MATCH(orders!I$1,products!$A$1:$G$1,0))</f>
        <v>D</v>
      </c>
      <c r="J759" s="2">
        <f>INDEX(products!$A$1:$G$49,MATCH($D759,products!$A$1:$A$49,0),MATCH(orders!J$1,products!$A$1:$G$1,0))</f>
        <v>0.5</v>
      </c>
      <c r="K759" s="2">
        <f>INDEX(products!$A$1:$G$49,MATCH($D759,products!$A$1:$A$49,0),MATCH(orders!K$1,products!$A$1:$G$1,0))</f>
        <v>597</v>
      </c>
      <c r="L759">
        <f>K759*E759</f>
        <v>1791</v>
      </c>
      <c r="M759" s="2" t="str" cm="1">
        <f t="array" ref="M7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59" s="2" t="str" cm="1">
        <f t="array" ref="N759">_xlfn.IFS(FullCoffeeTable[[#This Row],[Метод прожарки]]="M","Medium",FullCoffeeTable[[#This Row],[Метод прожарки]]="L","Light",FullCoffeeTable[[#This Row],[Метод прожарки]]="D","Dark")</f>
        <v>Dark</v>
      </c>
      <c r="O759" s="2" t="str">
        <f>INDEX(customers!$A$1:$D$1001,MATCH($C759,customers!$A$1:$A$1001,0),MATCH(orders!O$1,customers!$A$1:$D$1,0))</f>
        <v>Да</v>
      </c>
    </row>
    <row r="760" spans="1:15" x14ac:dyDescent="0.25">
      <c r="A760" s="2" t="s">
        <v>1484</v>
      </c>
      <c r="B760" s="3">
        <v>43672</v>
      </c>
      <c r="C760" s="2" t="s">
        <v>1485</v>
      </c>
      <c r="D760" t="s">
        <v>1996</v>
      </c>
      <c r="E760" s="2">
        <v>1</v>
      </c>
      <c r="F760" s="2" t="str">
        <f>INDEX(customers!$A$1:$D$1001,MATCH($C760,customers!$A$1:$A$1001,0),MATCH(orders!F$1,customers!$A$1:$D$1,0))</f>
        <v>Марк Иванов</v>
      </c>
      <c r="G760" s="2" t="str">
        <f>INDEX(customers!$A$1:$D$1001,MATCH($C760,customers!$A$1:$A$1001,0),MATCH(orders!G$1,customers!$A$1:$D$1,0))</f>
        <v>Россия</v>
      </c>
      <c r="H760" s="2" t="str">
        <f>INDEX(products!$A$1:$G$49,MATCH($D760,products!$A$1:$A$49,0),MATCH(orders!H$1,products!$A$1:$G$1,0))</f>
        <v>Rob</v>
      </c>
      <c r="I760" s="2" t="str">
        <f>INDEX(products!$A$1:$G$49,MATCH($D760,products!$A$1:$A$49,0),MATCH(orders!I$1,products!$A$1:$G$1,0))</f>
        <v>D</v>
      </c>
      <c r="J760" s="2">
        <f>INDEX(products!$A$1:$G$49,MATCH($D760,products!$A$1:$A$49,0),MATCH(orders!J$1,products!$A$1:$G$1,0))</f>
        <v>1</v>
      </c>
      <c r="K760" s="2">
        <f>INDEX(products!$A$1:$G$49,MATCH($D760,products!$A$1:$A$49,0),MATCH(orders!K$1,products!$A$1:$G$1,0))</f>
        <v>894.99999999999989</v>
      </c>
      <c r="L760">
        <f>K760*E760</f>
        <v>894.99999999999989</v>
      </c>
      <c r="M760" s="2" t="str" cm="1">
        <f t="array" ref="M7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60" s="2" t="str" cm="1">
        <f t="array" ref="N760">_xlfn.IFS(FullCoffeeTable[[#This Row],[Метод прожарки]]="M","Medium",FullCoffeeTable[[#This Row],[Метод прожарки]]="L","Light",FullCoffeeTable[[#This Row],[Метод прожарки]]="D","Dark")</f>
        <v>Dark</v>
      </c>
      <c r="O760" s="2" t="str">
        <f>INDEX(customers!$A$1:$D$1001,MATCH($C760,customers!$A$1:$A$1001,0),MATCH(orders!O$1,customers!$A$1:$D$1,0))</f>
        <v>Нет</v>
      </c>
    </row>
    <row r="761" spans="1:15" x14ac:dyDescent="0.25">
      <c r="A761" s="2" t="s">
        <v>1486</v>
      </c>
      <c r="B761" s="3">
        <v>44126</v>
      </c>
      <c r="C761" s="2" t="s">
        <v>1487</v>
      </c>
      <c r="D761" t="s">
        <v>1984</v>
      </c>
      <c r="E761" s="2">
        <v>1</v>
      </c>
      <c r="F761" s="2" t="str">
        <f>INDEX(customers!$A$1:$D$1001,MATCH($C761,customers!$A$1:$A$1001,0),MATCH(orders!F$1,customers!$A$1:$D$1,0))</f>
        <v>Милана Горячева</v>
      </c>
      <c r="G761" s="2" t="str">
        <f>INDEX(customers!$A$1:$D$1001,MATCH($C761,customers!$A$1:$A$1001,0),MATCH(orders!G$1,customers!$A$1:$D$1,0))</f>
        <v>Россия</v>
      </c>
      <c r="H761" s="2" t="str">
        <f>INDEX(products!$A$1:$G$49,MATCH($D761,products!$A$1:$A$49,0),MATCH(orders!H$1,products!$A$1:$G$1,0))</f>
        <v>Lib</v>
      </c>
      <c r="I761" s="2" t="str">
        <f>INDEX(products!$A$1:$G$49,MATCH($D761,products!$A$1:$A$49,0),MATCH(orders!I$1,products!$A$1:$G$1,0))</f>
        <v>D</v>
      </c>
      <c r="J761" s="2">
        <f>INDEX(products!$A$1:$G$49,MATCH($D761,products!$A$1:$A$49,0),MATCH(orders!J$1,products!$A$1:$G$1,0))</f>
        <v>2.5</v>
      </c>
      <c r="K761" s="2">
        <f>INDEX(products!$A$1:$G$49,MATCH($D761,products!$A$1:$A$49,0),MATCH(orders!K$1,products!$A$1:$G$1,0))</f>
        <v>2978.4999999999995</v>
      </c>
      <c r="L761">
        <f>K761*E761</f>
        <v>2978.4999999999995</v>
      </c>
      <c r="M761" s="2" t="str" cm="1">
        <f t="array" ref="M7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61" s="2" t="str" cm="1">
        <f t="array" ref="N761">_xlfn.IFS(FullCoffeeTable[[#This Row],[Метод прожарки]]="M","Medium",FullCoffeeTable[[#This Row],[Метод прожарки]]="L","Light",FullCoffeeTable[[#This Row],[Метод прожарки]]="D","Dark")</f>
        <v>Dark</v>
      </c>
      <c r="O761" s="2" t="str">
        <f>INDEX(customers!$A$1:$D$1001,MATCH($C761,customers!$A$1:$A$1001,0),MATCH(orders!O$1,customers!$A$1:$D$1,0))</f>
        <v>Да</v>
      </c>
    </row>
    <row r="762" spans="1:15" x14ac:dyDescent="0.25">
      <c r="A762" s="2" t="s">
        <v>1488</v>
      </c>
      <c r="B762" s="3">
        <v>44189</v>
      </c>
      <c r="C762" s="2" t="s">
        <v>1489</v>
      </c>
      <c r="D762" t="s">
        <v>1995</v>
      </c>
      <c r="E762" s="2">
        <v>5</v>
      </c>
      <c r="F762" s="2" t="str">
        <f>INDEX(customers!$A$1:$D$1001,MATCH($C762,customers!$A$1:$A$1001,0),MATCH(orders!F$1,customers!$A$1:$D$1,0))</f>
        <v>Даниил Антонов</v>
      </c>
      <c r="G762" s="2" t="str">
        <f>INDEX(customers!$A$1:$D$1001,MATCH($C762,customers!$A$1:$A$1001,0),MATCH(orders!G$1,customers!$A$1:$D$1,0))</f>
        <v>Россия</v>
      </c>
      <c r="H762" s="2" t="str">
        <f>INDEX(products!$A$1:$G$49,MATCH($D762,products!$A$1:$A$49,0),MATCH(orders!H$1,products!$A$1:$G$1,0))</f>
        <v>Exc</v>
      </c>
      <c r="I762" s="2" t="str">
        <f>INDEX(products!$A$1:$G$49,MATCH($D762,products!$A$1:$A$49,0),MATCH(orders!I$1,products!$A$1:$G$1,0))</f>
        <v>L</v>
      </c>
      <c r="J762" s="2">
        <f>INDEX(products!$A$1:$G$49,MATCH($D762,products!$A$1:$A$49,0),MATCH(orders!J$1,products!$A$1:$G$1,0))</f>
        <v>0.5</v>
      </c>
      <c r="K762" s="2">
        <f>INDEX(products!$A$1:$G$49,MATCH($D762,products!$A$1:$A$49,0),MATCH(orders!K$1,products!$A$1:$G$1,0))</f>
        <v>891</v>
      </c>
      <c r="L762">
        <f>K762*E762</f>
        <v>4455</v>
      </c>
      <c r="M762" s="2" t="str" cm="1">
        <f t="array" ref="M7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2" s="2" t="str" cm="1">
        <f t="array" ref="N762">_xlfn.IFS(FullCoffeeTable[[#This Row],[Метод прожарки]]="M","Medium",FullCoffeeTable[[#This Row],[Метод прожарки]]="L","Light",FullCoffeeTable[[#This Row],[Метод прожарки]]="D","Dark")</f>
        <v>Light</v>
      </c>
      <c r="O762" s="2" t="str">
        <f>INDEX(customers!$A$1:$D$1001,MATCH($C762,customers!$A$1:$A$1001,0),MATCH(orders!O$1,customers!$A$1:$D$1,0))</f>
        <v>Нет</v>
      </c>
    </row>
    <row r="763" spans="1:15" x14ac:dyDescent="0.25">
      <c r="A763" s="2" t="s">
        <v>1490</v>
      </c>
      <c r="B763" s="3">
        <v>43714</v>
      </c>
      <c r="C763" s="2" t="s">
        <v>1491</v>
      </c>
      <c r="D763" t="s">
        <v>1990</v>
      </c>
      <c r="E763" s="2">
        <v>6</v>
      </c>
      <c r="F763" s="2" t="str">
        <f>INDEX(customers!$A$1:$D$1001,MATCH($C763,customers!$A$1:$A$1001,0),MATCH(orders!F$1,customers!$A$1:$D$1,0))</f>
        <v>Ксения Сорокина</v>
      </c>
      <c r="G763" s="2" t="str">
        <f>INDEX(customers!$A$1:$D$1001,MATCH($C763,customers!$A$1:$A$1001,0),MATCH(orders!G$1,customers!$A$1:$D$1,0))</f>
        <v>Россия</v>
      </c>
      <c r="H763" s="2" t="str">
        <f>INDEX(products!$A$1:$G$49,MATCH($D763,products!$A$1:$A$49,0),MATCH(orders!H$1,products!$A$1:$G$1,0))</f>
        <v>Exc</v>
      </c>
      <c r="I763" s="2" t="str">
        <f>INDEX(products!$A$1:$G$49,MATCH($D763,products!$A$1:$A$49,0),MATCH(orders!I$1,products!$A$1:$G$1,0))</f>
        <v>L</v>
      </c>
      <c r="J763" s="2">
        <f>INDEX(products!$A$1:$G$49,MATCH($D763,products!$A$1:$A$49,0),MATCH(orders!J$1,products!$A$1:$G$1,0))</f>
        <v>1</v>
      </c>
      <c r="K763" s="2">
        <f>INDEX(products!$A$1:$G$49,MATCH($D763,products!$A$1:$A$49,0),MATCH(orders!K$1,products!$A$1:$G$1,0))</f>
        <v>1485</v>
      </c>
      <c r="L763">
        <f>K763*E763</f>
        <v>8910</v>
      </c>
      <c r="M763" s="2" t="str" cm="1">
        <f t="array" ref="M7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63" s="2" t="str" cm="1">
        <f t="array" ref="N763">_xlfn.IFS(FullCoffeeTable[[#This Row],[Метод прожарки]]="M","Medium",FullCoffeeTable[[#This Row],[Метод прожарки]]="L","Light",FullCoffeeTable[[#This Row],[Метод прожарки]]="D","Dark")</f>
        <v>Light</v>
      </c>
      <c r="O763" s="2" t="str">
        <f>INDEX(customers!$A$1:$D$1001,MATCH($C763,customers!$A$1:$A$1001,0),MATCH(orders!O$1,customers!$A$1:$D$1,0))</f>
        <v>Да</v>
      </c>
    </row>
    <row r="764" spans="1:15" x14ac:dyDescent="0.25">
      <c r="A764" s="2" t="s">
        <v>1492</v>
      </c>
      <c r="B764" s="3">
        <v>43563</v>
      </c>
      <c r="C764" s="2" t="s">
        <v>1493</v>
      </c>
      <c r="D764" t="s">
        <v>1979</v>
      </c>
      <c r="E764" s="2">
        <v>5</v>
      </c>
      <c r="F764" s="2" t="str">
        <f>INDEX(customers!$A$1:$D$1001,MATCH($C764,customers!$A$1:$A$1001,0),MATCH(orders!F$1,customers!$A$1:$D$1,0))</f>
        <v>Иван Харитонов</v>
      </c>
      <c r="G764" s="2" t="str">
        <f>INDEX(customers!$A$1:$D$1001,MATCH($C764,customers!$A$1:$A$1001,0),MATCH(orders!G$1,customers!$A$1:$D$1,0))</f>
        <v>Беларусь</v>
      </c>
      <c r="H764" s="2" t="str">
        <f>INDEX(products!$A$1:$G$49,MATCH($D764,products!$A$1:$A$49,0),MATCH(orders!H$1,products!$A$1:$G$1,0))</f>
        <v>Lib</v>
      </c>
      <c r="I764" s="2" t="str">
        <f>INDEX(products!$A$1:$G$49,MATCH($D764,products!$A$1:$A$49,0),MATCH(orders!I$1,products!$A$1:$G$1,0))</f>
        <v>M</v>
      </c>
      <c r="J764" s="2">
        <f>INDEX(products!$A$1:$G$49,MATCH($D764,products!$A$1:$A$49,0),MATCH(orders!J$1,products!$A$1:$G$1,0))</f>
        <v>0.5</v>
      </c>
      <c r="K764" s="2">
        <f>INDEX(products!$A$1:$G$49,MATCH($D764,products!$A$1:$A$49,0),MATCH(orders!K$1,products!$A$1:$G$1,0))</f>
        <v>873</v>
      </c>
      <c r="L764">
        <f>K764*E764</f>
        <v>4365</v>
      </c>
      <c r="M764" s="2" t="str" cm="1">
        <f t="array" ref="M7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64" s="2" t="str" cm="1">
        <f t="array" ref="N764">_xlfn.IFS(FullCoffeeTable[[#This Row],[Метод прожарки]]="M","Medium",FullCoffeeTable[[#This Row],[Метод прожарки]]="L","Light",FullCoffeeTable[[#This Row],[Метод прожарки]]="D","Dark")</f>
        <v>Medium</v>
      </c>
      <c r="O764" s="2" t="str">
        <f>INDEX(customers!$A$1:$D$1001,MATCH($C764,customers!$A$1:$A$1001,0),MATCH(orders!O$1,customers!$A$1:$D$1,0))</f>
        <v>Нет</v>
      </c>
    </row>
    <row r="765" spans="1:15" x14ac:dyDescent="0.25">
      <c r="A765" s="2" t="s">
        <v>1494</v>
      </c>
      <c r="B765" s="3">
        <v>44587</v>
      </c>
      <c r="C765" s="2" t="s">
        <v>1495</v>
      </c>
      <c r="D765" t="s">
        <v>1999</v>
      </c>
      <c r="E765" s="2">
        <v>3</v>
      </c>
      <c r="F765" s="2" t="str">
        <f>INDEX(customers!$A$1:$D$1001,MATCH($C765,customers!$A$1:$A$1001,0),MATCH(orders!F$1,customers!$A$1:$D$1,0))</f>
        <v>Сергей Орлов</v>
      </c>
      <c r="G765" s="2" t="str">
        <f>INDEX(customers!$A$1:$D$1001,MATCH($C765,customers!$A$1:$A$1001,0),MATCH(orders!G$1,customers!$A$1:$D$1,0))</f>
        <v>Россия</v>
      </c>
      <c r="H765" s="2" t="str">
        <f>INDEX(products!$A$1:$G$49,MATCH($D765,products!$A$1:$A$49,0),MATCH(orders!H$1,products!$A$1:$G$1,0))</f>
        <v>Ara</v>
      </c>
      <c r="I765" s="2" t="str">
        <f>INDEX(products!$A$1:$G$49,MATCH($D765,products!$A$1:$A$49,0),MATCH(orders!I$1,products!$A$1:$G$1,0))</f>
        <v>L</v>
      </c>
      <c r="J765" s="2">
        <f>INDEX(products!$A$1:$G$49,MATCH($D765,products!$A$1:$A$49,0),MATCH(orders!J$1,products!$A$1:$G$1,0))</f>
        <v>0.5</v>
      </c>
      <c r="K765" s="2">
        <f>INDEX(products!$A$1:$G$49,MATCH($D765,products!$A$1:$A$49,0),MATCH(orders!K$1,products!$A$1:$G$1,0))</f>
        <v>777</v>
      </c>
      <c r="L765">
        <f>K765*E765</f>
        <v>2331</v>
      </c>
      <c r="M765" s="2" t="str" cm="1">
        <f t="array" ref="M7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5" s="2" t="str" cm="1">
        <f t="array" ref="N765">_xlfn.IFS(FullCoffeeTable[[#This Row],[Метод прожарки]]="M","Medium",FullCoffeeTable[[#This Row],[Метод прожарки]]="L","Light",FullCoffeeTable[[#This Row],[Метод прожарки]]="D","Dark")</f>
        <v>Light</v>
      </c>
      <c r="O765" s="2" t="str">
        <f>INDEX(customers!$A$1:$D$1001,MATCH($C765,customers!$A$1:$A$1001,0),MATCH(orders!O$1,customers!$A$1:$D$1,0))</f>
        <v>Нет</v>
      </c>
    </row>
    <row r="766" spans="1:15" x14ac:dyDescent="0.25">
      <c r="A766" s="2" t="s">
        <v>1496</v>
      </c>
      <c r="B766" s="3">
        <v>43797</v>
      </c>
      <c r="C766" s="2" t="s">
        <v>1497</v>
      </c>
      <c r="D766" t="s">
        <v>2001</v>
      </c>
      <c r="E766" s="2">
        <v>6</v>
      </c>
      <c r="F766" s="2" t="str">
        <f>INDEX(customers!$A$1:$D$1001,MATCH($C766,customers!$A$1:$A$1001,0),MATCH(orders!F$1,customers!$A$1:$D$1,0))</f>
        <v>Глеб Дмитриев</v>
      </c>
      <c r="G766" s="2" t="str">
        <f>INDEX(customers!$A$1:$D$1001,MATCH($C766,customers!$A$1:$A$1001,0),MATCH(orders!G$1,customers!$A$1:$D$1,0))</f>
        <v>Россия</v>
      </c>
      <c r="H766" s="2" t="str">
        <f>INDEX(products!$A$1:$G$49,MATCH($D766,products!$A$1:$A$49,0),MATCH(orders!H$1,products!$A$1:$G$1,0))</f>
        <v>Ara</v>
      </c>
      <c r="I766" s="2" t="str">
        <f>INDEX(products!$A$1:$G$49,MATCH($D766,products!$A$1:$A$49,0),MATCH(orders!I$1,products!$A$1:$G$1,0))</f>
        <v>L</v>
      </c>
      <c r="J766" s="2">
        <f>INDEX(products!$A$1:$G$49,MATCH($D766,products!$A$1:$A$49,0),MATCH(orders!J$1,products!$A$1:$G$1,0))</f>
        <v>2.5</v>
      </c>
      <c r="K766" s="2">
        <f>INDEX(products!$A$1:$G$49,MATCH($D766,products!$A$1:$A$49,0),MATCH(orders!K$1,products!$A$1:$G$1,0))</f>
        <v>2978.4999999999995</v>
      </c>
      <c r="L766">
        <f>K766*E766</f>
        <v>17870.999999999996</v>
      </c>
      <c r="M766" s="2" t="str" cm="1">
        <f t="array" ref="M7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6" s="2" t="str" cm="1">
        <f t="array" ref="N766">_xlfn.IFS(FullCoffeeTable[[#This Row],[Метод прожарки]]="M","Medium",FullCoffeeTable[[#This Row],[Метод прожарки]]="L","Light",FullCoffeeTable[[#This Row],[Метод прожарки]]="D","Dark")</f>
        <v>Light</v>
      </c>
      <c r="O766" s="2" t="str">
        <f>INDEX(customers!$A$1:$D$1001,MATCH($C766,customers!$A$1:$A$1001,0),MATCH(orders!O$1,customers!$A$1:$D$1,0))</f>
        <v>Да</v>
      </c>
    </row>
    <row r="767" spans="1:15" x14ac:dyDescent="0.25">
      <c r="A767" s="2" t="s">
        <v>1498</v>
      </c>
      <c r="B767" s="3">
        <v>43667</v>
      </c>
      <c r="C767" s="2" t="s">
        <v>1499</v>
      </c>
      <c r="D767" t="s">
        <v>1957</v>
      </c>
      <c r="E767" s="2">
        <v>6</v>
      </c>
      <c r="F767" s="2" t="str">
        <f>INDEX(customers!$A$1:$D$1001,MATCH($C767,customers!$A$1:$A$1001,0),MATCH(orders!F$1,customers!$A$1:$D$1,0))</f>
        <v>Матвей Демин</v>
      </c>
      <c r="G767" s="2" t="str">
        <f>INDEX(customers!$A$1:$D$1001,MATCH($C767,customers!$A$1:$A$1001,0),MATCH(orders!G$1,customers!$A$1:$D$1,0))</f>
        <v>Россия</v>
      </c>
      <c r="H767" s="2" t="str">
        <f>INDEX(products!$A$1:$G$49,MATCH($D767,products!$A$1:$A$49,0),MATCH(orders!H$1,products!$A$1:$G$1,0))</f>
        <v>Rob</v>
      </c>
      <c r="I767" s="2" t="str">
        <f>INDEX(products!$A$1:$G$49,MATCH($D767,products!$A$1:$A$49,0),MATCH(orders!I$1,products!$A$1:$G$1,0))</f>
        <v>M</v>
      </c>
      <c r="J767" s="2">
        <f>INDEX(products!$A$1:$G$49,MATCH($D767,products!$A$1:$A$49,0),MATCH(orders!J$1,products!$A$1:$G$1,0))</f>
        <v>1</v>
      </c>
      <c r="K767" s="2">
        <f>INDEX(products!$A$1:$G$49,MATCH($D767,products!$A$1:$A$49,0),MATCH(orders!K$1,products!$A$1:$G$1,0))</f>
        <v>994.99999999999989</v>
      </c>
      <c r="L767">
        <f>K767*E767</f>
        <v>5969.9999999999991</v>
      </c>
      <c r="M767" s="2" t="str" cm="1">
        <f t="array" ref="M7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67" s="2" t="str" cm="1">
        <f t="array" ref="N767">_xlfn.IFS(FullCoffeeTable[[#This Row],[Метод прожарки]]="M","Medium",FullCoffeeTable[[#This Row],[Метод прожарки]]="L","Light",FullCoffeeTable[[#This Row],[Метод прожарки]]="D","Dark")</f>
        <v>Medium</v>
      </c>
      <c r="O767" s="2" t="str">
        <f>INDEX(customers!$A$1:$D$1001,MATCH($C767,customers!$A$1:$A$1001,0),MATCH(orders!O$1,customers!$A$1:$D$1,0))</f>
        <v>Да</v>
      </c>
    </row>
    <row r="768" spans="1:15" x14ac:dyDescent="0.25">
      <c r="A768" s="2" t="s">
        <v>1498</v>
      </c>
      <c r="B768" s="3">
        <v>43667</v>
      </c>
      <c r="C768" s="2" t="s">
        <v>1499</v>
      </c>
      <c r="D768" t="s">
        <v>1999</v>
      </c>
      <c r="E768" s="2">
        <v>2</v>
      </c>
      <c r="F768" s="2" t="str">
        <f>INDEX(customers!$A$1:$D$1001,MATCH($C768,customers!$A$1:$A$1001,0),MATCH(orders!F$1,customers!$A$1:$D$1,0))</f>
        <v>Матвей Демин</v>
      </c>
      <c r="G768" s="2" t="str">
        <f>INDEX(customers!$A$1:$D$1001,MATCH($C768,customers!$A$1:$A$1001,0),MATCH(orders!G$1,customers!$A$1:$D$1,0))</f>
        <v>Россия</v>
      </c>
      <c r="H768" s="2" t="str">
        <f>INDEX(products!$A$1:$G$49,MATCH($D768,products!$A$1:$A$49,0),MATCH(orders!H$1,products!$A$1:$G$1,0))</f>
        <v>Ara</v>
      </c>
      <c r="I768" s="2" t="str">
        <f>INDEX(products!$A$1:$G$49,MATCH($D768,products!$A$1:$A$49,0),MATCH(orders!I$1,products!$A$1:$G$1,0))</f>
        <v>L</v>
      </c>
      <c r="J768" s="2">
        <f>INDEX(products!$A$1:$G$49,MATCH($D768,products!$A$1:$A$49,0),MATCH(orders!J$1,products!$A$1:$G$1,0))</f>
        <v>0.5</v>
      </c>
      <c r="K768" s="2">
        <f>INDEX(products!$A$1:$G$49,MATCH($D768,products!$A$1:$A$49,0),MATCH(orders!K$1,products!$A$1:$G$1,0))</f>
        <v>777</v>
      </c>
      <c r="L768">
        <f>K768*E768</f>
        <v>1554</v>
      </c>
      <c r="M768" s="2" t="str" cm="1">
        <f t="array" ref="M7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8" s="2" t="str" cm="1">
        <f t="array" ref="N768">_xlfn.IFS(FullCoffeeTable[[#This Row],[Метод прожарки]]="M","Medium",FullCoffeeTable[[#This Row],[Метод прожарки]]="L","Light",FullCoffeeTable[[#This Row],[Метод прожарки]]="D","Dark")</f>
        <v>Light</v>
      </c>
      <c r="O768" s="2" t="str">
        <f>INDEX(customers!$A$1:$D$1001,MATCH($C768,customers!$A$1:$A$1001,0),MATCH(orders!O$1,customers!$A$1:$D$1,0))</f>
        <v>Да</v>
      </c>
    </row>
    <row r="769" spans="1:15" x14ac:dyDescent="0.25">
      <c r="A769" s="2" t="s">
        <v>1501</v>
      </c>
      <c r="B769" s="3">
        <v>44267</v>
      </c>
      <c r="C769" s="2" t="s">
        <v>1479</v>
      </c>
      <c r="D769" t="s">
        <v>2001</v>
      </c>
      <c r="E769" s="2">
        <v>3</v>
      </c>
      <c r="F769" s="2" t="str">
        <f>INDEX(customers!$A$1:$D$1001,MATCH($C769,customers!$A$1:$A$1001,0),MATCH(orders!F$1,customers!$A$1:$D$1,0))</f>
        <v>Матвей Герасимов</v>
      </c>
      <c r="G769" s="2" t="str">
        <f>INDEX(customers!$A$1:$D$1001,MATCH($C769,customers!$A$1:$A$1001,0),MATCH(orders!G$1,customers!$A$1:$D$1,0))</f>
        <v>Россия</v>
      </c>
      <c r="H769" s="2" t="str">
        <f>INDEX(products!$A$1:$G$49,MATCH($D769,products!$A$1:$A$49,0),MATCH(orders!H$1,products!$A$1:$G$1,0))</f>
        <v>Ara</v>
      </c>
      <c r="I769" s="2" t="str">
        <f>INDEX(products!$A$1:$G$49,MATCH($D769,products!$A$1:$A$49,0),MATCH(orders!I$1,products!$A$1:$G$1,0))</f>
        <v>L</v>
      </c>
      <c r="J769" s="2">
        <f>INDEX(products!$A$1:$G$49,MATCH($D769,products!$A$1:$A$49,0),MATCH(orders!J$1,products!$A$1:$G$1,0))</f>
        <v>2.5</v>
      </c>
      <c r="K769" s="2">
        <f>INDEX(products!$A$1:$G$49,MATCH($D769,products!$A$1:$A$49,0),MATCH(orders!K$1,products!$A$1:$G$1,0))</f>
        <v>2978.4999999999995</v>
      </c>
      <c r="L769">
        <f>K769*E769</f>
        <v>8935.4999999999982</v>
      </c>
      <c r="M769" s="2" t="str" cm="1">
        <f t="array" ref="M7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69" s="2" t="str" cm="1">
        <f t="array" ref="N769">_xlfn.IFS(FullCoffeeTable[[#This Row],[Метод прожарки]]="M","Medium",FullCoffeeTable[[#This Row],[Метод прожарки]]="L","Light",FullCoffeeTable[[#This Row],[Метод прожарки]]="D","Dark")</f>
        <v>Light</v>
      </c>
      <c r="O769" s="2" t="str">
        <f>INDEX(customers!$A$1:$D$1001,MATCH($C769,customers!$A$1:$A$1001,0),MATCH(orders!O$1,customers!$A$1:$D$1,0))</f>
        <v>Нет</v>
      </c>
    </row>
    <row r="770" spans="1:15" x14ac:dyDescent="0.25">
      <c r="A770" s="2" t="s">
        <v>1503</v>
      </c>
      <c r="B770" s="3">
        <v>44562</v>
      </c>
      <c r="C770" s="2" t="s">
        <v>1479</v>
      </c>
      <c r="D770" t="s">
        <v>1998</v>
      </c>
      <c r="E770" s="2">
        <v>2</v>
      </c>
      <c r="F770" s="2" t="str">
        <f>INDEX(customers!$A$1:$D$1001,MATCH($C770,customers!$A$1:$A$1001,0),MATCH(orders!F$1,customers!$A$1:$D$1,0))</f>
        <v>Матвей Герасимов</v>
      </c>
      <c r="G770" s="2" t="str">
        <f>INDEX(customers!$A$1:$D$1001,MATCH($C770,customers!$A$1:$A$1001,0),MATCH(orders!G$1,customers!$A$1:$D$1,0))</f>
        <v>Россия</v>
      </c>
      <c r="H770" s="2" t="str">
        <f>INDEX(products!$A$1:$G$49,MATCH($D770,products!$A$1:$A$49,0),MATCH(orders!H$1,products!$A$1:$G$1,0))</f>
        <v>Rob</v>
      </c>
      <c r="I770" s="2" t="str">
        <f>INDEX(products!$A$1:$G$49,MATCH($D770,products!$A$1:$A$49,0),MATCH(orders!I$1,products!$A$1:$G$1,0))</f>
        <v>L</v>
      </c>
      <c r="J770" s="2">
        <f>INDEX(products!$A$1:$G$49,MATCH($D770,products!$A$1:$A$49,0),MATCH(orders!J$1,products!$A$1:$G$1,0))</f>
        <v>1</v>
      </c>
      <c r="K770" s="2">
        <f>INDEX(products!$A$1:$G$49,MATCH($D770,products!$A$1:$A$49,0),MATCH(orders!K$1,products!$A$1:$G$1,0))</f>
        <v>1195</v>
      </c>
      <c r="L770">
        <f>K770*E770</f>
        <v>2390</v>
      </c>
      <c r="M770" s="2" t="str" cm="1">
        <f t="array" ref="M7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0" s="2" t="str" cm="1">
        <f t="array" ref="N770">_xlfn.IFS(FullCoffeeTable[[#This Row],[Метод прожарки]]="M","Medium",FullCoffeeTable[[#This Row],[Метод прожарки]]="L","Light",FullCoffeeTable[[#This Row],[Метод прожарки]]="D","Dark")</f>
        <v>Light</v>
      </c>
      <c r="O770" s="2" t="str">
        <f>INDEX(customers!$A$1:$D$1001,MATCH($C770,customers!$A$1:$A$1001,0),MATCH(orders!O$1,customers!$A$1:$D$1,0))</f>
        <v>Нет</v>
      </c>
    </row>
    <row r="771" spans="1:15" x14ac:dyDescent="0.25">
      <c r="A771" s="2" t="s">
        <v>1505</v>
      </c>
      <c r="B771" s="3">
        <v>43912</v>
      </c>
      <c r="C771" s="2" t="s">
        <v>1506</v>
      </c>
      <c r="D771" t="s">
        <v>1970</v>
      </c>
      <c r="E771" s="2">
        <v>6</v>
      </c>
      <c r="F771" s="2" t="str">
        <f>INDEX(customers!$A$1:$D$1001,MATCH($C771,customers!$A$1:$A$1001,0),MATCH(orders!F$1,customers!$A$1:$D$1,0))</f>
        <v>Дарья Малышева</v>
      </c>
      <c r="G771" s="2" t="str">
        <f>INDEX(customers!$A$1:$D$1001,MATCH($C771,customers!$A$1:$A$1001,0),MATCH(orders!G$1,customers!$A$1:$D$1,0))</f>
        <v>Беларусь</v>
      </c>
      <c r="H771" s="2" t="str">
        <f>INDEX(products!$A$1:$G$49,MATCH($D771,products!$A$1:$A$49,0),MATCH(orders!H$1,products!$A$1:$G$1,0))</f>
        <v>Rob</v>
      </c>
      <c r="I771" s="2" t="str">
        <f>INDEX(products!$A$1:$G$49,MATCH($D771,products!$A$1:$A$49,0),MATCH(orders!I$1,products!$A$1:$G$1,0))</f>
        <v>M</v>
      </c>
      <c r="J771" s="2">
        <f>INDEX(products!$A$1:$G$49,MATCH($D771,products!$A$1:$A$49,0),MATCH(orders!J$1,products!$A$1:$G$1,0))</f>
        <v>2.5</v>
      </c>
      <c r="K771" s="2">
        <f>INDEX(products!$A$1:$G$49,MATCH($D771,products!$A$1:$A$49,0),MATCH(orders!K$1,products!$A$1:$G$1,0))</f>
        <v>2288.5</v>
      </c>
      <c r="L771">
        <f>K771*E771</f>
        <v>13731</v>
      </c>
      <c r="M771" s="2" t="str" cm="1">
        <f t="array" ref="M7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1" s="2" t="str" cm="1">
        <f t="array" ref="N771">_xlfn.IFS(FullCoffeeTable[[#This Row],[Метод прожарки]]="M","Medium",FullCoffeeTable[[#This Row],[Метод прожарки]]="L","Light",FullCoffeeTable[[#This Row],[Метод прожарки]]="D","Dark")</f>
        <v>Medium</v>
      </c>
      <c r="O771" s="2" t="str">
        <f>INDEX(customers!$A$1:$D$1001,MATCH($C771,customers!$A$1:$A$1001,0),MATCH(orders!O$1,customers!$A$1:$D$1,0))</f>
        <v>Нет</v>
      </c>
    </row>
    <row r="772" spans="1:15" x14ac:dyDescent="0.25">
      <c r="A772" s="2" t="s">
        <v>1507</v>
      </c>
      <c r="B772" s="3">
        <v>44092</v>
      </c>
      <c r="C772" s="2" t="s">
        <v>1508</v>
      </c>
      <c r="D772" t="s">
        <v>1966</v>
      </c>
      <c r="E772" s="2">
        <v>1</v>
      </c>
      <c r="F772" s="2" t="str">
        <f>INDEX(customers!$A$1:$D$1001,MATCH($C772,customers!$A$1:$A$1001,0),MATCH(orders!F$1,customers!$A$1:$D$1,0))</f>
        <v>Александр Кириллов</v>
      </c>
      <c r="G772" s="2" t="str">
        <f>INDEX(customers!$A$1:$D$1001,MATCH($C772,customers!$A$1:$A$1001,0),MATCH(orders!G$1,customers!$A$1:$D$1,0))</f>
        <v>Россия</v>
      </c>
      <c r="H772" s="2" t="str">
        <f>INDEX(products!$A$1:$G$49,MATCH($D772,products!$A$1:$A$49,0),MATCH(orders!H$1,products!$A$1:$G$1,0))</f>
        <v>Ara</v>
      </c>
      <c r="I772" s="2" t="str">
        <f>INDEX(products!$A$1:$G$49,MATCH($D772,products!$A$1:$A$49,0),MATCH(orders!I$1,products!$A$1:$G$1,0))</f>
        <v>D</v>
      </c>
      <c r="J772" s="2">
        <f>INDEX(products!$A$1:$G$49,MATCH($D772,products!$A$1:$A$49,0),MATCH(orders!J$1,products!$A$1:$G$1,0))</f>
        <v>1</v>
      </c>
      <c r="K772" s="2">
        <f>INDEX(products!$A$1:$G$49,MATCH($D772,products!$A$1:$A$49,0),MATCH(orders!K$1,products!$A$1:$G$1,0))</f>
        <v>994.99999999999989</v>
      </c>
      <c r="L772">
        <f>K772*E772</f>
        <v>994.99999999999989</v>
      </c>
      <c r="M772" s="2" t="str" cm="1">
        <f t="array" ref="M7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2" s="2" t="str" cm="1">
        <f t="array" ref="N772">_xlfn.IFS(FullCoffeeTable[[#This Row],[Метод прожарки]]="M","Medium",FullCoffeeTable[[#This Row],[Метод прожарки]]="L","Light",FullCoffeeTable[[#This Row],[Метод прожарки]]="D","Dark")</f>
        <v>Dark</v>
      </c>
      <c r="O772" s="2" t="str">
        <f>INDEX(customers!$A$1:$D$1001,MATCH($C772,customers!$A$1:$A$1001,0),MATCH(orders!O$1,customers!$A$1:$D$1,0))</f>
        <v>Нет</v>
      </c>
    </row>
    <row r="773" spans="1:15" x14ac:dyDescent="0.25">
      <c r="A773" s="2" t="s">
        <v>1509</v>
      </c>
      <c r="B773" s="3">
        <v>43468</v>
      </c>
      <c r="C773" s="2" t="s">
        <v>1510</v>
      </c>
      <c r="D773" t="s">
        <v>1992</v>
      </c>
      <c r="E773" s="2">
        <v>3</v>
      </c>
      <c r="F773" s="2" t="str">
        <f>INDEX(customers!$A$1:$D$1001,MATCH($C773,customers!$A$1:$A$1001,0),MATCH(orders!F$1,customers!$A$1:$D$1,0))</f>
        <v>Алиса Николаева</v>
      </c>
      <c r="G773" s="2" t="str">
        <f>INDEX(customers!$A$1:$D$1001,MATCH($C773,customers!$A$1:$A$1001,0),MATCH(orders!G$1,customers!$A$1:$D$1,0))</f>
        <v>Россия</v>
      </c>
      <c r="H773" s="2" t="str">
        <f>INDEX(products!$A$1:$G$49,MATCH($D773,products!$A$1:$A$49,0),MATCH(orders!H$1,products!$A$1:$G$1,0))</f>
        <v>Rob</v>
      </c>
      <c r="I773" s="2" t="str">
        <f>INDEX(products!$A$1:$G$49,MATCH($D773,products!$A$1:$A$49,0),MATCH(orders!I$1,products!$A$1:$G$1,0))</f>
        <v>L</v>
      </c>
      <c r="J773" s="2">
        <f>INDEX(products!$A$1:$G$49,MATCH($D773,products!$A$1:$A$49,0),MATCH(orders!J$1,products!$A$1:$G$1,0))</f>
        <v>0.5</v>
      </c>
      <c r="K773" s="2">
        <f>INDEX(products!$A$1:$G$49,MATCH($D773,products!$A$1:$A$49,0),MATCH(orders!K$1,products!$A$1:$G$1,0))</f>
        <v>716.99999999999989</v>
      </c>
      <c r="L773">
        <f>K773*E773</f>
        <v>2150.9999999999995</v>
      </c>
      <c r="M773" s="2" t="str" cm="1">
        <f t="array" ref="M7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3" s="2" t="str" cm="1">
        <f t="array" ref="N773">_xlfn.IFS(FullCoffeeTable[[#This Row],[Метод прожарки]]="M","Medium",FullCoffeeTable[[#This Row],[Метод прожарки]]="L","Light",FullCoffeeTable[[#This Row],[Метод прожарки]]="D","Dark")</f>
        <v>Light</v>
      </c>
      <c r="O773" s="2" t="str">
        <f>INDEX(customers!$A$1:$D$1001,MATCH($C773,customers!$A$1:$A$1001,0),MATCH(orders!O$1,customers!$A$1:$D$1,0))</f>
        <v>Нет</v>
      </c>
    </row>
    <row r="774" spans="1:15" x14ac:dyDescent="0.25">
      <c r="A774" s="2" t="s">
        <v>1511</v>
      </c>
      <c r="B774" s="3">
        <v>44468</v>
      </c>
      <c r="C774" s="2" t="s">
        <v>1512</v>
      </c>
      <c r="D774" t="s">
        <v>1960</v>
      </c>
      <c r="E774" s="2">
        <v>6</v>
      </c>
      <c r="F774" s="2" t="str">
        <f>INDEX(customers!$A$1:$D$1001,MATCH($C774,customers!$A$1:$A$1001,0),MATCH(orders!F$1,customers!$A$1:$D$1,0))</f>
        <v>Леонид Беляков</v>
      </c>
      <c r="G774" s="2" t="str">
        <f>INDEX(customers!$A$1:$D$1001,MATCH($C774,customers!$A$1:$A$1001,0),MATCH(orders!G$1,customers!$A$1:$D$1,0))</f>
        <v>Россия</v>
      </c>
      <c r="H774" s="2" t="str">
        <f>INDEX(products!$A$1:$G$49,MATCH($D774,products!$A$1:$A$49,0),MATCH(orders!H$1,products!$A$1:$G$1,0))</f>
        <v>Exc</v>
      </c>
      <c r="I774" s="2" t="str">
        <f>INDEX(products!$A$1:$G$49,MATCH($D774,products!$A$1:$A$49,0),MATCH(orders!I$1,products!$A$1:$G$1,0))</f>
        <v>M</v>
      </c>
      <c r="J774" s="2">
        <f>INDEX(products!$A$1:$G$49,MATCH($D774,products!$A$1:$A$49,0),MATCH(orders!J$1,products!$A$1:$G$1,0))</f>
        <v>1</v>
      </c>
      <c r="K774" s="2">
        <f>INDEX(products!$A$1:$G$49,MATCH($D774,products!$A$1:$A$49,0),MATCH(orders!K$1,products!$A$1:$G$1,0))</f>
        <v>1375</v>
      </c>
      <c r="L774">
        <f>K774*E774</f>
        <v>8250</v>
      </c>
      <c r="M774" s="2" t="str" cm="1">
        <f t="array" ref="M7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74" s="2" t="str" cm="1">
        <f t="array" ref="N774">_xlfn.IFS(FullCoffeeTable[[#This Row],[Метод прожарки]]="M","Medium",FullCoffeeTable[[#This Row],[Метод прожарки]]="L","Light",FullCoffeeTable[[#This Row],[Метод прожарки]]="D","Dark")</f>
        <v>Medium</v>
      </c>
      <c r="O774" s="2" t="str">
        <f>INDEX(customers!$A$1:$D$1001,MATCH($C774,customers!$A$1:$A$1001,0),MATCH(orders!O$1,customers!$A$1:$D$1,0))</f>
        <v>Нет</v>
      </c>
    </row>
    <row r="775" spans="1:15" x14ac:dyDescent="0.25">
      <c r="A775" s="2" t="s">
        <v>1513</v>
      </c>
      <c r="B775" s="3">
        <v>44488</v>
      </c>
      <c r="C775" s="2" t="s">
        <v>1514</v>
      </c>
      <c r="D775" t="s">
        <v>1978</v>
      </c>
      <c r="E775" s="2">
        <v>2</v>
      </c>
      <c r="F775" s="2" t="str">
        <f>INDEX(customers!$A$1:$D$1001,MATCH($C775,customers!$A$1:$A$1001,0),MATCH(orders!F$1,customers!$A$1:$D$1,0))</f>
        <v>Ангелина Иванова</v>
      </c>
      <c r="G775" s="2" t="str">
        <f>INDEX(customers!$A$1:$D$1001,MATCH($C775,customers!$A$1:$A$1001,0),MATCH(orders!G$1,customers!$A$1:$D$1,0))</f>
        <v>Казахстан</v>
      </c>
      <c r="H775" s="2" t="str">
        <f>INDEX(products!$A$1:$G$49,MATCH($D775,products!$A$1:$A$49,0),MATCH(orders!H$1,products!$A$1:$G$1,0))</f>
        <v>Lib</v>
      </c>
      <c r="I775" s="2" t="str">
        <f>INDEX(products!$A$1:$G$49,MATCH($D775,products!$A$1:$A$49,0),MATCH(orders!I$1,products!$A$1:$G$1,0))</f>
        <v>M</v>
      </c>
      <c r="J775" s="2">
        <f>INDEX(products!$A$1:$G$49,MATCH($D775,products!$A$1:$A$49,0),MATCH(orders!J$1,products!$A$1:$G$1,0))</f>
        <v>0.2</v>
      </c>
      <c r="K775" s="2">
        <f>INDEX(products!$A$1:$G$49,MATCH($D775,products!$A$1:$A$49,0),MATCH(orders!K$1,products!$A$1:$G$1,0))</f>
        <v>436.5</v>
      </c>
      <c r="L775">
        <f>K775*E775</f>
        <v>873</v>
      </c>
      <c r="M775" s="2" t="str" cm="1">
        <f t="array" ref="M7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75" s="2" t="str" cm="1">
        <f t="array" ref="N775">_xlfn.IFS(FullCoffeeTable[[#This Row],[Метод прожарки]]="M","Medium",FullCoffeeTable[[#This Row],[Метод прожарки]]="L","Light",FullCoffeeTable[[#This Row],[Метод прожарки]]="D","Dark")</f>
        <v>Medium</v>
      </c>
      <c r="O775" s="2" t="str">
        <f>INDEX(customers!$A$1:$D$1001,MATCH($C775,customers!$A$1:$A$1001,0),MATCH(orders!O$1,customers!$A$1:$D$1,0))</f>
        <v>Нет</v>
      </c>
    </row>
    <row r="776" spans="1:15" x14ac:dyDescent="0.25">
      <c r="A776" s="2" t="s">
        <v>1515</v>
      </c>
      <c r="B776" s="3">
        <v>44756</v>
      </c>
      <c r="C776" s="2" t="s">
        <v>1516</v>
      </c>
      <c r="D776" t="s">
        <v>1957</v>
      </c>
      <c r="E776" s="2">
        <v>2</v>
      </c>
      <c r="F776" s="2" t="str">
        <f>INDEX(customers!$A$1:$D$1001,MATCH($C776,customers!$A$1:$A$1001,0),MATCH(orders!F$1,customers!$A$1:$D$1,0))</f>
        <v>Дарина Соколова</v>
      </c>
      <c r="G776" s="2" t="str">
        <f>INDEX(customers!$A$1:$D$1001,MATCH($C776,customers!$A$1:$A$1001,0),MATCH(orders!G$1,customers!$A$1:$D$1,0))</f>
        <v>Россия</v>
      </c>
      <c r="H776" s="2" t="str">
        <f>INDEX(products!$A$1:$G$49,MATCH($D776,products!$A$1:$A$49,0),MATCH(orders!H$1,products!$A$1:$G$1,0))</f>
        <v>Rob</v>
      </c>
      <c r="I776" s="2" t="str">
        <f>INDEX(products!$A$1:$G$49,MATCH($D776,products!$A$1:$A$49,0),MATCH(orders!I$1,products!$A$1:$G$1,0))</f>
        <v>M</v>
      </c>
      <c r="J776" s="2">
        <f>INDEX(products!$A$1:$G$49,MATCH($D776,products!$A$1:$A$49,0),MATCH(orders!J$1,products!$A$1:$G$1,0))</f>
        <v>1</v>
      </c>
      <c r="K776" s="2">
        <f>INDEX(products!$A$1:$G$49,MATCH($D776,products!$A$1:$A$49,0),MATCH(orders!K$1,products!$A$1:$G$1,0))</f>
        <v>994.99999999999989</v>
      </c>
      <c r="L776">
        <f>K776*E776</f>
        <v>1989.9999999999998</v>
      </c>
      <c r="M776" s="2" t="str" cm="1">
        <f t="array" ref="M7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76" s="2" t="str" cm="1">
        <f t="array" ref="N776">_xlfn.IFS(FullCoffeeTable[[#This Row],[Метод прожарки]]="M","Medium",FullCoffeeTable[[#This Row],[Метод прожарки]]="L","Light",FullCoffeeTable[[#This Row],[Метод прожарки]]="D","Dark")</f>
        <v>Medium</v>
      </c>
      <c r="O776" s="2" t="str">
        <f>INDEX(customers!$A$1:$D$1001,MATCH($C776,customers!$A$1:$A$1001,0),MATCH(orders!O$1,customers!$A$1:$D$1,0))</f>
        <v>Да</v>
      </c>
    </row>
    <row r="777" spans="1:15" x14ac:dyDescent="0.25">
      <c r="A777" s="2" t="s">
        <v>1517</v>
      </c>
      <c r="B777" s="3">
        <v>44396</v>
      </c>
      <c r="C777" s="2" t="s">
        <v>1518</v>
      </c>
      <c r="D777" t="s">
        <v>1995</v>
      </c>
      <c r="E777" s="2">
        <v>2</v>
      </c>
      <c r="F777" s="2" t="str">
        <f>INDEX(customers!$A$1:$D$1001,MATCH($C777,customers!$A$1:$A$1001,0),MATCH(orders!F$1,customers!$A$1:$D$1,0))</f>
        <v>Дарья Дубинина</v>
      </c>
      <c r="G777" s="2" t="str">
        <f>INDEX(customers!$A$1:$D$1001,MATCH($C777,customers!$A$1:$A$1001,0),MATCH(orders!G$1,customers!$A$1:$D$1,0))</f>
        <v>Россия</v>
      </c>
      <c r="H777" s="2" t="str">
        <f>INDEX(products!$A$1:$G$49,MATCH($D777,products!$A$1:$A$49,0),MATCH(orders!H$1,products!$A$1:$G$1,0))</f>
        <v>Exc</v>
      </c>
      <c r="I777" s="2" t="str">
        <f>INDEX(products!$A$1:$G$49,MATCH($D777,products!$A$1:$A$49,0),MATCH(orders!I$1,products!$A$1:$G$1,0))</f>
        <v>L</v>
      </c>
      <c r="J777" s="2">
        <f>INDEX(products!$A$1:$G$49,MATCH($D777,products!$A$1:$A$49,0),MATCH(orders!J$1,products!$A$1:$G$1,0))</f>
        <v>0.5</v>
      </c>
      <c r="K777" s="2">
        <f>INDEX(products!$A$1:$G$49,MATCH($D777,products!$A$1:$A$49,0),MATCH(orders!K$1,products!$A$1:$G$1,0))</f>
        <v>891</v>
      </c>
      <c r="L777">
        <f>K777*E777</f>
        <v>1782</v>
      </c>
      <c r="M777" s="2" t="str" cm="1">
        <f t="array" ref="M7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77" s="2" t="str" cm="1">
        <f t="array" ref="N777">_xlfn.IFS(FullCoffeeTable[[#This Row],[Метод прожарки]]="M","Medium",FullCoffeeTable[[#This Row],[Метод прожарки]]="L","Light",FullCoffeeTable[[#This Row],[Метод прожарки]]="D","Dark")</f>
        <v>Light</v>
      </c>
      <c r="O777" s="2" t="str">
        <f>INDEX(customers!$A$1:$D$1001,MATCH($C777,customers!$A$1:$A$1001,0),MATCH(orders!O$1,customers!$A$1:$D$1,0))</f>
        <v>Да</v>
      </c>
    </row>
    <row r="778" spans="1:15" x14ac:dyDescent="0.25">
      <c r="A778" s="2" t="s">
        <v>1519</v>
      </c>
      <c r="B778" s="3">
        <v>44540</v>
      </c>
      <c r="C778" s="2" t="s">
        <v>1520</v>
      </c>
      <c r="D778" t="s">
        <v>1976</v>
      </c>
      <c r="E778" s="2">
        <v>3</v>
      </c>
      <c r="F778" s="2" t="str">
        <f>INDEX(customers!$A$1:$D$1001,MATCH($C778,customers!$A$1:$A$1001,0),MATCH(orders!F$1,customers!$A$1:$D$1,0))</f>
        <v>Руслан Сазонов</v>
      </c>
      <c r="G778" s="2" t="str">
        <f>INDEX(customers!$A$1:$D$1001,MATCH($C778,customers!$A$1:$A$1001,0),MATCH(orders!G$1,customers!$A$1:$D$1,0))</f>
        <v>Россия</v>
      </c>
      <c r="H778" s="2" t="str">
        <f>INDEX(products!$A$1:$G$49,MATCH($D778,products!$A$1:$A$49,0),MATCH(orders!H$1,products!$A$1:$G$1,0))</f>
        <v>Ara</v>
      </c>
      <c r="I778" s="2" t="str">
        <f>INDEX(products!$A$1:$G$49,MATCH($D778,products!$A$1:$A$49,0),MATCH(orders!I$1,products!$A$1:$G$1,0))</f>
        <v>M</v>
      </c>
      <c r="J778" s="2">
        <f>INDEX(products!$A$1:$G$49,MATCH($D778,products!$A$1:$A$49,0),MATCH(orders!J$1,products!$A$1:$G$1,0))</f>
        <v>0.5</v>
      </c>
      <c r="K778" s="2">
        <f>INDEX(products!$A$1:$G$49,MATCH($D778,products!$A$1:$A$49,0),MATCH(orders!K$1,products!$A$1:$G$1,0))</f>
        <v>675</v>
      </c>
      <c r="L778">
        <f>K778*E778</f>
        <v>2025</v>
      </c>
      <c r="M778" s="2" t="str" cm="1">
        <f t="array" ref="M7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8" s="2" t="str" cm="1">
        <f t="array" ref="N778">_xlfn.IFS(FullCoffeeTable[[#This Row],[Метод прожарки]]="M","Medium",FullCoffeeTable[[#This Row],[Метод прожарки]]="L","Light",FullCoffeeTable[[#This Row],[Метод прожарки]]="D","Dark")</f>
        <v>Medium</v>
      </c>
      <c r="O778" s="2" t="str">
        <f>INDEX(customers!$A$1:$D$1001,MATCH($C778,customers!$A$1:$A$1001,0),MATCH(orders!O$1,customers!$A$1:$D$1,0))</f>
        <v>Нет</v>
      </c>
    </row>
    <row r="779" spans="1:15" x14ac:dyDescent="0.25">
      <c r="A779" s="2" t="s">
        <v>1521</v>
      </c>
      <c r="B779" s="3">
        <v>43541</v>
      </c>
      <c r="C779" s="2" t="s">
        <v>1522</v>
      </c>
      <c r="D779" t="s">
        <v>2001</v>
      </c>
      <c r="E779" s="2">
        <v>2</v>
      </c>
      <c r="F779" s="2" t="str">
        <f>INDEX(customers!$A$1:$D$1001,MATCH($C779,customers!$A$1:$A$1001,0),MATCH(orders!F$1,customers!$A$1:$D$1,0))</f>
        <v>Анастасия Голованова</v>
      </c>
      <c r="G779" s="2" t="str">
        <f>INDEX(customers!$A$1:$D$1001,MATCH($C779,customers!$A$1:$A$1001,0),MATCH(orders!G$1,customers!$A$1:$D$1,0))</f>
        <v>Россия</v>
      </c>
      <c r="H779" s="2" t="str">
        <f>INDEX(products!$A$1:$G$49,MATCH($D779,products!$A$1:$A$49,0),MATCH(orders!H$1,products!$A$1:$G$1,0))</f>
        <v>Ara</v>
      </c>
      <c r="I779" s="2" t="str">
        <f>INDEX(products!$A$1:$G$49,MATCH($D779,products!$A$1:$A$49,0),MATCH(orders!I$1,products!$A$1:$G$1,0))</f>
        <v>L</v>
      </c>
      <c r="J779" s="2">
        <f>INDEX(products!$A$1:$G$49,MATCH($D779,products!$A$1:$A$49,0),MATCH(orders!J$1,products!$A$1:$G$1,0))</f>
        <v>2.5</v>
      </c>
      <c r="K779" s="2">
        <f>INDEX(products!$A$1:$G$49,MATCH($D779,products!$A$1:$A$49,0),MATCH(orders!K$1,products!$A$1:$G$1,0))</f>
        <v>2978.4999999999995</v>
      </c>
      <c r="L779">
        <f>K779*E779</f>
        <v>5956.9999999999991</v>
      </c>
      <c r="M779" s="2" t="str" cm="1">
        <f t="array" ref="M7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79" s="2" t="str" cm="1">
        <f t="array" ref="N779">_xlfn.IFS(FullCoffeeTable[[#This Row],[Метод прожарки]]="M","Medium",FullCoffeeTable[[#This Row],[Метод прожарки]]="L","Light",FullCoffeeTable[[#This Row],[Метод прожарки]]="D","Dark")</f>
        <v>Light</v>
      </c>
      <c r="O779" s="2" t="str">
        <f>INDEX(customers!$A$1:$D$1001,MATCH($C779,customers!$A$1:$A$1001,0),MATCH(orders!O$1,customers!$A$1:$D$1,0))</f>
        <v>Нет</v>
      </c>
    </row>
    <row r="780" spans="1:15" x14ac:dyDescent="0.25">
      <c r="A780" s="2" t="s">
        <v>1523</v>
      </c>
      <c r="B780" s="3">
        <v>43889</v>
      </c>
      <c r="C780" s="2" t="s">
        <v>1540</v>
      </c>
      <c r="D780" t="s">
        <v>1980</v>
      </c>
      <c r="E780" s="2">
        <v>2</v>
      </c>
      <c r="F780" s="2" t="str">
        <f>INDEX(customers!$A$1:$D$1001,MATCH($C780,customers!$A$1:$A$1001,0),MATCH(orders!F$1,customers!$A$1:$D$1,0))</f>
        <v>Анна Королева</v>
      </c>
      <c r="G780" s="2" t="str">
        <f>INDEX(customers!$A$1:$D$1001,MATCH($C780,customers!$A$1:$A$1001,0),MATCH(orders!G$1,customers!$A$1:$D$1,0))</f>
        <v>Россия</v>
      </c>
      <c r="H780" s="2" t="str">
        <f>INDEX(products!$A$1:$G$49,MATCH($D780,products!$A$1:$A$49,0),MATCH(orders!H$1,products!$A$1:$G$1,0))</f>
        <v>Lib</v>
      </c>
      <c r="I780" s="2" t="str">
        <f>INDEX(products!$A$1:$G$49,MATCH($D780,products!$A$1:$A$49,0),MATCH(orders!I$1,products!$A$1:$G$1,0))</f>
        <v>L</v>
      </c>
      <c r="J780" s="2">
        <f>INDEX(products!$A$1:$G$49,MATCH($D780,products!$A$1:$A$49,0),MATCH(orders!J$1,products!$A$1:$G$1,0))</f>
        <v>0.5</v>
      </c>
      <c r="K780" s="2">
        <f>INDEX(products!$A$1:$G$49,MATCH($D780,products!$A$1:$A$49,0),MATCH(orders!K$1,products!$A$1:$G$1,0))</f>
        <v>951</v>
      </c>
      <c r="L780">
        <f>K780*E780</f>
        <v>1902</v>
      </c>
      <c r="M780" s="2" t="str" cm="1">
        <f t="array" ref="M7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0" s="2" t="str" cm="1">
        <f t="array" ref="N780">_xlfn.IFS(FullCoffeeTable[[#This Row],[Метод прожарки]]="M","Medium",FullCoffeeTable[[#This Row],[Метод прожарки]]="L","Light",FullCoffeeTable[[#This Row],[Метод прожарки]]="D","Dark")</f>
        <v>Light</v>
      </c>
      <c r="O780" s="2" t="str">
        <f>INDEX(customers!$A$1:$D$1001,MATCH($C780,customers!$A$1:$A$1001,0),MATCH(orders!O$1,customers!$A$1:$D$1,0))</f>
        <v>Да</v>
      </c>
    </row>
    <row r="781" spans="1:15" x14ac:dyDescent="0.25">
      <c r="A781" s="2" t="s">
        <v>1525</v>
      </c>
      <c r="B781" s="3">
        <v>43985</v>
      </c>
      <c r="C781" s="2" t="s">
        <v>1526</v>
      </c>
      <c r="D781" t="s">
        <v>1962</v>
      </c>
      <c r="E781" s="2">
        <v>6</v>
      </c>
      <c r="F781" s="2" t="str">
        <f>INDEX(customers!$A$1:$D$1001,MATCH($C781,customers!$A$1:$A$1001,0),MATCH(orders!F$1,customers!$A$1:$D$1,0))</f>
        <v>Софья Соколова</v>
      </c>
      <c r="G781" s="2" t="str">
        <f>INDEX(customers!$A$1:$D$1001,MATCH($C781,customers!$A$1:$A$1001,0),MATCH(orders!G$1,customers!$A$1:$D$1,0))</f>
        <v>Россия</v>
      </c>
      <c r="H781" s="2" t="str">
        <f>INDEX(products!$A$1:$G$49,MATCH($D781,products!$A$1:$A$49,0),MATCH(orders!H$1,products!$A$1:$G$1,0))</f>
        <v>Lib</v>
      </c>
      <c r="I781" s="2" t="str">
        <f>INDEX(products!$A$1:$G$49,MATCH($D781,products!$A$1:$A$49,0),MATCH(orders!I$1,products!$A$1:$G$1,0))</f>
        <v>D</v>
      </c>
      <c r="J781" s="2">
        <f>INDEX(products!$A$1:$G$49,MATCH($D781,products!$A$1:$A$49,0),MATCH(orders!J$1,products!$A$1:$G$1,0))</f>
        <v>1</v>
      </c>
      <c r="K781" s="2">
        <f>INDEX(products!$A$1:$G$49,MATCH($D781,products!$A$1:$A$49,0),MATCH(orders!K$1,products!$A$1:$G$1,0))</f>
        <v>1295</v>
      </c>
      <c r="L781">
        <f>K781*E781</f>
        <v>7770</v>
      </c>
      <c r="M781" s="2" t="str" cm="1">
        <f t="array" ref="M7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1" s="2" t="str" cm="1">
        <f t="array" ref="N781">_xlfn.IFS(FullCoffeeTable[[#This Row],[Метод прожарки]]="M","Medium",FullCoffeeTable[[#This Row],[Метод прожарки]]="L","Light",FullCoffeeTable[[#This Row],[Метод прожарки]]="D","Dark")</f>
        <v>Dark</v>
      </c>
      <c r="O781" s="2" t="str">
        <f>INDEX(customers!$A$1:$D$1001,MATCH($C781,customers!$A$1:$A$1001,0),MATCH(orders!O$1,customers!$A$1:$D$1,0))</f>
        <v>Да</v>
      </c>
    </row>
    <row r="782" spans="1:15" x14ac:dyDescent="0.25">
      <c r="A782" s="2" t="s">
        <v>1527</v>
      </c>
      <c r="B782" s="3">
        <v>43883</v>
      </c>
      <c r="C782" s="2" t="s">
        <v>1528</v>
      </c>
      <c r="D782" t="s">
        <v>1960</v>
      </c>
      <c r="E782" s="2">
        <v>3</v>
      </c>
      <c r="F782" s="2" t="str">
        <f>INDEX(customers!$A$1:$D$1001,MATCH($C782,customers!$A$1:$A$1001,0),MATCH(orders!F$1,customers!$A$1:$D$1,0))</f>
        <v>Артемий Аникин</v>
      </c>
      <c r="G782" s="2" t="str">
        <f>INDEX(customers!$A$1:$D$1001,MATCH($C782,customers!$A$1:$A$1001,0),MATCH(orders!G$1,customers!$A$1:$D$1,0))</f>
        <v>Россия</v>
      </c>
      <c r="H782" s="2" t="str">
        <f>INDEX(products!$A$1:$G$49,MATCH($D782,products!$A$1:$A$49,0),MATCH(orders!H$1,products!$A$1:$G$1,0))</f>
        <v>Exc</v>
      </c>
      <c r="I782" s="2" t="str">
        <f>INDEX(products!$A$1:$G$49,MATCH($D782,products!$A$1:$A$49,0),MATCH(orders!I$1,products!$A$1:$G$1,0))</f>
        <v>M</v>
      </c>
      <c r="J782" s="2">
        <f>INDEX(products!$A$1:$G$49,MATCH($D782,products!$A$1:$A$49,0),MATCH(orders!J$1,products!$A$1:$G$1,0))</f>
        <v>1</v>
      </c>
      <c r="K782" s="2">
        <f>INDEX(products!$A$1:$G$49,MATCH($D782,products!$A$1:$A$49,0),MATCH(orders!K$1,products!$A$1:$G$1,0))</f>
        <v>1375</v>
      </c>
      <c r="L782">
        <f>K782*E782</f>
        <v>4125</v>
      </c>
      <c r="M782" s="2" t="str" cm="1">
        <f t="array" ref="M7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2" s="2" t="str" cm="1">
        <f t="array" ref="N782">_xlfn.IFS(FullCoffeeTable[[#This Row],[Метод прожарки]]="M","Medium",FullCoffeeTable[[#This Row],[Метод прожарки]]="L","Light",FullCoffeeTable[[#This Row],[Метод прожарки]]="D","Dark")</f>
        <v>Medium</v>
      </c>
      <c r="O782" s="2" t="str">
        <f>INDEX(customers!$A$1:$D$1001,MATCH($C782,customers!$A$1:$A$1001,0),MATCH(orders!O$1,customers!$A$1:$D$1,0))</f>
        <v>Нет</v>
      </c>
    </row>
    <row r="783" spans="1:15" x14ac:dyDescent="0.25">
      <c r="A783" s="2" t="s">
        <v>1529</v>
      </c>
      <c r="B783" s="3">
        <v>43778</v>
      </c>
      <c r="C783" s="2" t="s">
        <v>1530</v>
      </c>
      <c r="D783" t="s">
        <v>1983</v>
      </c>
      <c r="E783" s="2">
        <v>4</v>
      </c>
      <c r="F783" s="2" t="str">
        <f>INDEX(customers!$A$1:$D$1001,MATCH($C783,customers!$A$1:$A$1001,0),MATCH(orders!F$1,customers!$A$1:$D$1,0))</f>
        <v>Мелания Лебедева</v>
      </c>
      <c r="G783" s="2" t="str">
        <f>INDEX(customers!$A$1:$D$1001,MATCH($C783,customers!$A$1:$A$1001,0),MATCH(orders!G$1,customers!$A$1:$D$1,0))</f>
        <v>Россия</v>
      </c>
      <c r="H783" s="2" t="str">
        <f>INDEX(products!$A$1:$G$49,MATCH($D783,products!$A$1:$A$49,0),MATCH(orders!H$1,products!$A$1:$G$1,0))</f>
        <v>Lib</v>
      </c>
      <c r="I783" s="2" t="str">
        <f>INDEX(products!$A$1:$G$49,MATCH($D783,products!$A$1:$A$49,0),MATCH(orders!I$1,products!$A$1:$G$1,0))</f>
        <v>L</v>
      </c>
      <c r="J783" s="2">
        <f>INDEX(products!$A$1:$G$49,MATCH($D783,products!$A$1:$A$49,0),MATCH(orders!J$1,products!$A$1:$G$1,0))</f>
        <v>2.5</v>
      </c>
      <c r="K783" s="2">
        <f>INDEX(products!$A$1:$G$49,MATCH($D783,products!$A$1:$A$49,0),MATCH(orders!K$1,products!$A$1:$G$1,0))</f>
        <v>3645.5</v>
      </c>
      <c r="L783">
        <f>K783*E783</f>
        <v>14582</v>
      </c>
      <c r="M783" s="2" t="str" cm="1">
        <f t="array" ref="M7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3" s="2" t="str" cm="1">
        <f t="array" ref="N783">_xlfn.IFS(FullCoffeeTable[[#This Row],[Метод прожарки]]="M","Medium",FullCoffeeTable[[#This Row],[Метод прожарки]]="L","Light",FullCoffeeTable[[#This Row],[Метод прожарки]]="D","Dark")</f>
        <v>Light</v>
      </c>
      <c r="O783" s="2" t="str">
        <f>INDEX(customers!$A$1:$D$1001,MATCH($C783,customers!$A$1:$A$1001,0),MATCH(orders!O$1,customers!$A$1:$D$1,0))</f>
        <v>Нет</v>
      </c>
    </row>
    <row r="784" spans="1:15" x14ac:dyDescent="0.25">
      <c r="A784" s="2" t="s">
        <v>1531</v>
      </c>
      <c r="B784" s="3">
        <v>43897</v>
      </c>
      <c r="C784" s="2" t="s">
        <v>1532</v>
      </c>
      <c r="D784" t="s">
        <v>2003</v>
      </c>
      <c r="E784" s="2">
        <v>6</v>
      </c>
      <c r="F784" s="2" t="str">
        <f>INDEX(customers!$A$1:$D$1001,MATCH($C784,customers!$A$1:$A$1001,0),MATCH(orders!F$1,customers!$A$1:$D$1,0))</f>
        <v>Андрей Гончаров</v>
      </c>
      <c r="G784" s="2" t="str">
        <f>INDEX(customers!$A$1:$D$1001,MATCH($C784,customers!$A$1:$A$1001,0),MATCH(orders!G$1,customers!$A$1:$D$1,0))</f>
        <v>Казахстан</v>
      </c>
      <c r="H784" s="2" t="str">
        <f>INDEX(products!$A$1:$G$49,MATCH($D784,products!$A$1:$A$49,0),MATCH(orders!H$1,products!$A$1:$G$1,0))</f>
        <v>Exc</v>
      </c>
      <c r="I784" s="2" t="str">
        <f>INDEX(products!$A$1:$G$49,MATCH($D784,products!$A$1:$A$49,0),MATCH(orders!I$1,products!$A$1:$G$1,0))</f>
        <v>L</v>
      </c>
      <c r="J784" s="2">
        <f>INDEX(products!$A$1:$G$49,MATCH($D784,products!$A$1:$A$49,0),MATCH(orders!J$1,products!$A$1:$G$1,0))</f>
        <v>0.2</v>
      </c>
      <c r="K784" s="2">
        <f>INDEX(products!$A$1:$G$49,MATCH($D784,products!$A$1:$A$49,0),MATCH(orders!K$1,products!$A$1:$G$1,0))</f>
        <v>445.5</v>
      </c>
      <c r="L784">
        <f>K784*E784</f>
        <v>2673</v>
      </c>
      <c r="M784" s="2" t="str" cm="1">
        <f t="array" ref="M7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4" s="2" t="str" cm="1">
        <f t="array" ref="N784">_xlfn.IFS(FullCoffeeTable[[#This Row],[Метод прожарки]]="M","Medium",FullCoffeeTable[[#This Row],[Метод прожарки]]="L","Light",FullCoffeeTable[[#This Row],[Метод прожарки]]="D","Dark")</f>
        <v>Light</v>
      </c>
      <c r="O784" s="2" t="str">
        <f>INDEX(customers!$A$1:$D$1001,MATCH($C784,customers!$A$1:$A$1001,0),MATCH(orders!O$1,customers!$A$1:$D$1,0))</f>
        <v>Нет</v>
      </c>
    </row>
    <row r="785" spans="1:15" x14ac:dyDescent="0.25">
      <c r="A785" s="2" t="s">
        <v>1533</v>
      </c>
      <c r="B785" s="3">
        <v>44312</v>
      </c>
      <c r="C785" s="2" t="s">
        <v>1534</v>
      </c>
      <c r="D785" t="s">
        <v>1979</v>
      </c>
      <c r="E785" s="2">
        <v>5</v>
      </c>
      <c r="F785" s="2" t="str">
        <f>INDEX(customers!$A$1:$D$1001,MATCH($C785,customers!$A$1:$A$1001,0),MATCH(orders!F$1,customers!$A$1:$D$1,0))</f>
        <v>Артём Снегирев</v>
      </c>
      <c r="G785" s="2" t="str">
        <f>INDEX(customers!$A$1:$D$1001,MATCH($C785,customers!$A$1:$A$1001,0),MATCH(orders!G$1,customers!$A$1:$D$1,0))</f>
        <v>Россия</v>
      </c>
      <c r="H785" s="2" t="str">
        <f>INDEX(products!$A$1:$G$49,MATCH($D785,products!$A$1:$A$49,0),MATCH(orders!H$1,products!$A$1:$G$1,0))</f>
        <v>Lib</v>
      </c>
      <c r="I785" s="2" t="str">
        <f>INDEX(products!$A$1:$G$49,MATCH($D785,products!$A$1:$A$49,0),MATCH(orders!I$1,products!$A$1:$G$1,0))</f>
        <v>M</v>
      </c>
      <c r="J785" s="2">
        <f>INDEX(products!$A$1:$G$49,MATCH($D785,products!$A$1:$A$49,0),MATCH(orders!J$1,products!$A$1:$G$1,0))</f>
        <v>0.5</v>
      </c>
      <c r="K785" s="2">
        <f>INDEX(products!$A$1:$G$49,MATCH($D785,products!$A$1:$A$49,0),MATCH(orders!K$1,products!$A$1:$G$1,0))</f>
        <v>873</v>
      </c>
      <c r="L785">
        <f>K785*E785</f>
        <v>4365</v>
      </c>
      <c r="M785" s="2" t="str" cm="1">
        <f t="array" ref="M7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5" s="2" t="str" cm="1">
        <f t="array" ref="N785">_xlfn.IFS(FullCoffeeTable[[#This Row],[Метод прожарки]]="M","Medium",FullCoffeeTable[[#This Row],[Метод прожарки]]="L","Light",FullCoffeeTable[[#This Row],[Метод прожарки]]="D","Dark")</f>
        <v>Medium</v>
      </c>
      <c r="O785" s="2" t="str">
        <f>INDEX(customers!$A$1:$D$1001,MATCH($C785,customers!$A$1:$A$1001,0),MATCH(orders!O$1,customers!$A$1:$D$1,0))</f>
        <v>Да</v>
      </c>
    </row>
    <row r="786" spans="1:15" x14ac:dyDescent="0.25">
      <c r="A786" s="2" t="s">
        <v>1535</v>
      </c>
      <c r="B786" s="3">
        <v>44511</v>
      </c>
      <c r="C786" s="2" t="s">
        <v>1536</v>
      </c>
      <c r="D786" t="s">
        <v>1989</v>
      </c>
      <c r="E786" s="2">
        <v>2</v>
      </c>
      <c r="F786" s="2" t="str">
        <f>INDEX(customers!$A$1:$D$1001,MATCH($C786,customers!$A$1:$A$1001,0),MATCH(orders!F$1,customers!$A$1:$D$1,0))</f>
        <v>Али Суворов</v>
      </c>
      <c r="G786" s="2" t="str">
        <f>INDEX(customers!$A$1:$D$1001,MATCH($C786,customers!$A$1:$A$1001,0),MATCH(orders!G$1,customers!$A$1:$D$1,0))</f>
        <v>Россия</v>
      </c>
      <c r="H786" s="2" t="str">
        <f>INDEX(products!$A$1:$G$49,MATCH($D786,products!$A$1:$A$49,0),MATCH(orders!H$1,products!$A$1:$G$1,0))</f>
        <v>Lib</v>
      </c>
      <c r="I786" s="2" t="str">
        <f>INDEX(products!$A$1:$G$49,MATCH($D786,products!$A$1:$A$49,0),MATCH(orders!I$1,products!$A$1:$G$1,0))</f>
        <v>L</v>
      </c>
      <c r="J786" s="2">
        <f>INDEX(products!$A$1:$G$49,MATCH($D786,products!$A$1:$A$49,0),MATCH(orders!J$1,products!$A$1:$G$1,0))</f>
        <v>1</v>
      </c>
      <c r="K786" s="2">
        <f>INDEX(products!$A$1:$G$49,MATCH($D786,products!$A$1:$A$49,0),MATCH(orders!K$1,products!$A$1:$G$1,0))</f>
        <v>1585</v>
      </c>
      <c r="L786">
        <f>K786*E786</f>
        <v>3170</v>
      </c>
      <c r="M786" s="2" t="str" cm="1">
        <f t="array" ref="M7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86" s="2" t="str" cm="1">
        <f t="array" ref="N786">_xlfn.IFS(FullCoffeeTable[[#This Row],[Метод прожарки]]="M","Medium",FullCoffeeTable[[#This Row],[Метод прожарки]]="L","Light",FullCoffeeTable[[#This Row],[Метод прожарки]]="D","Dark")</f>
        <v>Light</v>
      </c>
      <c r="O786" s="2" t="str">
        <f>INDEX(customers!$A$1:$D$1001,MATCH($C786,customers!$A$1:$A$1001,0),MATCH(orders!O$1,customers!$A$1:$D$1,0))</f>
        <v>Нет</v>
      </c>
    </row>
    <row r="787" spans="1:15" x14ac:dyDescent="0.25">
      <c r="A787" s="2" t="s">
        <v>1537</v>
      </c>
      <c r="B787" s="3">
        <v>44362</v>
      </c>
      <c r="C787" s="2" t="s">
        <v>1538</v>
      </c>
      <c r="D787" t="s">
        <v>1987</v>
      </c>
      <c r="E787" s="2">
        <v>1</v>
      </c>
      <c r="F787" s="2" t="str">
        <f>INDEX(customers!$A$1:$D$1001,MATCH($C787,customers!$A$1:$A$1001,0),MATCH(orders!F$1,customers!$A$1:$D$1,0))</f>
        <v>Олег Сахаров</v>
      </c>
      <c r="G787" s="2" t="str">
        <f>INDEX(customers!$A$1:$D$1001,MATCH($C787,customers!$A$1:$A$1001,0),MATCH(orders!G$1,customers!$A$1:$D$1,0))</f>
        <v>Россия</v>
      </c>
      <c r="H787" s="2" t="str">
        <f>INDEX(products!$A$1:$G$49,MATCH($D787,products!$A$1:$A$49,0),MATCH(orders!H$1,products!$A$1:$G$1,0))</f>
        <v>Ara</v>
      </c>
      <c r="I787" s="2" t="str">
        <f>INDEX(products!$A$1:$G$49,MATCH($D787,products!$A$1:$A$49,0),MATCH(orders!I$1,products!$A$1:$G$1,0))</f>
        <v>D</v>
      </c>
      <c r="J787" s="2">
        <f>INDEX(products!$A$1:$G$49,MATCH($D787,products!$A$1:$A$49,0),MATCH(orders!J$1,products!$A$1:$G$1,0))</f>
        <v>2.5</v>
      </c>
      <c r="K787" s="2">
        <f>INDEX(products!$A$1:$G$49,MATCH($D787,products!$A$1:$A$49,0),MATCH(orders!K$1,products!$A$1:$G$1,0))</f>
        <v>2288.5</v>
      </c>
      <c r="L787">
        <f>K787*E787</f>
        <v>2288.5</v>
      </c>
      <c r="M787" s="2" t="str" cm="1">
        <f t="array" ref="M7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87" s="2" t="str" cm="1">
        <f t="array" ref="N787">_xlfn.IFS(FullCoffeeTable[[#This Row],[Метод прожарки]]="M","Medium",FullCoffeeTable[[#This Row],[Метод прожарки]]="L","Light",FullCoffeeTable[[#This Row],[Метод прожарки]]="D","Dark")</f>
        <v>Dark</v>
      </c>
      <c r="O787" s="2" t="str">
        <f>INDEX(customers!$A$1:$D$1001,MATCH($C787,customers!$A$1:$A$1001,0),MATCH(orders!O$1,customers!$A$1:$D$1,0))</f>
        <v>Нет</v>
      </c>
    </row>
    <row r="788" spans="1:15" x14ac:dyDescent="0.25">
      <c r="A788" s="2" t="s">
        <v>1539</v>
      </c>
      <c r="B788" s="3">
        <v>43888</v>
      </c>
      <c r="C788" s="2" t="s">
        <v>1540</v>
      </c>
      <c r="D788" t="s">
        <v>2004</v>
      </c>
      <c r="E788" s="2">
        <v>1</v>
      </c>
      <c r="F788" s="2" t="str">
        <f>INDEX(customers!$A$1:$D$1001,MATCH($C788,customers!$A$1:$A$1001,0),MATCH(orders!F$1,customers!$A$1:$D$1,0))</f>
        <v>Анна Королева</v>
      </c>
      <c r="G788" s="2" t="str">
        <f>INDEX(customers!$A$1:$D$1001,MATCH($C788,customers!$A$1:$A$1001,0),MATCH(orders!G$1,customers!$A$1:$D$1,0))</f>
        <v>Россия</v>
      </c>
      <c r="H788" s="2" t="str">
        <f>INDEX(products!$A$1:$G$49,MATCH($D788,products!$A$1:$A$49,0),MATCH(orders!H$1,products!$A$1:$G$1,0))</f>
        <v>Exc</v>
      </c>
      <c r="I788" s="2" t="str">
        <f>INDEX(products!$A$1:$G$49,MATCH($D788,products!$A$1:$A$49,0),MATCH(orders!I$1,products!$A$1:$G$1,0))</f>
        <v>D</v>
      </c>
      <c r="J788" s="2">
        <f>INDEX(products!$A$1:$G$49,MATCH($D788,products!$A$1:$A$49,0),MATCH(orders!J$1,products!$A$1:$G$1,0))</f>
        <v>2.5</v>
      </c>
      <c r="K788" s="2">
        <f>INDEX(products!$A$1:$G$49,MATCH($D788,products!$A$1:$A$49,0),MATCH(orders!K$1,products!$A$1:$G$1,0))</f>
        <v>2794.5</v>
      </c>
      <c r="L788">
        <f>K788*E788</f>
        <v>2794.5</v>
      </c>
      <c r="M788" s="2" t="str" cm="1">
        <f t="array" ref="M7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8" s="2" t="str" cm="1">
        <f t="array" ref="N788">_xlfn.IFS(FullCoffeeTable[[#This Row],[Метод прожарки]]="M","Medium",FullCoffeeTable[[#This Row],[Метод прожарки]]="L","Light",FullCoffeeTable[[#This Row],[Метод прожарки]]="D","Dark")</f>
        <v>Dark</v>
      </c>
      <c r="O788" s="2" t="str">
        <f>INDEX(customers!$A$1:$D$1001,MATCH($C788,customers!$A$1:$A$1001,0),MATCH(orders!O$1,customers!$A$1:$D$1,0))</f>
        <v>Да</v>
      </c>
    </row>
    <row r="789" spans="1:15" x14ac:dyDescent="0.25">
      <c r="A789" s="2" t="s">
        <v>1541</v>
      </c>
      <c r="B789" s="3">
        <v>44305</v>
      </c>
      <c r="C789" s="2" t="s">
        <v>1542</v>
      </c>
      <c r="D789" t="s">
        <v>1960</v>
      </c>
      <c r="E789" s="2">
        <v>6</v>
      </c>
      <c r="F789" s="2" t="str">
        <f>INDEX(customers!$A$1:$D$1001,MATCH($C789,customers!$A$1:$A$1001,0),MATCH(orders!F$1,customers!$A$1:$D$1,0))</f>
        <v>Марк Трифонов</v>
      </c>
      <c r="G789" s="2" t="str">
        <f>INDEX(customers!$A$1:$D$1001,MATCH($C789,customers!$A$1:$A$1001,0),MATCH(orders!G$1,customers!$A$1:$D$1,0))</f>
        <v>Россия</v>
      </c>
      <c r="H789" s="2" t="str">
        <f>INDEX(products!$A$1:$G$49,MATCH($D789,products!$A$1:$A$49,0),MATCH(orders!H$1,products!$A$1:$G$1,0))</f>
        <v>Exc</v>
      </c>
      <c r="I789" s="2" t="str">
        <f>INDEX(products!$A$1:$G$49,MATCH($D789,products!$A$1:$A$49,0),MATCH(orders!I$1,products!$A$1:$G$1,0))</f>
        <v>M</v>
      </c>
      <c r="J789" s="2">
        <f>INDEX(products!$A$1:$G$49,MATCH($D789,products!$A$1:$A$49,0),MATCH(orders!J$1,products!$A$1:$G$1,0))</f>
        <v>1</v>
      </c>
      <c r="K789" s="2">
        <f>INDEX(products!$A$1:$G$49,MATCH($D789,products!$A$1:$A$49,0),MATCH(orders!K$1,products!$A$1:$G$1,0))</f>
        <v>1375</v>
      </c>
      <c r="L789">
        <f>K789*E789</f>
        <v>8250</v>
      </c>
      <c r="M789" s="2" t="str" cm="1">
        <f t="array" ref="M7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789" s="2" t="str" cm="1">
        <f t="array" ref="N789">_xlfn.IFS(FullCoffeeTable[[#This Row],[Метод прожарки]]="M","Medium",FullCoffeeTable[[#This Row],[Метод прожарки]]="L","Light",FullCoffeeTable[[#This Row],[Метод прожарки]]="D","Dark")</f>
        <v>Medium</v>
      </c>
      <c r="O789" s="2" t="str">
        <f>INDEX(customers!$A$1:$D$1001,MATCH($C789,customers!$A$1:$A$1001,0),MATCH(orders!O$1,customers!$A$1:$D$1,0))</f>
        <v>Да</v>
      </c>
    </row>
    <row r="790" spans="1:15" x14ac:dyDescent="0.25">
      <c r="A790" s="2" t="s">
        <v>1543</v>
      </c>
      <c r="B790" s="3">
        <v>44771</v>
      </c>
      <c r="C790" s="2" t="s">
        <v>1544</v>
      </c>
      <c r="D790" t="s">
        <v>1970</v>
      </c>
      <c r="E790" s="2">
        <v>2</v>
      </c>
      <c r="F790" s="2" t="str">
        <f>INDEX(customers!$A$1:$D$1001,MATCH($C790,customers!$A$1:$A$1001,0),MATCH(orders!F$1,customers!$A$1:$D$1,0))</f>
        <v>Михаил Лебедев</v>
      </c>
      <c r="G790" s="2" t="str">
        <f>INDEX(customers!$A$1:$D$1001,MATCH($C790,customers!$A$1:$A$1001,0),MATCH(orders!G$1,customers!$A$1:$D$1,0))</f>
        <v>Казахстан</v>
      </c>
      <c r="H790" s="2" t="str">
        <f>INDEX(products!$A$1:$G$49,MATCH($D790,products!$A$1:$A$49,0),MATCH(orders!H$1,products!$A$1:$G$1,0))</f>
        <v>Rob</v>
      </c>
      <c r="I790" s="2" t="str">
        <f>INDEX(products!$A$1:$G$49,MATCH($D790,products!$A$1:$A$49,0),MATCH(orders!I$1,products!$A$1:$G$1,0))</f>
        <v>M</v>
      </c>
      <c r="J790" s="2">
        <f>INDEX(products!$A$1:$G$49,MATCH($D790,products!$A$1:$A$49,0),MATCH(orders!J$1,products!$A$1:$G$1,0))</f>
        <v>2.5</v>
      </c>
      <c r="K790" s="2">
        <f>INDEX(products!$A$1:$G$49,MATCH($D790,products!$A$1:$A$49,0),MATCH(orders!K$1,products!$A$1:$G$1,0))</f>
        <v>2288.5</v>
      </c>
      <c r="L790">
        <f>K790*E790</f>
        <v>4577</v>
      </c>
      <c r="M790" s="2" t="str" cm="1">
        <f t="array" ref="M7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0" s="2" t="str" cm="1">
        <f t="array" ref="N790">_xlfn.IFS(FullCoffeeTable[[#This Row],[Метод прожарки]]="M","Medium",FullCoffeeTable[[#This Row],[Метод прожарки]]="L","Light",FullCoffeeTable[[#This Row],[Метод прожарки]]="D","Dark")</f>
        <v>Medium</v>
      </c>
      <c r="O790" s="2" t="str">
        <f>INDEX(customers!$A$1:$D$1001,MATCH($C790,customers!$A$1:$A$1001,0),MATCH(orders!O$1,customers!$A$1:$D$1,0))</f>
        <v>Да</v>
      </c>
    </row>
    <row r="791" spans="1:15" x14ac:dyDescent="0.25">
      <c r="A791" s="2" t="s">
        <v>1545</v>
      </c>
      <c r="B791" s="3">
        <v>43485</v>
      </c>
      <c r="C791" s="2" t="s">
        <v>1546</v>
      </c>
      <c r="D791" t="s">
        <v>1959</v>
      </c>
      <c r="E791" s="2">
        <v>6</v>
      </c>
      <c r="F791" s="2" t="str">
        <f>INDEX(customers!$A$1:$D$1001,MATCH($C791,customers!$A$1:$A$1001,0),MATCH(orders!F$1,customers!$A$1:$D$1,0))</f>
        <v>Михаил Сергеев</v>
      </c>
      <c r="G791" s="2" t="str">
        <f>INDEX(customers!$A$1:$D$1001,MATCH($C791,customers!$A$1:$A$1001,0),MATCH(orders!G$1,customers!$A$1:$D$1,0))</f>
        <v>Россия</v>
      </c>
      <c r="H791" s="2" t="str">
        <f>INDEX(products!$A$1:$G$49,MATCH($D791,products!$A$1:$A$49,0),MATCH(orders!H$1,products!$A$1:$G$1,0))</f>
        <v>Ara</v>
      </c>
      <c r="I791" s="2" t="str">
        <f>INDEX(products!$A$1:$G$49,MATCH($D791,products!$A$1:$A$49,0),MATCH(orders!I$1,products!$A$1:$G$1,0))</f>
        <v>L</v>
      </c>
      <c r="J791" s="2">
        <f>INDEX(products!$A$1:$G$49,MATCH($D791,products!$A$1:$A$49,0),MATCH(orders!J$1,products!$A$1:$G$1,0))</f>
        <v>1</v>
      </c>
      <c r="K791" s="2">
        <f>INDEX(products!$A$1:$G$49,MATCH($D791,products!$A$1:$A$49,0),MATCH(orders!K$1,products!$A$1:$G$1,0))</f>
        <v>1295</v>
      </c>
      <c r="L791">
        <f>K791*E791</f>
        <v>7770</v>
      </c>
      <c r="M791" s="2" t="str" cm="1">
        <f t="array" ref="M7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1" s="2" t="str" cm="1">
        <f t="array" ref="N791">_xlfn.IFS(FullCoffeeTable[[#This Row],[Метод прожарки]]="M","Medium",FullCoffeeTable[[#This Row],[Метод прожарки]]="L","Light",FullCoffeeTable[[#This Row],[Метод прожарки]]="D","Dark")</f>
        <v>Light</v>
      </c>
      <c r="O791" s="2" t="str">
        <f>INDEX(customers!$A$1:$D$1001,MATCH($C791,customers!$A$1:$A$1001,0),MATCH(orders!O$1,customers!$A$1:$D$1,0))</f>
        <v>Нет</v>
      </c>
    </row>
    <row r="792" spans="1:15" x14ac:dyDescent="0.25">
      <c r="A792" s="2" t="s">
        <v>1547</v>
      </c>
      <c r="B792" s="3">
        <v>44613</v>
      </c>
      <c r="C792" s="2" t="s">
        <v>1548</v>
      </c>
      <c r="D792" t="s">
        <v>1999</v>
      </c>
      <c r="E792" s="2">
        <v>3</v>
      </c>
      <c r="F792" s="2" t="str">
        <f>INDEX(customers!$A$1:$D$1001,MATCH($C792,customers!$A$1:$A$1001,0),MATCH(orders!F$1,customers!$A$1:$D$1,0))</f>
        <v>Александр Фирсов</v>
      </c>
      <c r="G792" s="2" t="str">
        <f>INDEX(customers!$A$1:$D$1001,MATCH($C792,customers!$A$1:$A$1001,0),MATCH(orders!G$1,customers!$A$1:$D$1,0))</f>
        <v>Россия</v>
      </c>
      <c r="H792" s="2" t="str">
        <f>INDEX(products!$A$1:$G$49,MATCH($D792,products!$A$1:$A$49,0),MATCH(orders!H$1,products!$A$1:$G$1,0))</f>
        <v>Ara</v>
      </c>
      <c r="I792" s="2" t="str">
        <f>INDEX(products!$A$1:$G$49,MATCH($D792,products!$A$1:$A$49,0),MATCH(orders!I$1,products!$A$1:$G$1,0))</f>
        <v>L</v>
      </c>
      <c r="J792" s="2">
        <f>INDEX(products!$A$1:$G$49,MATCH($D792,products!$A$1:$A$49,0),MATCH(orders!J$1,products!$A$1:$G$1,0))</f>
        <v>0.5</v>
      </c>
      <c r="K792" s="2">
        <f>INDEX(products!$A$1:$G$49,MATCH($D792,products!$A$1:$A$49,0),MATCH(orders!K$1,products!$A$1:$G$1,0))</f>
        <v>777</v>
      </c>
      <c r="L792">
        <f>K792*E792</f>
        <v>2331</v>
      </c>
      <c r="M792" s="2" t="str" cm="1">
        <f t="array" ref="M7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2" s="2" t="str" cm="1">
        <f t="array" ref="N792">_xlfn.IFS(FullCoffeeTable[[#This Row],[Метод прожарки]]="M","Medium",FullCoffeeTable[[#This Row],[Метод прожарки]]="L","Light",FullCoffeeTable[[#This Row],[Метод прожарки]]="D","Dark")</f>
        <v>Light</v>
      </c>
      <c r="O792" s="2" t="str">
        <f>INDEX(customers!$A$1:$D$1001,MATCH($C792,customers!$A$1:$A$1001,0),MATCH(orders!O$1,customers!$A$1:$D$1,0))</f>
        <v>Нет</v>
      </c>
    </row>
    <row r="793" spans="1:15" x14ac:dyDescent="0.25">
      <c r="A793" s="2" t="s">
        <v>1549</v>
      </c>
      <c r="B793" s="3">
        <v>43954</v>
      </c>
      <c r="C793" s="2" t="s">
        <v>1550</v>
      </c>
      <c r="D793" t="s">
        <v>1964</v>
      </c>
      <c r="E793" s="2">
        <v>5</v>
      </c>
      <c r="F793" s="2" t="str">
        <f>INDEX(customers!$A$1:$D$1001,MATCH($C793,customers!$A$1:$A$1001,0),MATCH(orders!F$1,customers!$A$1:$D$1,0))</f>
        <v>Марина Игнатова</v>
      </c>
      <c r="G793" s="2" t="str">
        <f>INDEX(customers!$A$1:$D$1001,MATCH($C793,customers!$A$1:$A$1001,0),MATCH(orders!G$1,customers!$A$1:$D$1,0))</f>
        <v>Россия</v>
      </c>
      <c r="H793" s="2" t="str">
        <f>INDEX(products!$A$1:$G$49,MATCH($D793,products!$A$1:$A$49,0),MATCH(orders!H$1,products!$A$1:$G$1,0))</f>
        <v>Lib</v>
      </c>
      <c r="I793" s="2" t="str">
        <f>INDEX(products!$A$1:$G$49,MATCH($D793,products!$A$1:$A$49,0),MATCH(orders!I$1,products!$A$1:$G$1,0))</f>
        <v>L</v>
      </c>
      <c r="J793" s="2">
        <f>INDEX(products!$A$1:$G$49,MATCH($D793,products!$A$1:$A$49,0),MATCH(orders!J$1,products!$A$1:$G$1,0))</f>
        <v>0.2</v>
      </c>
      <c r="K793" s="2">
        <f>INDEX(products!$A$1:$G$49,MATCH($D793,products!$A$1:$A$49,0),MATCH(orders!K$1,products!$A$1:$G$1,0))</f>
        <v>475.5</v>
      </c>
      <c r="L793">
        <f>K793*E793</f>
        <v>2377.5</v>
      </c>
      <c r="M793" s="2" t="str" cm="1">
        <f t="array" ref="M7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3" s="2" t="str" cm="1">
        <f t="array" ref="N793">_xlfn.IFS(FullCoffeeTable[[#This Row],[Метод прожарки]]="M","Medium",FullCoffeeTable[[#This Row],[Метод прожарки]]="L","Light",FullCoffeeTable[[#This Row],[Метод прожарки]]="D","Dark")</f>
        <v>Light</v>
      </c>
      <c r="O793" s="2" t="str">
        <f>INDEX(customers!$A$1:$D$1001,MATCH($C793,customers!$A$1:$A$1001,0),MATCH(orders!O$1,customers!$A$1:$D$1,0))</f>
        <v>Да</v>
      </c>
    </row>
    <row r="794" spans="1:15" x14ac:dyDescent="0.25">
      <c r="A794" s="2" t="s">
        <v>1551</v>
      </c>
      <c r="B794" s="3">
        <v>43545</v>
      </c>
      <c r="C794" s="2" t="s">
        <v>1552</v>
      </c>
      <c r="D794" t="s">
        <v>1979</v>
      </c>
      <c r="E794" s="2">
        <v>6</v>
      </c>
      <c r="F794" s="2" t="str">
        <f>INDEX(customers!$A$1:$D$1001,MATCH($C794,customers!$A$1:$A$1001,0),MATCH(orders!F$1,customers!$A$1:$D$1,0))</f>
        <v>Дарья Крылова</v>
      </c>
      <c r="G794" s="2" t="str">
        <f>INDEX(customers!$A$1:$D$1001,MATCH($C794,customers!$A$1:$A$1001,0),MATCH(orders!G$1,customers!$A$1:$D$1,0))</f>
        <v>Беларусь</v>
      </c>
      <c r="H794" s="2" t="str">
        <f>INDEX(products!$A$1:$G$49,MATCH($D794,products!$A$1:$A$49,0),MATCH(orders!H$1,products!$A$1:$G$1,0))</f>
        <v>Lib</v>
      </c>
      <c r="I794" s="2" t="str">
        <f>INDEX(products!$A$1:$G$49,MATCH($D794,products!$A$1:$A$49,0),MATCH(orders!I$1,products!$A$1:$G$1,0))</f>
        <v>M</v>
      </c>
      <c r="J794" s="2">
        <f>INDEX(products!$A$1:$G$49,MATCH($D794,products!$A$1:$A$49,0),MATCH(orders!J$1,products!$A$1:$G$1,0))</f>
        <v>0.5</v>
      </c>
      <c r="K794" s="2">
        <f>INDEX(products!$A$1:$G$49,MATCH($D794,products!$A$1:$A$49,0),MATCH(orders!K$1,products!$A$1:$G$1,0))</f>
        <v>873</v>
      </c>
      <c r="L794">
        <f>K794*E794</f>
        <v>5238</v>
      </c>
      <c r="M794" s="2" t="str" cm="1">
        <f t="array" ref="M7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4" s="2" t="str" cm="1">
        <f t="array" ref="N794">_xlfn.IFS(FullCoffeeTable[[#This Row],[Метод прожарки]]="M","Medium",FullCoffeeTable[[#This Row],[Метод прожарки]]="L","Light",FullCoffeeTable[[#This Row],[Метод прожарки]]="D","Dark")</f>
        <v>Medium</v>
      </c>
      <c r="O794" s="2" t="str">
        <f>INDEX(customers!$A$1:$D$1001,MATCH($C794,customers!$A$1:$A$1001,0),MATCH(orders!O$1,customers!$A$1:$D$1,0))</f>
        <v>Да</v>
      </c>
    </row>
    <row r="795" spans="1:15" x14ac:dyDescent="0.25">
      <c r="A795" s="2" t="s">
        <v>1553</v>
      </c>
      <c r="B795" s="3">
        <v>43629</v>
      </c>
      <c r="C795" s="2" t="s">
        <v>1554</v>
      </c>
      <c r="D795" t="s">
        <v>1997</v>
      </c>
      <c r="E795" s="2">
        <v>5</v>
      </c>
      <c r="F795" s="2" t="str">
        <f>INDEX(customers!$A$1:$D$1001,MATCH($C795,customers!$A$1:$A$1001,0),MATCH(orders!F$1,customers!$A$1:$D$1,0))</f>
        <v>Григорий Жуков</v>
      </c>
      <c r="G795" s="2" t="str">
        <f>INDEX(customers!$A$1:$D$1001,MATCH($C795,customers!$A$1:$A$1001,0),MATCH(orders!G$1,customers!$A$1:$D$1,0))</f>
        <v>Россия</v>
      </c>
      <c r="H795" s="2" t="str">
        <f>INDEX(products!$A$1:$G$49,MATCH($D795,products!$A$1:$A$49,0),MATCH(orders!H$1,products!$A$1:$G$1,0))</f>
        <v>Rob</v>
      </c>
      <c r="I795" s="2" t="str">
        <f>INDEX(products!$A$1:$G$49,MATCH($D795,products!$A$1:$A$49,0),MATCH(orders!I$1,products!$A$1:$G$1,0))</f>
        <v>L</v>
      </c>
      <c r="J795" s="2">
        <f>INDEX(products!$A$1:$G$49,MATCH($D795,products!$A$1:$A$49,0),MATCH(orders!J$1,products!$A$1:$G$1,0))</f>
        <v>0.2</v>
      </c>
      <c r="K795" s="2">
        <f>INDEX(products!$A$1:$G$49,MATCH($D795,products!$A$1:$A$49,0),MATCH(orders!K$1,products!$A$1:$G$1,0))</f>
        <v>358.49999999999994</v>
      </c>
      <c r="L795">
        <f>K795*E795</f>
        <v>1792.4999999999998</v>
      </c>
      <c r="M795" s="2" t="str" cm="1">
        <f t="array" ref="M7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5" s="2" t="str" cm="1">
        <f t="array" ref="N795">_xlfn.IFS(FullCoffeeTable[[#This Row],[Метод прожарки]]="M","Medium",FullCoffeeTable[[#This Row],[Метод прожарки]]="L","Light",FullCoffeeTable[[#This Row],[Метод прожарки]]="D","Dark")</f>
        <v>Light</v>
      </c>
      <c r="O795" s="2" t="str">
        <f>INDEX(customers!$A$1:$D$1001,MATCH($C795,customers!$A$1:$A$1001,0),MATCH(orders!O$1,customers!$A$1:$D$1,0))</f>
        <v>Нет</v>
      </c>
    </row>
    <row r="796" spans="1:15" x14ac:dyDescent="0.25">
      <c r="A796" s="2" t="s">
        <v>1555</v>
      </c>
      <c r="B796" s="3">
        <v>43987</v>
      </c>
      <c r="C796" s="2" t="s">
        <v>1556</v>
      </c>
      <c r="D796" t="s">
        <v>2001</v>
      </c>
      <c r="E796" s="2">
        <v>5</v>
      </c>
      <c r="F796" s="2" t="str">
        <f>INDEX(customers!$A$1:$D$1001,MATCH($C796,customers!$A$1:$A$1001,0),MATCH(orders!F$1,customers!$A$1:$D$1,0))</f>
        <v>Тимофей Афанасьев</v>
      </c>
      <c r="G796" s="2" t="str">
        <f>INDEX(customers!$A$1:$D$1001,MATCH($C796,customers!$A$1:$A$1001,0),MATCH(orders!G$1,customers!$A$1:$D$1,0))</f>
        <v>Россия</v>
      </c>
      <c r="H796" s="2" t="str">
        <f>INDEX(products!$A$1:$G$49,MATCH($D796,products!$A$1:$A$49,0),MATCH(orders!H$1,products!$A$1:$G$1,0))</f>
        <v>Ara</v>
      </c>
      <c r="I796" s="2" t="str">
        <f>INDEX(products!$A$1:$G$49,MATCH($D796,products!$A$1:$A$49,0),MATCH(orders!I$1,products!$A$1:$G$1,0))</f>
        <v>L</v>
      </c>
      <c r="J796" s="2">
        <f>INDEX(products!$A$1:$G$49,MATCH($D796,products!$A$1:$A$49,0),MATCH(orders!J$1,products!$A$1:$G$1,0))</f>
        <v>2.5</v>
      </c>
      <c r="K796" s="2">
        <f>INDEX(products!$A$1:$G$49,MATCH($D796,products!$A$1:$A$49,0),MATCH(orders!K$1,products!$A$1:$G$1,0))</f>
        <v>2978.4999999999995</v>
      </c>
      <c r="L796">
        <f>K796*E796</f>
        <v>14892.499999999998</v>
      </c>
      <c r="M796" s="2" t="str" cm="1">
        <f t="array" ref="M7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6" s="2" t="str" cm="1">
        <f t="array" ref="N796">_xlfn.IFS(FullCoffeeTable[[#This Row],[Метод прожарки]]="M","Medium",FullCoffeeTable[[#This Row],[Метод прожарки]]="L","Light",FullCoffeeTable[[#This Row],[Метод прожарки]]="D","Dark")</f>
        <v>Light</v>
      </c>
      <c r="O796" s="2" t="str">
        <f>INDEX(customers!$A$1:$D$1001,MATCH($C796,customers!$A$1:$A$1001,0),MATCH(orders!O$1,customers!$A$1:$D$1,0))</f>
        <v>Нет</v>
      </c>
    </row>
    <row r="797" spans="1:15" x14ac:dyDescent="0.25">
      <c r="A797" s="2" t="s">
        <v>1557</v>
      </c>
      <c r="B797" s="3">
        <v>43540</v>
      </c>
      <c r="C797" s="2" t="s">
        <v>1558</v>
      </c>
      <c r="D797" t="s">
        <v>1992</v>
      </c>
      <c r="E797" s="2">
        <v>4</v>
      </c>
      <c r="F797" s="2" t="str">
        <f>INDEX(customers!$A$1:$D$1001,MATCH($C797,customers!$A$1:$A$1001,0),MATCH(orders!F$1,customers!$A$1:$D$1,0))</f>
        <v>Илья Цветков</v>
      </c>
      <c r="G797" s="2" t="str">
        <f>INDEX(customers!$A$1:$D$1001,MATCH($C797,customers!$A$1:$A$1001,0),MATCH(orders!G$1,customers!$A$1:$D$1,0))</f>
        <v>Россия</v>
      </c>
      <c r="H797" s="2" t="str">
        <f>INDEX(products!$A$1:$G$49,MATCH($D797,products!$A$1:$A$49,0),MATCH(orders!H$1,products!$A$1:$G$1,0))</f>
        <v>Rob</v>
      </c>
      <c r="I797" s="2" t="str">
        <f>INDEX(products!$A$1:$G$49,MATCH($D797,products!$A$1:$A$49,0),MATCH(orders!I$1,products!$A$1:$G$1,0))</f>
        <v>L</v>
      </c>
      <c r="J797" s="2">
        <f>INDEX(products!$A$1:$G$49,MATCH($D797,products!$A$1:$A$49,0),MATCH(orders!J$1,products!$A$1:$G$1,0))</f>
        <v>0.5</v>
      </c>
      <c r="K797" s="2">
        <f>INDEX(products!$A$1:$G$49,MATCH($D797,products!$A$1:$A$49,0),MATCH(orders!K$1,products!$A$1:$G$1,0))</f>
        <v>716.99999999999989</v>
      </c>
      <c r="L797">
        <f>K797*E797</f>
        <v>2867.9999999999995</v>
      </c>
      <c r="M797" s="2" t="str" cm="1">
        <f t="array" ref="M7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797" s="2" t="str" cm="1">
        <f t="array" ref="N797">_xlfn.IFS(FullCoffeeTable[[#This Row],[Метод прожарки]]="M","Medium",FullCoffeeTable[[#This Row],[Метод прожарки]]="L","Light",FullCoffeeTable[[#This Row],[Метод прожарки]]="D","Dark")</f>
        <v>Light</v>
      </c>
      <c r="O797" s="2" t="str">
        <f>INDEX(customers!$A$1:$D$1001,MATCH($C797,customers!$A$1:$A$1001,0),MATCH(orders!O$1,customers!$A$1:$D$1,0))</f>
        <v>Нет</v>
      </c>
    </row>
    <row r="798" spans="1:15" x14ac:dyDescent="0.25">
      <c r="A798" s="2" t="s">
        <v>1559</v>
      </c>
      <c r="B798" s="3">
        <v>44533</v>
      </c>
      <c r="C798" s="2" t="s">
        <v>1560</v>
      </c>
      <c r="D798" t="s">
        <v>1980</v>
      </c>
      <c r="E798" s="2">
        <v>1</v>
      </c>
      <c r="F798" s="2" t="str">
        <f>INDEX(customers!$A$1:$D$1001,MATCH($C798,customers!$A$1:$A$1001,0),MATCH(orders!F$1,customers!$A$1:$D$1,0))</f>
        <v>Михаил Цветков</v>
      </c>
      <c r="G798" s="2" t="str">
        <f>INDEX(customers!$A$1:$D$1001,MATCH($C798,customers!$A$1:$A$1001,0),MATCH(orders!G$1,customers!$A$1:$D$1,0))</f>
        <v>Россия</v>
      </c>
      <c r="H798" s="2" t="str">
        <f>INDEX(products!$A$1:$G$49,MATCH($D798,products!$A$1:$A$49,0),MATCH(orders!H$1,products!$A$1:$G$1,0))</f>
        <v>Lib</v>
      </c>
      <c r="I798" s="2" t="str">
        <f>INDEX(products!$A$1:$G$49,MATCH($D798,products!$A$1:$A$49,0),MATCH(orders!I$1,products!$A$1:$G$1,0))</f>
        <v>L</v>
      </c>
      <c r="J798" s="2">
        <f>INDEX(products!$A$1:$G$49,MATCH($D798,products!$A$1:$A$49,0),MATCH(orders!J$1,products!$A$1:$G$1,0))</f>
        <v>0.5</v>
      </c>
      <c r="K798" s="2">
        <f>INDEX(products!$A$1:$G$49,MATCH($D798,products!$A$1:$A$49,0),MATCH(orders!K$1,products!$A$1:$G$1,0))</f>
        <v>951</v>
      </c>
      <c r="L798">
        <f>K798*E798</f>
        <v>951</v>
      </c>
      <c r="M798" s="2" t="str" cm="1">
        <f t="array" ref="M7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798" s="2" t="str" cm="1">
        <f t="array" ref="N798">_xlfn.IFS(FullCoffeeTable[[#This Row],[Метод прожарки]]="M","Medium",FullCoffeeTable[[#This Row],[Метод прожарки]]="L","Light",FullCoffeeTable[[#This Row],[Метод прожарки]]="D","Dark")</f>
        <v>Light</v>
      </c>
      <c r="O798" s="2" t="str">
        <f>INDEX(customers!$A$1:$D$1001,MATCH($C798,customers!$A$1:$A$1001,0),MATCH(orders!O$1,customers!$A$1:$D$1,0))</f>
        <v>Нет</v>
      </c>
    </row>
    <row r="799" spans="1:15" x14ac:dyDescent="0.25">
      <c r="A799" s="2" t="s">
        <v>1561</v>
      </c>
      <c r="B799" s="3">
        <v>44751</v>
      </c>
      <c r="C799" s="2" t="s">
        <v>1562</v>
      </c>
      <c r="D799" t="s">
        <v>1999</v>
      </c>
      <c r="E799" s="2">
        <v>4</v>
      </c>
      <c r="F799" s="2" t="str">
        <f>INDEX(customers!$A$1:$D$1001,MATCH($C799,customers!$A$1:$A$1001,0),MATCH(orders!F$1,customers!$A$1:$D$1,0))</f>
        <v>Андрей Круглов</v>
      </c>
      <c r="G799" s="2" t="str">
        <f>INDEX(customers!$A$1:$D$1001,MATCH($C799,customers!$A$1:$A$1001,0),MATCH(orders!G$1,customers!$A$1:$D$1,0))</f>
        <v>Россия</v>
      </c>
      <c r="H799" s="2" t="str">
        <f>INDEX(products!$A$1:$G$49,MATCH($D799,products!$A$1:$A$49,0),MATCH(orders!H$1,products!$A$1:$G$1,0))</f>
        <v>Ara</v>
      </c>
      <c r="I799" s="2" t="str">
        <f>INDEX(products!$A$1:$G$49,MATCH($D799,products!$A$1:$A$49,0),MATCH(orders!I$1,products!$A$1:$G$1,0))</f>
        <v>L</v>
      </c>
      <c r="J799" s="2">
        <f>INDEX(products!$A$1:$G$49,MATCH($D799,products!$A$1:$A$49,0),MATCH(orders!J$1,products!$A$1:$G$1,0))</f>
        <v>0.5</v>
      </c>
      <c r="K799" s="2">
        <f>INDEX(products!$A$1:$G$49,MATCH($D799,products!$A$1:$A$49,0),MATCH(orders!K$1,products!$A$1:$G$1,0))</f>
        <v>777</v>
      </c>
      <c r="L799">
        <f>K799*E799</f>
        <v>3108</v>
      </c>
      <c r="M799" s="2" t="str" cm="1">
        <f t="array" ref="M7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799" s="2" t="str" cm="1">
        <f t="array" ref="N799">_xlfn.IFS(FullCoffeeTable[[#This Row],[Метод прожарки]]="M","Medium",FullCoffeeTable[[#This Row],[Метод прожарки]]="L","Light",FullCoffeeTable[[#This Row],[Метод прожарки]]="D","Dark")</f>
        <v>Light</v>
      </c>
      <c r="O799" s="2" t="str">
        <f>INDEX(customers!$A$1:$D$1001,MATCH($C799,customers!$A$1:$A$1001,0),MATCH(orders!O$1,customers!$A$1:$D$1,0))</f>
        <v>Нет</v>
      </c>
    </row>
    <row r="800" spans="1:15" x14ac:dyDescent="0.25">
      <c r="A800" s="2" t="s">
        <v>1563</v>
      </c>
      <c r="B800" s="3">
        <v>43950</v>
      </c>
      <c r="C800" s="2" t="s">
        <v>1564</v>
      </c>
      <c r="D800" t="s">
        <v>1982</v>
      </c>
      <c r="E800" s="2">
        <v>3</v>
      </c>
      <c r="F800" s="2" t="str">
        <f>INDEX(customers!$A$1:$D$1001,MATCH($C800,customers!$A$1:$A$1001,0),MATCH(orders!F$1,customers!$A$1:$D$1,0))</f>
        <v>Владимир Суслов</v>
      </c>
      <c r="G800" s="2" t="str">
        <f>INDEX(customers!$A$1:$D$1001,MATCH($C800,customers!$A$1:$A$1001,0),MATCH(orders!G$1,customers!$A$1:$D$1,0))</f>
        <v>Россия</v>
      </c>
      <c r="H800" s="2" t="str">
        <f>INDEX(products!$A$1:$G$49,MATCH($D800,products!$A$1:$A$49,0),MATCH(orders!H$1,products!$A$1:$G$1,0))</f>
        <v>Rob</v>
      </c>
      <c r="I800" s="2" t="str">
        <f>INDEX(products!$A$1:$G$49,MATCH($D800,products!$A$1:$A$49,0),MATCH(orders!I$1,products!$A$1:$G$1,0))</f>
        <v>D</v>
      </c>
      <c r="J800" s="2">
        <f>INDEX(products!$A$1:$G$49,MATCH($D800,products!$A$1:$A$49,0),MATCH(orders!J$1,products!$A$1:$G$1,0))</f>
        <v>0.2</v>
      </c>
      <c r="K800" s="2">
        <f>INDEX(products!$A$1:$G$49,MATCH($D800,products!$A$1:$A$49,0),MATCH(orders!K$1,products!$A$1:$G$1,0))</f>
        <v>268.49999999999994</v>
      </c>
      <c r="L800">
        <f>K800*E800</f>
        <v>805.49999999999977</v>
      </c>
      <c r="M800" s="2" t="str" cm="1">
        <f t="array" ref="M8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0" s="2" t="str" cm="1">
        <f t="array" ref="N800">_xlfn.IFS(FullCoffeeTable[[#This Row],[Метод прожарки]]="M","Medium",FullCoffeeTable[[#This Row],[Метод прожарки]]="L","Light",FullCoffeeTable[[#This Row],[Метод прожарки]]="D","Dark")</f>
        <v>Dark</v>
      </c>
      <c r="O800" s="2" t="str">
        <f>INDEX(customers!$A$1:$D$1001,MATCH($C800,customers!$A$1:$A$1001,0),MATCH(orders!O$1,customers!$A$1:$D$1,0))</f>
        <v>Да</v>
      </c>
    </row>
    <row r="801" spans="1:15" x14ac:dyDescent="0.25">
      <c r="A801" s="2" t="s">
        <v>1565</v>
      </c>
      <c r="B801" s="3">
        <v>44588</v>
      </c>
      <c r="C801" s="2" t="s">
        <v>1566</v>
      </c>
      <c r="D801" t="s">
        <v>2002</v>
      </c>
      <c r="E801" s="2">
        <v>3</v>
      </c>
      <c r="F801" s="2" t="str">
        <f>INDEX(customers!$A$1:$D$1001,MATCH($C801,customers!$A$1:$A$1001,0),MATCH(orders!F$1,customers!$A$1:$D$1,0))</f>
        <v>Злата Шульгина</v>
      </c>
      <c r="G801" s="2" t="str">
        <f>INDEX(customers!$A$1:$D$1001,MATCH($C801,customers!$A$1:$A$1001,0),MATCH(orders!G$1,customers!$A$1:$D$1,0))</f>
        <v>Россия</v>
      </c>
      <c r="H801" s="2" t="str">
        <f>INDEX(products!$A$1:$G$49,MATCH($D801,products!$A$1:$A$49,0),MATCH(orders!H$1,products!$A$1:$G$1,0))</f>
        <v>Exc</v>
      </c>
      <c r="I801" s="2" t="str">
        <f>INDEX(products!$A$1:$G$49,MATCH($D801,products!$A$1:$A$49,0),MATCH(orders!I$1,products!$A$1:$G$1,0))</f>
        <v>D</v>
      </c>
      <c r="J801" s="2">
        <f>INDEX(products!$A$1:$G$49,MATCH($D801,products!$A$1:$A$49,0),MATCH(orders!J$1,products!$A$1:$G$1,0))</f>
        <v>1</v>
      </c>
      <c r="K801" s="2">
        <f>INDEX(products!$A$1:$G$49,MATCH($D801,products!$A$1:$A$49,0),MATCH(orders!K$1,products!$A$1:$G$1,0))</f>
        <v>1215</v>
      </c>
      <c r="L801">
        <f>K801*E801</f>
        <v>3645</v>
      </c>
      <c r="M801" s="2" t="str" cm="1">
        <f t="array" ref="M8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01" s="2" t="str" cm="1">
        <f t="array" ref="N801">_xlfn.IFS(FullCoffeeTable[[#This Row],[Метод прожарки]]="M","Medium",FullCoffeeTable[[#This Row],[Метод прожарки]]="L","Light",FullCoffeeTable[[#This Row],[Метод прожарки]]="D","Dark")</f>
        <v>Dark</v>
      </c>
      <c r="O801" s="2" t="str">
        <f>INDEX(customers!$A$1:$D$1001,MATCH($C801,customers!$A$1:$A$1001,0),MATCH(orders!O$1,customers!$A$1:$D$1,0))</f>
        <v>Да</v>
      </c>
    </row>
    <row r="802" spans="1:15" x14ac:dyDescent="0.25">
      <c r="A802" s="2" t="s">
        <v>1567</v>
      </c>
      <c r="B802" s="3">
        <v>44240</v>
      </c>
      <c r="C802" s="2" t="s">
        <v>1568</v>
      </c>
      <c r="D802" t="s">
        <v>1982</v>
      </c>
      <c r="E802" s="2">
        <v>6</v>
      </c>
      <c r="F802" s="2" t="str">
        <f>INDEX(customers!$A$1:$D$1001,MATCH($C802,customers!$A$1:$A$1001,0),MATCH(orders!F$1,customers!$A$1:$D$1,0))</f>
        <v>Алина Комарова</v>
      </c>
      <c r="G802" s="2" t="str">
        <f>INDEX(customers!$A$1:$D$1001,MATCH($C802,customers!$A$1:$A$1001,0),MATCH(orders!G$1,customers!$A$1:$D$1,0))</f>
        <v>Казахстан</v>
      </c>
      <c r="H802" s="2" t="str">
        <f>INDEX(products!$A$1:$G$49,MATCH($D802,products!$A$1:$A$49,0),MATCH(orders!H$1,products!$A$1:$G$1,0))</f>
        <v>Rob</v>
      </c>
      <c r="I802" s="2" t="str">
        <f>INDEX(products!$A$1:$G$49,MATCH($D802,products!$A$1:$A$49,0),MATCH(orders!I$1,products!$A$1:$G$1,0))</f>
        <v>D</v>
      </c>
      <c r="J802" s="2">
        <f>INDEX(products!$A$1:$G$49,MATCH($D802,products!$A$1:$A$49,0),MATCH(orders!J$1,products!$A$1:$G$1,0))</f>
        <v>0.2</v>
      </c>
      <c r="K802" s="2">
        <f>INDEX(products!$A$1:$G$49,MATCH($D802,products!$A$1:$A$49,0),MATCH(orders!K$1,products!$A$1:$G$1,0))</f>
        <v>268.49999999999994</v>
      </c>
      <c r="L802">
        <f>K802*E802</f>
        <v>1610.9999999999995</v>
      </c>
      <c r="M802" s="2" t="str" cm="1">
        <f t="array" ref="M8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2" s="2" t="str" cm="1">
        <f t="array" ref="N802">_xlfn.IFS(FullCoffeeTable[[#This Row],[Метод прожарки]]="M","Medium",FullCoffeeTable[[#This Row],[Метод прожарки]]="L","Light",FullCoffeeTable[[#This Row],[Метод прожарки]]="D","Dark")</f>
        <v>Dark</v>
      </c>
      <c r="O802" s="2" t="str">
        <f>INDEX(customers!$A$1:$D$1001,MATCH($C802,customers!$A$1:$A$1001,0),MATCH(orders!O$1,customers!$A$1:$D$1,0))</f>
        <v>Нет</v>
      </c>
    </row>
    <row r="803" spans="1:15" x14ac:dyDescent="0.25">
      <c r="A803" s="2" t="s">
        <v>1569</v>
      </c>
      <c r="B803" s="3">
        <v>44025</v>
      </c>
      <c r="C803" s="2" t="s">
        <v>1570</v>
      </c>
      <c r="D803" t="s">
        <v>1968</v>
      </c>
      <c r="E803" s="2">
        <v>2</v>
      </c>
      <c r="F803" s="2" t="str">
        <f>INDEX(customers!$A$1:$D$1001,MATCH($C803,customers!$A$1:$A$1001,0),MATCH(orders!F$1,customers!$A$1:$D$1,0))</f>
        <v>Ибрагим Беляков</v>
      </c>
      <c r="G803" s="2" t="str">
        <f>INDEX(customers!$A$1:$D$1001,MATCH($C803,customers!$A$1:$A$1001,0),MATCH(orders!G$1,customers!$A$1:$D$1,0))</f>
        <v>Россия</v>
      </c>
      <c r="H803" s="2" t="str">
        <f>INDEX(products!$A$1:$G$49,MATCH($D803,products!$A$1:$A$49,0),MATCH(orders!H$1,products!$A$1:$G$1,0))</f>
        <v>Rob</v>
      </c>
      <c r="I803" s="2" t="str">
        <f>INDEX(products!$A$1:$G$49,MATCH($D803,products!$A$1:$A$49,0),MATCH(orders!I$1,products!$A$1:$G$1,0))</f>
        <v>D</v>
      </c>
      <c r="J803" s="2">
        <f>INDEX(products!$A$1:$G$49,MATCH($D803,products!$A$1:$A$49,0),MATCH(orders!J$1,products!$A$1:$G$1,0))</f>
        <v>2.5</v>
      </c>
      <c r="K803" s="2">
        <f>INDEX(products!$A$1:$G$49,MATCH($D803,products!$A$1:$A$49,0),MATCH(orders!K$1,products!$A$1:$G$1,0))</f>
        <v>2058.4999999999995</v>
      </c>
      <c r="L803">
        <f>K803*E803</f>
        <v>4116.9999999999991</v>
      </c>
      <c r="M803" s="2" t="str" cm="1">
        <f t="array" ref="M8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3" s="2" t="str" cm="1">
        <f t="array" ref="N803">_xlfn.IFS(FullCoffeeTable[[#This Row],[Метод прожарки]]="M","Medium",FullCoffeeTable[[#This Row],[Метод прожарки]]="L","Light",FullCoffeeTable[[#This Row],[Метод прожарки]]="D","Dark")</f>
        <v>Dark</v>
      </c>
      <c r="O803" s="2" t="str">
        <f>INDEX(customers!$A$1:$D$1001,MATCH($C803,customers!$A$1:$A$1001,0),MATCH(orders!O$1,customers!$A$1:$D$1,0))</f>
        <v>Да</v>
      </c>
    </row>
    <row r="804" spans="1:15" x14ac:dyDescent="0.25">
      <c r="A804" s="2" t="s">
        <v>1571</v>
      </c>
      <c r="B804" s="3">
        <v>43902</v>
      </c>
      <c r="C804" s="2" t="s">
        <v>1572</v>
      </c>
      <c r="D804" t="s">
        <v>1982</v>
      </c>
      <c r="E804" s="2">
        <v>4</v>
      </c>
      <c r="F804" s="2" t="str">
        <f>INDEX(customers!$A$1:$D$1001,MATCH($C804,customers!$A$1:$A$1001,0),MATCH(orders!F$1,customers!$A$1:$D$1,0))</f>
        <v>Амелия Харитонова</v>
      </c>
      <c r="G804" s="2" t="str">
        <f>INDEX(customers!$A$1:$D$1001,MATCH($C804,customers!$A$1:$A$1001,0),MATCH(orders!G$1,customers!$A$1:$D$1,0))</f>
        <v>Россия</v>
      </c>
      <c r="H804" s="2" t="str">
        <f>INDEX(products!$A$1:$G$49,MATCH($D804,products!$A$1:$A$49,0),MATCH(orders!H$1,products!$A$1:$G$1,0))</f>
        <v>Rob</v>
      </c>
      <c r="I804" s="2" t="str">
        <f>INDEX(products!$A$1:$G$49,MATCH($D804,products!$A$1:$A$49,0),MATCH(orders!I$1,products!$A$1:$G$1,0))</f>
        <v>D</v>
      </c>
      <c r="J804" s="2">
        <f>INDEX(products!$A$1:$G$49,MATCH($D804,products!$A$1:$A$49,0),MATCH(orders!J$1,products!$A$1:$G$1,0))</f>
        <v>0.2</v>
      </c>
      <c r="K804" s="2">
        <f>INDEX(products!$A$1:$G$49,MATCH($D804,products!$A$1:$A$49,0),MATCH(orders!K$1,products!$A$1:$G$1,0))</f>
        <v>268.49999999999994</v>
      </c>
      <c r="L804">
        <f>K804*E804</f>
        <v>1073.9999999999998</v>
      </c>
      <c r="M804" s="2" t="str" cm="1">
        <f t="array" ref="M8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4" s="2" t="str" cm="1">
        <f t="array" ref="N804">_xlfn.IFS(FullCoffeeTable[[#This Row],[Метод прожарки]]="M","Medium",FullCoffeeTable[[#This Row],[Метод прожарки]]="L","Light",FullCoffeeTable[[#This Row],[Метод прожарки]]="D","Dark")</f>
        <v>Dark</v>
      </c>
      <c r="O804" s="2" t="str">
        <f>INDEX(customers!$A$1:$D$1001,MATCH($C804,customers!$A$1:$A$1001,0),MATCH(orders!O$1,customers!$A$1:$D$1,0))</f>
        <v>Нет</v>
      </c>
    </row>
    <row r="805" spans="1:15" x14ac:dyDescent="0.25">
      <c r="A805" s="2" t="s">
        <v>1573</v>
      </c>
      <c r="B805" s="3">
        <v>43955</v>
      </c>
      <c r="C805" s="2" t="s">
        <v>1574</v>
      </c>
      <c r="D805" t="s">
        <v>1985</v>
      </c>
      <c r="E805" s="2">
        <v>4</v>
      </c>
      <c r="F805" s="2" t="str">
        <f>INDEX(customers!$A$1:$D$1001,MATCH($C805,customers!$A$1:$A$1001,0),MATCH(orders!F$1,customers!$A$1:$D$1,0))</f>
        <v>Мария Кузнецова</v>
      </c>
      <c r="G805" s="2" t="str">
        <f>INDEX(customers!$A$1:$D$1001,MATCH($C805,customers!$A$1:$A$1001,0),MATCH(orders!G$1,customers!$A$1:$D$1,0))</f>
        <v>Россия</v>
      </c>
      <c r="H805" s="2" t="str">
        <f>INDEX(products!$A$1:$G$49,MATCH($D805,products!$A$1:$A$49,0),MATCH(orders!H$1,products!$A$1:$G$1,0))</f>
        <v>Exc</v>
      </c>
      <c r="I805" s="2" t="str">
        <f>INDEX(products!$A$1:$G$49,MATCH($D805,products!$A$1:$A$49,0),MATCH(orders!I$1,products!$A$1:$G$1,0))</f>
        <v>M</v>
      </c>
      <c r="J805" s="2">
        <f>INDEX(products!$A$1:$G$49,MATCH($D805,products!$A$1:$A$49,0),MATCH(orders!J$1,products!$A$1:$G$1,0))</f>
        <v>2.5</v>
      </c>
      <c r="K805" s="2">
        <f>INDEX(products!$A$1:$G$49,MATCH($D805,products!$A$1:$A$49,0),MATCH(orders!K$1,products!$A$1:$G$1,0))</f>
        <v>3162.4999999999995</v>
      </c>
      <c r="L805">
        <f>K805*E805</f>
        <v>12649.999999999998</v>
      </c>
      <c r="M805" s="2" t="str" cm="1">
        <f t="array" ref="M8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05" s="2" t="str" cm="1">
        <f t="array" ref="N805">_xlfn.IFS(FullCoffeeTable[[#This Row],[Метод прожарки]]="M","Medium",FullCoffeeTable[[#This Row],[Метод прожарки]]="L","Light",FullCoffeeTable[[#This Row],[Метод прожарки]]="D","Dark")</f>
        <v>Medium</v>
      </c>
      <c r="O805" s="2" t="str">
        <f>INDEX(customers!$A$1:$D$1001,MATCH($C805,customers!$A$1:$A$1001,0),MATCH(orders!O$1,customers!$A$1:$D$1,0))</f>
        <v>Нет</v>
      </c>
    </row>
    <row r="806" spans="1:15" x14ac:dyDescent="0.25">
      <c r="A806" s="2" t="s">
        <v>1575</v>
      </c>
      <c r="B806" s="3">
        <v>44289</v>
      </c>
      <c r="C806" s="2" t="s">
        <v>1576</v>
      </c>
      <c r="D806" t="s">
        <v>1998</v>
      </c>
      <c r="E806" s="2">
        <v>2</v>
      </c>
      <c r="F806" s="2" t="str">
        <f>INDEX(customers!$A$1:$D$1001,MATCH($C806,customers!$A$1:$A$1001,0),MATCH(orders!F$1,customers!$A$1:$D$1,0))</f>
        <v>Глеб Егоров</v>
      </c>
      <c r="G806" s="2" t="str">
        <f>INDEX(customers!$A$1:$D$1001,MATCH($C806,customers!$A$1:$A$1001,0),MATCH(orders!G$1,customers!$A$1:$D$1,0))</f>
        <v>Беларусь</v>
      </c>
      <c r="H806" s="2" t="str">
        <f>INDEX(products!$A$1:$G$49,MATCH($D806,products!$A$1:$A$49,0),MATCH(orders!H$1,products!$A$1:$G$1,0))</f>
        <v>Rob</v>
      </c>
      <c r="I806" s="2" t="str">
        <f>INDEX(products!$A$1:$G$49,MATCH($D806,products!$A$1:$A$49,0),MATCH(orders!I$1,products!$A$1:$G$1,0))</f>
        <v>L</v>
      </c>
      <c r="J806" s="2">
        <f>INDEX(products!$A$1:$G$49,MATCH($D806,products!$A$1:$A$49,0),MATCH(orders!J$1,products!$A$1:$G$1,0))</f>
        <v>1</v>
      </c>
      <c r="K806" s="2">
        <f>INDEX(products!$A$1:$G$49,MATCH($D806,products!$A$1:$A$49,0),MATCH(orders!K$1,products!$A$1:$G$1,0))</f>
        <v>1195</v>
      </c>
      <c r="L806">
        <f>K806*E806</f>
        <v>2390</v>
      </c>
      <c r="M806" s="2" t="str" cm="1">
        <f t="array" ref="M8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6" s="2" t="str" cm="1">
        <f t="array" ref="N806">_xlfn.IFS(FullCoffeeTable[[#This Row],[Метод прожарки]]="M","Medium",FullCoffeeTable[[#This Row],[Метод прожарки]]="L","Light",FullCoffeeTable[[#This Row],[Метод прожарки]]="D","Dark")</f>
        <v>Light</v>
      </c>
      <c r="O806" s="2" t="str">
        <f>INDEX(customers!$A$1:$D$1001,MATCH($C806,customers!$A$1:$A$1001,0),MATCH(orders!O$1,customers!$A$1:$D$1,0))</f>
        <v>Нет</v>
      </c>
    </row>
    <row r="807" spans="1:15" x14ac:dyDescent="0.25">
      <c r="A807" s="2" t="s">
        <v>1577</v>
      </c>
      <c r="B807" s="3">
        <v>44713</v>
      </c>
      <c r="C807" s="2" t="s">
        <v>1578</v>
      </c>
      <c r="D807" t="s">
        <v>1965</v>
      </c>
      <c r="E807" s="2">
        <v>1</v>
      </c>
      <c r="F807" s="2" t="str">
        <f>INDEX(customers!$A$1:$D$1001,MATCH($C807,customers!$A$1:$A$1001,0),MATCH(orders!F$1,customers!$A$1:$D$1,0))</f>
        <v>Диана Медведева</v>
      </c>
      <c r="G807" s="2" t="str">
        <f>INDEX(customers!$A$1:$D$1001,MATCH($C807,customers!$A$1:$A$1001,0),MATCH(orders!G$1,customers!$A$1:$D$1,0))</f>
        <v>Россия</v>
      </c>
      <c r="H807" s="2" t="str">
        <f>INDEX(products!$A$1:$G$49,MATCH($D807,products!$A$1:$A$49,0),MATCH(orders!H$1,products!$A$1:$G$1,0))</f>
        <v>Rob</v>
      </c>
      <c r="I807" s="2" t="str">
        <f>INDEX(products!$A$1:$G$49,MATCH($D807,products!$A$1:$A$49,0),MATCH(orders!I$1,products!$A$1:$G$1,0))</f>
        <v>M</v>
      </c>
      <c r="J807" s="2">
        <f>INDEX(products!$A$1:$G$49,MATCH($D807,products!$A$1:$A$49,0),MATCH(orders!J$1,products!$A$1:$G$1,0))</f>
        <v>0.5</v>
      </c>
      <c r="K807" s="2">
        <f>INDEX(products!$A$1:$G$49,MATCH($D807,products!$A$1:$A$49,0),MATCH(orders!K$1,products!$A$1:$G$1,0))</f>
        <v>597</v>
      </c>
      <c r="L807">
        <f>K807*E807</f>
        <v>597</v>
      </c>
      <c r="M807" s="2" t="str" cm="1">
        <f t="array" ref="M8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07" s="2" t="str" cm="1">
        <f t="array" ref="N807">_xlfn.IFS(FullCoffeeTable[[#This Row],[Метод прожарки]]="M","Medium",FullCoffeeTable[[#This Row],[Метод прожарки]]="L","Light",FullCoffeeTable[[#This Row],[Метод прожарки]]="D","Dark")</f>
        <v>Medium</v>
      </c>
      <c r="O807" s="2" t="str">
        <f>INDEX(customers!$A$1:$D$1001,MATCH($C807,customers!$A$1:$A$1001,0),MATCH(orders!O$1,customers!$A$1:$D$1,0))</f>
        <v>Нет</v>
      </c>
    </row>
    <row r="808" spans="1:15" x14ac:dyDescent="0.25">
      <c r="A808" s="2" t="s">
        <v>1579</v>
      </c>
      <c r="B808" s="3">
        <v>44241</v>
      </c>
      <c r="C808" s="2" t="s">
        <v>1580</v>
      </c>
      <c r="D808" t="s">
        <v>1969</v>
      </c>
      <c r="E808" s="2">
        <v>2</v>
      </c>
      <c r="F808" s="2" t="str">
        <f>INDEX(customers!$A$1:$D$1001,MATCH($C808,customers!$A$1:$A$1001,0),MATCH(orders!F$1,customers!$A$1:$D$1,0))</f>
        <v>Полина Иванова</v>
      </c>
      <c r="G808" s="2" t="str">
        <f>INDEX(customers!$A$1:$D$1001,MATCH($C808,customers!$A$1:$A$1001,0),MATCH(orders!G$1,customers!$A$1:$D$1,0))</f>
        <v>Беларусь</v>
      </c>
      <c r="H808" s="2" t="str">
        <f>INDEX(products!$A$1:$G$49,MATCH($D808,products!$A$1:$A$49,0),MATCH(orders!H$1,products!$A$1:$G$1,0))</f>
        <v>Lib</v>
      </c>
      <c r="I808" s="2" t="str">
        <f>INDEX(products!$A$1:$G$49,MATCH($D808,products!$A$1:$A$49,0),MATCH(orders!I$1,products!$A$1:$G$1,0))</f>
        <v>D</v>
      </c>
      <c r="J808" s="2">
        <f>INDEX(products!$A$1:$G$49,MATCH($D808,products!$A$1:$A$49,0),MATCH(orders!J$1,products!$A$1:$G$1,0))</f>
        <v>0.2</v>
      </c>
      <c r="K808" s="2">
        <f>INDEX(products!$A$1:$G$49,MATCH($D808,products!$A$1:$A$49,0),MATCH(orders!K$1,products!$A$1:$G$1,0))</f>
        <v>388.5</v>
      </c>
      <c r="L808">
        <f>K808*E808</f>
        <v>777</v>
      </c>
      <c r="M808" s="2" t="str" cm="1">
        <f t="array" ref="M8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08" s="2" t="str" cm="1">
        <f t="array" ref="N808">_xlfn.IFS(FullCoffeeTable[[#This Row],[Метод прожарки]]="M","Medium",FullCoffeeTable[[#This Row],[Метод прожарки]]="L","Light",FullCoffeeTable[[#This Row],[Метод прожарки]]="D","Dark")</f>
        <v>Dark</v>
      </c>
      <c r="O808" s="2" t="str">
        <f>INDEX(customers!$A$1:$D$1001,MATCH($C808,customers!$A$1:$A$1001,0),MATCH(orders!O$1,customers!$A$1:$D$1,0))</f>
        <v>Да</v>
      </c>
    </row>
    <row r="809" spans="1:15" x14ac:dyDescent="0.25">
      <c r="A809" s="2" t="s">
        <v>1581</v>
      </c>
      <c r="B809" s="3">
        <v>44543</v>
      </c>
      <c r="C809" s="2" t="s">
        <v>1582</v>
      </c>
      <c r="D809" t="s">
        <v>1988</v>
      </c>
      <c r="E809" s="2">
        <v>3</v>
      </c>
      <c r="F809" s="2" t="str">
        <f>INDEX(customers!$A$1:$D$1001,MATCH($C809,customers!$A$1:$A$1001,0),MATCH(orders!F$1,customers!$A$1:$D$1,0))</f>
        <v>Константин Горшков</v>
      </c>
      <c r="G809" s="2" t="str">
        <f>INDEX(customers!$A$1:$D$1001,MATCH($C809,customers!$A$1:$A$1001,0),MATCH(orders!G$1,customers!$A$1:$D$1,0))</f>
        <v>Казахстан</v>
      </c>
      <c r="H809" s="2" t="str">
        <f>INDEX(products!$A$1:$G$49,MATCH($D809,products!$A$1:$A$49,0),MATCH(orders!H$1,products!$A$1:$G$1,0))</f>
        <v>Lib</v>
      </c>
      <c r="I809" s="2" t="str">
        <f>INDEX(products!$A$1:$G$49,MATCH($D809,products!$A$1:$A$49,0),MATCH(orders!I$1,products!$A$1:$G$1,0))</f>
        <v>D</v>
      </c>
      <c r="J809" s="2">
        <f>INDEX(products!$A$1:$G$49,MATCH($D809,products!$A$1:$A$49,0),MATCH(orders!J$1,products!$A$1:$G$1,0))</f>
        <v>0.5</v>
      </c>
      <c r="K809" s="2">
        <f>INDEX(products!$A$1:$G$49,MATCH($D809,products!$A$1:$A$49,0),MATCH(orders!K$1,products!$A$1:$G$1,0))</f>
        <v>777</v>
      </c>
      <c r="L809">
        <f>K809*E809</f>
        <v>2331</v>
      </c>
      <c r="M809" s="2" t="str" cm="1">
        <f t="array" ref="M8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09" s="2" t="str" cm="1">
        <f t="array" ref="N809">_xlfn.IFS(FullCoffeeTable[[#This Row],[Метод прожарки]]="M","Medium",FullCoffeeTable[[#This Row],[Метод прожарки]]="L","Light",FullCoffeeTable[[#This Row],[Метод прожарки]]="D","Dark")</f>
        <v>Dark</v>
      </c>
      <c r="O809" s="2" t="str">
        <f>INDEX(customers!$A$1:$D$1001,MATCH($C809,customers!$A$1:$A$1001,0),MATCH(orders!O$1,customers!$A$1:$D$1,0))</f>
        <v>Нет</v>
      </c>
    </row>
    <row r="810" spans="1:15" x14ac:dyDescent="0.25">
      <c r="A810" s="2" t="s">
        <v>1583</v>
      </c>
      <c r="B810" s="3">
        <v>43868</v>
      </c>
      <c r="C810" s="2" t="s">
        <v>1603</v>
      </c>
      <c r="D810" t="s">
        <v>1961</v>
      </c>
      <c r="E810" s="2">
        <v>5</v>
      </c>
      <c r="F810" s="2" t="str">
        <f>INDEX(customers!$A$1:$D$1001,MATCH($C810,customers!$A$1:$A$1001,0),MATCH(orders!F$1,customers!$A$1:$D$1,0))</f>
        <v>Иван Громов</v>
      </c>
      <c r="G810" s="2" t="str">
        <f>INDEX(customers!$A$1:$D$1001,MATCH($C810,customers!$A$1:$A$1001,0),MATCH(orders!G$1,customers!$A$1:$D$1,0))</f>
        <v>Россия</v>
      </c>
      <c r="H810" s="2" t="str">
        <f>INDEX(products!$A$1:$G$49,MATCH($D810,products!$A$1:$A$49,0),MATCH(orders!H$1,products!$A$1:$G$1,0))</f>
        <v>Rob</v>
      </c>
      <c r="I810" s="2" t="str">
        <f>INDEX(products!$A$1:$G$49,MATCH($D810,products!$A$1:$A$49,0),MATCH(orders!I$1,products!$A$1:$G$1,0))</f>
        <v>L</v>
      </c>
      <c r="J810" s="2">
        <f>INDEX(products!$A$1:$G$49,MATCH($D810,products!$A$1:$A$49,0),MATCH(orders!J$1,products!$A$1:$G$1,0))</f>
        <v>2.5</v>
      </c>
      <c r="K810" s="2">
        <f>INDEX(products!$A$1:$G$49,MATCH($D810,products!$A$1:$A$49,0),MATCH(orders!K$1,products!$A$1:$G$1,0))</f>
        <v>2748.4999999999995</v>
      </c>
      <c r="L810">
        <f>K810*E810</f>
        <v>13742.499999999998</v>
      </c>
      <c r="M810" s="2" t="str" cm="1">
        <f t="array" ref="M8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0" s="2" t="str" cm="1">
        <f t="array" ref="N810">_xlfn.IFS(FullCoffeeTable[[#This Row],[Метод прожарки]]="M","Medium",FullCoffeeTable[[#This Row],[Метод прожарки]]="L","Light",FullCoffeeTable[[#This Row],[Метод прожарки]]="D","Dark")</f>
        <v>Light</v>
      </c>
      <c r="O810" s="2" t="str">
        <f>INDEX(customers!$A$1:$D$1001,MATCH($C810,customers!$A$1:$A$1001,0),MATCH(orders!O$1,customers!$A$1:$D$1,0))</f>
        <v>Нет</v>
      </c>
    </row>
    <row r="811" spans="1:15" x14ac:dyDescent="0.25">
      <c r="A811" s="2" t="s">
        <v>1585</v>
      </c>
      <c r="B811" s="3">
        <v>44235</v>
      </c>
      <c r="C811" s="2" t="s">
        <v>1586</v>
      </c>
      <c r="D811" t="s">
        <v>1982</v>
      </c>
      <c r="E811" s="2">
        <v>3</v>
      </c>
      <c r="F811" s="2" t="str">
        <f>INDEX(customers!$A$1:$D$1001,MATCH($C811,customers!$A$1:$A$1001,0),MATCH(orders!F$1,customers!$A$1:$D$1,0))</f>
        <v>Маргарита Семенова</v>
      </c>
      <c r="G811" s="2" t="str">
        <f>INDEX(customers!$A$1:$D$1001,MATCH($C811,customers!$A$1:$A$1001,0),MATCH(orders!G$1,customers!$A$1:$D$1,0))</f>
        <v>Россия</v>
      </c>
      <c r="H811" s="2" t="str">
        <f>INDEX(products!$A$1:$G$49,MATCH($D811,products!$A$1:$A$49,0),MATCH(orders!H$1,products!$A$1:$G$1,0))</f>
        <v>Rob</v>
      </c>
      <c r="I811" s="2" t="str">
        <f>INDEX(products!$A$1:$G$49,MATCH($D811,products!$A$1:$A$49,0),MATCH(orders!I$1,products!$A$1:$G$1,0))</f>
        <v>D</v>
      </c>
      <c r="J811" s="2">
        <f>INDEX(products!$A$1:$G$49,MATCH($D811,products!$A$1:$A$49,0),MATCH(orders!J$1,products!$A$1:$G$1,0))</f>
        <v>0.2</v>
      </c>
      <c r="K811" s="2">
        <f>INDEX(products!$A$1:$G$49,MATCH($D811,products!$A$1:$A$49,0),MATCH(orders!K$1,products!$A$1:$G$1,0))</f>
        <v>268.49999999999994</v>
      </c>
      <c r="L811">
        <f>K811*E811</f>
        <v>805.49999999999977</v>
      </c>
      <c r="M811" s="2" t="str" cm="1">
        <f t="array" ref="M8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1" s="2" t="str" cm="1">
        <f t="array" ref="N811">_xlfn.IFS(FullCoffeeTable[[#This Row],[Метод прожарки]]="M","Medium",FullCoffeeTable[[#This Row],[Метод прожарки]]="L","Light",FullCoffeeTable[[#This Row],[Метод прожарки]]="D","Dark")</f>
        <v>Dark</v>
      </c>
      <c r="O811" s="2" t="str">
        <f>INDEX(customers!$A$1:$D$1001,MATCH($C811,customers!$A$1:$A$1001,0),MATCH(orders!O$1,customers!$A$1:$D$1,0))</f>
        <v>Да</v>
      </c>
    </row>
    <row r="812" spans="1:15" x14ac:dyDescent="0.25">
      <c r="A812" s="2" t="s">
        <v>1587</v>
      </c>
      <c r="B812" s="3">
        <v>44054</v>
      </c>
      <c r="C812" s="2" t="s">
        <v>1588</v>
      </c>
      <c r="D812" t="s">
        <v>1980</v>
      </c>
      <c r="E812" s="2">
        <v>3</v>
      </c>
      <c r="F812" s="2" t="str">
        <f>INDEX(customers!$A$1:$D$1001,MATCH($C812,customers!$A$1:$A$1001,0),MATCH(orders!F$1,customers!$A$1:$D$1,0))</f>
        <v>Семён Чернов</v>
      </c>
      <c r="G812" s="2" t="str">
        <f>INDEX(customers!$A$1:$D$1001,MATCH($C812,customers!$A$1:$A$1001,0),MATCH(orders!G$1,customers!$A$1:$D$1,0))</f>
        <v>Россия</v>
      </c>
      <c r="H812" s="2" t="str">
        <f>INDEX(products!$A$1:$G$49,MATCH($D812,products!$A$1:$A$49,0),MATCH(orders!H$1,products!$A$1:$G$1,0))</f>
        <v>Lib</v>
      </c>
      <c r="I812" s="2" t="str">
        <f>INDEX(products!$A$1:$G$49,MATCH($D812,products!$A$1:$A$49,0),MATCH(orders!I$1,products!$A$1:$G$1,0))</f>
        <v>L</v>
      </c>
      <c r="J812" s="2">
        <f>INDEX(products!$A$1:$G$49,MATCH($D812,products!$A$1:$A$49,0),MATCH(orders!J$1,products!$A$1:$G$1,0))</f>
        <v>0.5</v>
      </c>
      <c r="K812" s="2">
        <f>INDEX(products!$A$1:$G$49,MATCH($D812,products!$A$1:$A$49,0),MATCH(orders!K$1,products!$A$1:$G$1,0))</f>
        <v>951</v>
      </c>
      <c r="L812">
        <f>K812*E812</f>
        <v>2853</v>
      </c>
      <c r="M812" s="2" t="str" cm="1">
        <f t="array" ref="M8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2" s="2" t="str" cm="1">
        <f t="array" ref="N812">_xlfn.IFS(FullCoffeeTable[[#This Row],[Метод прожарки]]="M","Medium",FullCoffeeTable[[#This Row],[Метод прожарки]]="L","Light",FullCoffeeTable[[#This Row],[Метод прожарки]]="D","Dark")</f>
        <v>Light</v>
      </c>
      <c r="O812" s="2" t="str">
        <f>INDEX(customers!$A$1:$D$1001,MATCH($C812,customers!$A$1:$A$1001,0),MATCH(orders!O$1,customers!$A$1:$D$1,0))</f>
        <v>Нет</v>
      </c>
    </row>
    <row r="813" spans="1:15" x14ac:dyDescent="0.25">
      <c r="A813" s="2" t="s">
        <v>1589</v>
      </c>
      <c r="B813" s="3">
        <v>44114</v>
      </c>
      <c r="C813" s="2" t="s">
        <v>1590</v>
      </c>
      <c r="D813" t="s">
        <v>1974</v>
      </c>
      <c r="E813" s="2">
        <v>6</v>
      </c>
      <c r="F813" s="2" t="str">
        <f>INDEX(customers!$A$1:$D$1001,MATCH($C813,customers!$A$1:$A$1001,0),MATCH(orders!F$1,customers!$A$1:$D$1,0))</f>
        <v>Александра Николаева</v>
      </c>
      <c r="G813" s="2" t="str">
        <f>INDEX(customers!$A$1:$D$1001,MATCH($C813,customers!$A$1:$A$1001,0),MATCH(orders!G$1,customers!$A$1:$D$1,0))</f>
        <v>Казахстан</v>
      </c>
      <c r="H813" s="2" t="str">
        <f>INDEX(products!$A$1:$G$49,MATCH($D813,products!$A$1:$A$49,0),MATCH(orders!H$1,products!$A$1:$G$1,0))</f>
        <v>Ara</v>
      </c>
      <c r="I813" s="2" t="str">
        <f>INDEX(products!$A$1:$G$49,MATCH($D813,products!$A$1:$A$49,0),MATCH(orders!I$1,products!$A$1:$G$1,0))</f>
        <v>M</v>
      </c>
      <c r="J813" s="2">
        <f>INDEX(products!$A$1:$G$49,MATCH($D813,products!$A$1:$A$49,0),MATCH(orders!J$1,products!$A$1:$G$1,0))</f>
        <v>1</v>
      </c>
      <c r="K813" s="2">
        <f>INDEX(products!$A$1:$G$49,MATCH($D813,products!$A$1:$A$49,0),MATCH(orders!K$1,products!$A$1:$G$1,0))</f>
        <v>1125</v>
      </c>
      <c r="L813">
        <f>K813*E813</f>
        <v>6750</v>
      </c>
      <c r="M813" s="2" t="str" cm="1">
        <f t="array" ref="M8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13" s="2" t="str" cm="1">
        <f t="array" ref="N813">_xlfn.IFS(FullCoffeeTable[[#This Row],[Метод прожарки]]="M","Medium",FullCoffeeTable[[#This Row],[Метод прожарки]]="L","Light",FullCoffeeTable[[#This Row],[Метод прожарки]]="D","Dark")</f>
        <v>Medium</v>
      </c>
      <c r="O813" s="2" t="str">
        <f>INDEX(customers!$A$1:$D$1001,MATCH($C813,customers!$A$1:$A$1001,0),MATCH(orders!O$1,customers!$A$1:$D$1,0))</f>
        <v>Да</v>
      </c>
    </row>
    <row r="814" spans="1:15" x14ac:dyDescent="0.25">
      <c r="A814" s="2" t="s">
        <v>1589</v>
      </c>
      <c r="B814" s="3">
        <v>44114</v>
      </c>
      <c r="C814" s="2" t="s">
        <v>1590</v>
      </c>
      <c r="D814" t="s">
        <v>1984</v>
      </c>
      <c r="E814" s="2">
        <v>6</v>
      </c>
      <c r="F814" s="2" t="str">
        <f>INDEX(customers!$A$1:$D$1001,MATCH($C814,customers!$A$1:$A$1001,0),MATCH(orders!F$1,customers!$A$1:$D$1,0))</f>
        <v>Александра Николаева</v>
      </c>
      <c r="G814" s="2" t="str">
        <f>INDEX(customers!$A$1:$D$1001,MATCH($C814,customers!$A$1:$A$1001,0),MATCH(orders!G$1,customers!$A$1:$D$1,0))</f>
        <v>Казахстан</v>
      </c>
      <c r="H814" s="2" t="str">
        <f>INDEX(products!$A$1:$G$49,MATCH($D814,products!$A$1:$A$49,0),MATCH(orders!H$1,products!$A$1:$G$1,0))</f>
        <v>Lib</v>
      </c>
      <c r="I814" s="2" t="str">
        <f>INDEX(products!$A$1:$G$49,MATCH($D814,products!$A$1:$A$49,0),MATCH(orders!I$1,products!$A$1:$G$1,0))</f>
        <v>D</v>
      </c>
      <c r="J814" s="2">
        <f>INDEX(products!$A$1:$G$49,MATCH($D814,products!$A$1:$A$49,0),MATCH(orders!J$1,products!$A$1:$G$1,0))</f>
        <v>2.5</v>
      </c>
      <c r="K814" s="2">
        <f>INDEX(products!$A$1:$G$49,MATCH($D814,products!$A$1:$A$49,0),MATCH(orders!K$1,products!$A$1:$G$1,0))</f>
        <v>2978.4999999999995</v>
      </c>
      <c r="L814">
        <f>K814*E814</f>
        <v>17870.999999999996</v>
      </c>
      <c r="M814" s="2" t="str" cm="1">
        <f t="array" ref="M8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4" s="2" t="str" cm="1">
        <f t="array" ref="N814">_xlfn.IFS(FullCoffeeTable[[#This Row],[Метод прожарки]]="M","Medium",FullCoffeeTable[[#This Row],[Метод прожарки]]="L","Light",FullCoffeeTable[[#This Row],[Метод прожарки]]="D","Dark")</f>
        <v>Dark</v>
      </c>
      <c r="O814" s="2" t="str">
        <f>INDEX(customers!$A$1:$D$1001,MATCH($C814,customers!$A$1:$A$1001,0),MATCH(orders!O$1,customers!$A$1:$D$1,0))</f>
        <v>Да</v>
      </c>
    </row>
    <row r="815" spans="1:15" x14ac:dyDescent="0.25">
      <c r="A815" s="2" t="s">
        <v>1592</v>
      </c>
      <c r="B815" s="3">
        <v>44173</v>
      </c>
      <c r="C815" s="2" t="s">
        <v>1593</v>
      </c>
      <c r="D815" t="s">
        <v>1985</v>
      </c>
      <c r="E815" s="2">
        <v>1</v>
      </c>
      <c r="F815" s="2" t="str">
        <f>INDEX(customers!$A$1:$D$1001,MATCH($C815,customers!$A$1:$A$1001,0),MATCH(orders!F$1,customers!$A$1:$D$1,0))</f>
        <v>Александр Васильев</v>
      </c>
      <c r="G815" s="2" t="str">
        <f>INDEX(customers!$A$1:$D$1001,MATCH($C815,customers!$A$1:$A$1001,0),MATCH(orders!G$1,customers!$A$1:$D$1,0))</f>
        <v>Россия</v>
      </c>
      <c r="H815" s="2" t="str">
        <f>INDEX(products!$A$1:$G$49,MATCH($D815,products!$A$1:$A$49,0),MATCH(orders!H$1,products!$A$1:$G$1,0))</f>
        <v>Exc</v>
      </c>
      <c r="I815" s="2" t="str">
        <f>INDEX(products!$A$1:$G$49,MATCH($D815,products!$A$1:$A$49,0),MATCH(orders!I$1,products!$A$1:$G$1,0))</f>
        <v>M</v>
      </c>
      <c r="J815" s="2">
        <f>INDEX(products!$A$1:$G$49,MATCH($D815,products!$A$1:$A$49,0),MATCH(orders!J$1,products!$A$1:$G$1,0))</f>
        <v>2.5</v>
      </c>
      <c r="K815" s="2">
        <f>INDEX(products!$A$1:$G$49,MATCH($D815,products!$A$1:$A$49,0),MATCH(orders!K$1,products!$A$1:$G$1,0))</f>
        <v>3162.4999999999995</v>
      </c>
      <c r="L815">
        <f>K815*E815</f>
        <v>3162.4999999999995</v>
      </c>
      <c r="M815" s="2" t="str" cm="1">
        <f t="array" ref="M8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15" s="2" t="str" cm="1">
        <f t="array" ref="N815">_xlfn.IFS(FullCoffeeTable[[#This Row],[Метод прожарки]]="M","Medium",FullCoffeeTable[[#This Row],[Метод прожарки]]="L","Light",FullCoffeeTable[[#This Row],[Метод прожарки]]="D","Dark")</f>
        <v>Medium</v>
      </c>
      <c r="O815" s="2" t="str">
        <f>INDEX(customers!$A$1:$D$1001,MATCH($C815,customers!$A$1:$A$1001,0),MATCH(orders!O$1,customers!$A$1:$D$1,0))</f>
        <v>Да</v>
      </c>
    </row>
    <row r="816" spans="1:15" x14ac:dyDescent="0.25">
      <c r="A816" s="2" t="s">
        <v>1594</v>
      </c>
      <c r="B816" s="3">
        <v>43573</v>
      </c>
      <c r="C816" s="2" t="s">
        <v>1595</v>
      </c>
      <c r="D816" t="s">
        <v>2003</v>
      </c>
      <c r="E816" s="2">
        <v>2</v>
      </c>
      <c r="F816" s="2" t="str">
        <f>INDEX(customers!$A$1:$D$1001,MATCH($C816,customers!$A$1:$A$1001,0),MATCH(orders!F$1,customers!$A$1:$D$1,0))</f>
        <v>Марк Князев</v>
      </c>
      <c r="G816" s="2" t="str">
        <f>INDEX(customers!$A$1:$D$1001,MATCH($C816,customers!$A$1:$A$1001,0),MATCH(orders!G$1,customers!$A$1:$D$1,0))</f>
        <v>Россия</v>
      </c>
      <c r="H816" s="2" t="str">
        <f>INDEX(products!$A$1:$G$49,MATCH($D816,products!$A$1:$A$49,0),MATCH(orders!H$1,products!$A$1:$G$1,0))</f>
        <v>Exc</v>
      </c>
      <c r="I816" s="2" t="str">
        <f>INDEX(products!$A$1:$G$49,MATCH($D816,products!$A$1:$A$49,0),MATCH(orders!I$1,products!$A$1:$G$1,0))</f>
        <v>L</v>
      </c>
      <c r="J816" s="2">
        <f>INDEX(products!$A$1:$G$49,MATCH($D816,products!$A$1:$A$49,0),MATCH(orders!J$1,products!$A$1:$G$1,0))</f>
        <v>0.2</v>
      </c>
      <c r="K816" s="2">
        <f>INDEX(products!$A$1:$G$49,MATCH($D816,products!$A$1:$A$49,0),MATCH(orders!K$1,products!$A$1:$G$1,0))</f>
        <v>445.5</v>
      </c>
      <c r="L816">
        <f>K816*E816</f>
        <v>891</v>
      </c>
      <c r="M816" s="2" t="str" cm="1">
        <f t="array" ref="M8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16" s="2" t="str" cm="1">
        <f t="array" ref="N816">_xlfn.IFS(FullCoffeeTable[[#This Row],[Метод прожарки]]="M","Medium",FullCoffeeTable[[#This Row],[Метод прожарки]]="L","Light",FullCoffeeTable[[#This Row],[Метод прожарки]]="D","Dark")</f>
        <v>Light</v>
      </c>
      <c r="O816" s="2" t="str">
        <f>INDEX(customers!$A$1:$D$1001,MATCH($C816,customers!$A$1:$A$1001,0),MATCH(orders!O$1,customers!$A$1:$D$1,0))</f>
        <v>Нет</v>
      </c>
    </row>
    <row r="817" spans="1:15" x14ac:dyDescent="0.25">
      <c r="A817" s="2" t="s">
        <v>1596</v>
      </c>
      <c r="B817" s="3">
        <v>44200</v>
      </c>
      <c r="C817" s="2" t="s">
        <v>1597</v>
      </c>
      <c r="D817" t="s">
        <v>1965</v>
      </c>
      <c r="E817" s="2">
        <v>6</v>
      </c>
      <c r="F817" s="2" t="str">
        <f>INDEX(customers!$A$1:$D$1001,MATCH($C817,customers!$A$1:$A$1001,0),MATCH(orders!F$1,customers!$A$1:$D$1,0))</f>
        <v>Наталья Третьякова</v>
      </c>
      <c r="G817" s="2" t="str">
        <f>INDEX(customers!$A$1:$D$1001,MATCH($C817,customers!$A$1:$A$1001,0),MATCH(orders!G$1,customers!$A$1:$D$1,0))</f>
        <v>Россия</v>
      </c>
      <c r="H817" s="2" t="str">
        <f>INDEX(products!$A$1:$G$49,MATCH($D817,products!$A$1:$A$49,0),MATCH(orders!H$1,products!$A$1:$G$1,0))</f>
        <v>Rob</v>
      </c>
      <c r="I817" s="2" t="str">
        <f>INDEX(products!$A$1:$G$49,MATCH($D817,products!$A$1:$A$49,0),MATCH(orders!I$1,products!$A$1:$G$1,0))</f>
        <v>M</v>
      </c>
      <c r="J817" s="2">
        <f>INDEX(products!$A$1:$G$49,MATCH($D817,products!$A$1:$A$49,0),MATCH(orders!J$1,products!$A$1:$G$1,0))</f>
        <v>0.5</v>
      </c>
      <c r="K817" s="2">
        <f>INDEX(products!$A$1:$G$49,MATCH($D817,products!$A$1:$A$49,0),MATCH(orders!K$1,products!$A$1:$G$1,0))</f>
        <v>597</v>
      </c>
      <c r="L817">
        <f>K817*E817</f>
        <v>3582</v>
      </c>
      <c r="M817" s="2" t="str" cm="1">
        <f t="array" ref="M8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17" s="2" t="str" cm="1">
        <f t="array" ref="N817">_xlfn.IFS(FullCoffeeTable[[#This Row],[Метод прожарки]]="M","Medium",FullCoffeeTable[[#This Row],[Метод прожарки]]="L","Light",FullCoffeeTable[[#This Row],[Метод прожарки]]="D","Dark")</f>
        <v>Medium</v>
      </c>
      <c r="O817" s="2" t="str">
        <f>INDEX(customers!$A$1:$D$1001,MATCH($C817,customers!$A$1:$A$1001,0),MATCH(orders!O$1,customers!$A$1:$D$1,0))</f>
        <v>Нет</v>
      </c>
    </row>
    <row r="818" spans="1:15" x14ac:dyDescent="0.25">
      <c r="A818" s="2" t="s">
        <v>1598</v>
      </c>
      <c r="B818" s="3">
        <v>43534</v>
      </c>
      <c r="C818" s="2" t="s">
        <v>1599</v>
      </c>
      <c r="D818" t="s">
        <v>1980</v>
      </c>
      <c r="E818" s="2">
        <v>4</v>
      </c>
      <c r="F818" s="2" t="str">
        <f>INDEX(customers!$A$1:$D$1001,MATCH($C818,customers!$A$1:$A$1001,0),MATCH(orders!F$1,customers!$A$1:$D$1,0))</f>
        <v>Игорь Муравьев</v>
      </c>
      <c r="G818" s="2" t="str">
        <f>INDEX(customers!$A$1:$D$1001,MATCH($C818,customers!$A$1:$A$1001,0),MATCH(orders!G$1,customers!$A$1:$D$1,0))</f>
        <v>Казахстан</v>
      </c>
      <c r="H818" s="2" t="str">
        <f>INDEX(products!$A$1:$G$49,MATCH($D818,products!$A$1:$A$49,0),MATCH(orders!H$1,products!$A$1:$G$1,0))</f>
        <v>Lib</v>
      </c>
      <c r="I818" s="2" t="str">
        <f>INDEX(products!$A$1:$G$49,MATCH($D818,products!$A$1:$A$49,0),MATCH(orders!I$1,products!$A$1:$G$1,0))</f>
        <v>L</v>
      </c>
      <c r="J818" s="2">
        <f>INDEX(products!$A$1:$G$49,MATCH($D818,products!$A$1:$A$49,0),MATCH(orders!J$1,products!$A$1:$G$1,0))</f>
        <v>0.5</v>
      </c>
      <c r="K818" s="2">
        <f>INDEX(products!$A$1:$G$49,MATCH($D818,products!$A$1:$A$49,0),MATCH(orders!K$1,products!$A$1:$G$1,0))</f>
        <v>951</v>
      </c>
      <c r="L818">
        <f>K818*E818</f>
        <v>3804</v>
      </c>
      <c r="M818" s="2" t="str" cm="1">
        <f t="array" ref="M8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8" s="2" t="str" cm="1">
        <f t="array" ref="N818">_xlfn.IFS(FullCoffeeTable[[#This Row],[Метод прожарки]]="M","Medium",FullCoffeeTable[[#This Row],[Метод прожарки]]="L","Light",FullCoffeeTable[[#This Row],[Метод прожарки]]="D","Dark")</f>
        <v>Light</v>
      </c>
      <c r="O818" s="2" t="str">
        <f>INDEX(customers!$A$1:$D$1001,MATCH($C818,customers!$A$1:$A$1001,0),MATCH(orders!O$1,customers!$A$1:$D$1,0))</f>
        <v>Нет</v>
      </c>
    </row>
    <row r="819" spans="1:15" x14ac:dyDescent="0.25">
      <c r="A819" s="2" t="s">
        <v>1600</v>
      </c>
      <c r="B819" s="3">
        <v>43798</v>
      </c>
      <c r="C819" s="2" t="s">
        <v>1601</v>
      </c>
      <c r="D819" t="s">
        <v>1988</v>
      </c>
      <c r="E819" s="2">
        <v>2</v>
      </c>
      <c r="F819" s="2" t="str">
        <f>INDEX(customers!$A$1:$D$1001,MATCH($C819,customers!$A$1:$A$1001,0),MATCH(orders!F$1,customers!$A$1:$D$1,0))</f>
        <v>Анна Воронина</v>
      </c>
      <c r="G819" s="2" t="str">
        <f>INDEX(customers!$A$1:$D$1001,MATCH($C819,customers!$A$1:$A$1001,0),MATCH(orders!G$1,customers!$A$1:$D$1,0))</f>
        <v>Россия</v>
      </c>
      <c r="H819" s="2" t="str">
        <f>INDEX(products!$A$1:$G$49,MATCH($D819,products!$A$1:$A$49,0),MATCH(orders!H$1,products!$A$1:$G$1,0))</f>
        <v>Lib</v>
      </c>
      <c r="I819" s="2" t="str">
        <f>INDEX(products!$A$1:$G$49,MATCH($D819,products!$A$1:$A$49,0),MATCH(orders!I$1,products!$A$1:$G$1,0))</f>
        <v>D</v>
      </c>
      <c r="J819" s="2">
        <f>INDEX(products!$A$1:$G$49,MATCH($D819,products!$A$1:$A$49,0),MATCH(orders!J$1,products!$A$1:$G$1,0))</f>
        <v>0.5</v>
      </c>
      <c r="K819" s="2">
        <f>INDEX(products!$A$1:$G$49,MATCH($D819,products!$A$1:$A$49,0),MATCH(orders!K$1,products!$A$1:$G$1,0))</f>
        <v>777</v>
      </c>
      <c r="L819">
        <f>K819*E819</f>
        <v>1554</v>
      </c>
      <c r="M819" s="2" t="str" cm="1">
        <f t="array" ref="M8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19" s="2" t="str" cm="1">
        <f t="array" ref="N819">_xlfn.IFS(FullCoffeeTable[[#This Row],[Метод прожарки]]="M","Medium",FullCoffeeTable[[#This Row],[Метод прожарки]]="L","Light",FullCoffeeTable[[#This Row],[Метод прожарки]]="D","Dark")</f>
        <v>Dark</v>
      </c>
      <c r="O819" s="2" t="str">
        <f>INDEX(customers!$A$1:$D$1001,MATCH($C819,customers!$A$1:$A$1001,0),MATCH(orders!O$1,customers!$A$1:$D$1,0))</f>
        <v>Нет</v>
      </c>
    </row>
    <row r="820" spans="1:15" x14ac:dyDescent="0.25">
      <c r="A820" s="2" t="s">
        <v>1602</v>
      </c>
      <c r="B820" s="3">
        <v>44761</v>
      </c>
      <c r="C820" s="2" t="s">
        <v>1603</v>
      </c>
      <c r="D820" t="s">
        <v>1989</v>
      </c>
      <c r="E820" s="2">
        <v>5</v>
      </c>
      <c r="F820" s="2" t="str">
        <f>INDEX(customers!$A$1:$D$1001,MATCH($C820,customers!$A$1:$A$1001,0),MATCH(orders!F$1,customers!$A$1:$D$1,0))</f>
        <v>Иван Громов</v>
      </c>
      <c r="G820" s="2" t="str">
        <f>INDEX(customers!$A$1:$D$1001,MATCH($C820,customers!$A$1:$A$1001,0),MATCH(orders!G$1,customers!$A$1:$D$1,0))</f>
        <v>Россия</v>
      </c>
      <c r="H820" s="2" t="str">
        <f>INDEX(products!$A$1:$G$49,MATCH($D820,products!$A$1:$A$49,0),MATCH(orders!H$1,products!$A$1:$G$1,0))</f>
        <v>Lib</v>
      </c>
      <c r="I820" s="2" t="str">
        <f>INDEX(products!$A$1:$G$49,MATCH($D820,products!$A$1:$A$49,0),MATCH(orders!I$1,products!$A$1:$G$1,0))</f>
        <v>L</v>
      </c>
      <c r="J820" s="2">
        <f>INDEX(products!$A$1:$G$49,MATCH($D820,products!$A$1:$A$49,0),MATCH(orders!J$1,products!$A$1:$G$1,0))</f>
        <v>1</v>
      </c>
      <c r="K820" s="2">
        <f>INDEX(products!$A$1:$G$49,MATCH($D820,products!$A$1:$A$49,0),MATCH(orders!K$1,products!$A$1:$G$1,0))</f>
        <v>1585</v>
      </c>
      <c r="L820">
        <f>K820*E820</f>
        <v>7925</v>
      </c>
      <c r="M820" s="2" t="str" cm="1">
        <f t="array" ref="M8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0" s="2" t="str" cm="1">
        <f t="array" ref="N820">_xlfn.IFS(FullCoffeeTable[[#This Row],[Метод прожарки]]="M","Medium",FullCoffeeTable[[#This Row],[Метод прожарки]]="L","Light",FullCoffeeTable[[#This Row],[Метод прожарки]]="D","Dark")</f>
        <v>Light</v>
      </c>
      <c r="O820" s="2" t="str">
        <f>INDEX(customers!$A$1:$D$1001,MATCH($C820,customers!$A$1:$A$1001,0),MATCH(orders!O$1,customers!$A$1:$D$1,0))</f>
        <v>Нет</v>
      </c>
    </row>
    <row r="821" spans="1:15" x14ac:dyDescent="0.25">
      <c r="A821" s="2" t="s">
        <v>1604</v>
      </c>
      <c r="B821" s="3">
        <v>44008</v>
      </c>
      <c r="C821" s="2" t="s">
        <v>1605</v>
      </c>
      <c r="D821" t="s">
        <v>1964</v>
      </c>
      <c r="E821" s="2">
        <v>1</v>
      </c>
      <c r="F821" s="2" t="str">
        <f>INDEX(customers!$A$1:$D$1001,MATCH($C821,customers!$A$1:$A$1001,0),MATCH(orders!F$1,customers!$A$1:$D$1,0))</f>
        <v>Александр Пахомов</v>
      </c>
      <c r="G821" s="2" t="str">
        <f>INDEX(customers!$A$1:$D$1001,MATCH($C821,customers!$A$1:$A$1001,0),MATCH(orders!G$1,customers!$A$1:$D$1,0))</f>
        <v>Россия</v>
      </c>
      <c r="H821" s="2" t="str">
        <f>INDEX(products!$A$1:$G$49,MATCH($D821,products!$A$1:$A$49,0),MATCH(orders!H$1,products!$A$1:$G$1,0))</f>
        <v>Lib</v>
      </c>
      <c r="I821" s="2" t="str">
        <f>INDEX(products!$A$1:$G$49,MATCH($D821,products!$A$1:$A$49,0),MATCH(orders!I$1,products!$A$1:$G$1,0))</f>
        <v>L</v>
      </c>
      <c r="J821" s="2">
        <f>INDEX(products!$A$1:$G$49,MATCH($D821,products!$A$1:$A$49,0),MATCH(orders!J$1,products!$A$1:$G$1,0))</f>
        <v>0.2</v>
      </c>
      <c r="K821" s="2">
        <f>INDEX(products!$A$1:$G$49,MATCH($D821,products!$A$1:$A$49,0),MATCH(orders!K$1,products!$A$1:$G$1,0))</f>
        <v>475.5</v>
      </c>
      <c r="L821">
        <f>K821*E821</f>
        <v>475.5</v>
      </c>
      <c r="M821" s="2" t="str" cm="1">
        <f t="array" ref="M8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1" s="2" t="str" cm="1">
        <f t="array" ref="N821">_xlfn.IFS(FullCoffeeTable[[#This Row],[Метод прожарки]]="M","Medium",FullCoffeeTable[[#This Row],[Метод прожарки]]="L","Light",FullCoffeeTable[[#This Row],[Метод прожарки]]="D","Dark")</f>
        <v>Light</v>
      </c>
      <c r="O821" s="2" t="str">
        <f>INDEX(customers!$A$1:$D$1001,MATCH($C821,customers!$A$1:$A$1001,0),MATCH(orders!O$1,customers!$A$1:$D$1,0))</f>
        <v>Да</v>
      </c>
    </row>
    <row r="822" spans="1:15" x14ac:dyDescent="0.25">
      <c r="A822" s="2" t="s">
        <v>1606</v>
      </c>
      <c r="B822" s="3">
        <v>43510</v>
      </c>
      <c r="C822" s="2" t="s">
        <v>1607</v>
      </c>
      <c r="D822" t="s">
        <v>1960</v>
      </c>
      <c r="E822" s="2">
        <v>4</v>
      </c>
      <c r="F822" s="2" t="str">
        <f>INDEX(customers!$A$1:$D$1001,MATCH($C822,customers!$A$1:$A$1001,0),MATCH(orders!F$1,customers!$A$1:$D$1,0))</f>
        <v>Даниил Исаев</v>
      </c>
      <c r="G822" s="2" t="str">
        <f>INDEX(customers!$A$1:$D$1001,MATCH($C822,customers!$A$1:$A$1001,0),MATCH(orders!G$1,customers!$A$1:$D$1,0))</f>
        <v>Россия</v>
      </c>
      <c r="H822" s="2" t="str">
        <f>INDEX(products!$A$1:$G$49,MATCH($D822,products!$A$1:$A$49,0),MATCH(orders!H$1,products!$A$1:$G$1,0))</f>
        <v>Exc</v>
      </c>
      <c r="I822" s="2" t="str">
        <f>INDEX(products!$A$1:$G$49,MATCH($D822,products!$A$1:$A$49,0),MATCH(orders!I$1,products!$A$1:$G$1,0))</f>
        <v>M</v>
      </c>
      <c r="J822" s="2">
        <f>INDEX(products!$A$1:$G$49,MATCH($D822,products!$A$1:$A$49,0),MATCH(orders!J$1,products!$A$1:$G$1,0))</f>
        <v>1</v>
      </c>
      <c r="K822" s="2">
        <f>INDEX(products!$A$1:$G$49,MATCH($D822,products!$A$1:$A$49,0),MATCH(orders!K$1,products!$A$1:$G$1,0))</f>
        <v>1375</v>
      </c>
      <c r="L822">
        <f>K822*E822</f>
        <v>5500</v>
      </c>
      <c r="M822" s="2" t="str" cm="1">
        <f t="array" ref="M8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2" s="2" t="str" cm="1">
        <f t="array" ref="N822">_xlfn.IFS(FullCoffeeTable[[#This Row],[Метод прожарки]]="M","Medium",FullCoffeeTable[[#This Row],[Метод прожарки]]="L","Light",FullCoffeeTable[[#This Row],[Метод прожарки]]="D","Dark")</f>
        <v>Medium</v>
      </c>
      <c r="O822" s="2" t="str">
        <f>INDEX(customers!$A$1:$D$1001,MATCH($C822,customers!$A$1:$A$1001,0),MATCH(orders!O$1,customers!$A$1:$D$1,0))</f>
        <v>Да</v>
      </c>
    </row>
    <row r="823" spans="1:15" x14ac:dyDescent="0.25">
      <c r="A823" s="2" t="s">
        <v>1608</v>
      </c>
      <c r="B823" s="3">
        <v>44144</v>
      </c>
      <c r="C823" s="2" t="s">
        <v>1609</v>
      </c>
      <c r="D823" t="s">
        <v>1991</v>
      </c>
      <c r="E823" s="2">
        <v>5</v>
      </c>
      <c r="F823" s="2" t="str">
        <f>INDEX(customers!$A$1:$D$1001,MATCH($C823,customers!$A$1:$A$1001,0),MATCH(orders!F$1,customers!$A$1:$D$1,0))</f>
        <v>Давид Поляков</v>
      </c>
      <c r="G823" s="2" t="str">
        <f>INDEX(customers!$A$1:$D$1001,MATCH($C823,customers!$A$1:$A$1001,0),MATCH(orders!G$1,customers!$A$1:$D$1,0))</f>
        <v>Россия</v>
      </c>
      <c r="H823" s="2" t="str">
        <f>INDEX(products!$A$1:$G$49,MATCH($D823,products!$A$1:$A$49,0),MATCH(orders!H$1,products!$A$1:$G$1,0))</f>
        <v>Rob</v>
      </c>
      <c r="I823" s="2" t="str">
        <f>INDEX(products!$A$1:$G$49,MATCH($D823,products!$A$1:$A$49,0),MATCH(orders!I$1,products!$A$1:$G$1,0))</f>
        <v>D</v>
      </c>
      <c r="J823" s="2">
        <f>INDEX(products!$A$1:$G$49,MATCH($D823,products!$A$1:$A$49,0),MATCH(orders!J$1,products!$A$1:$G$1,0))</f>
        <v>0.5</v>
      </c>
      <c r="K823" s="2">
        <f>INDEX(products!$A$1:$G$49,MATCH($D823,products!$A$1:$A$49,0),MATCH(orders!K$1,products!$A$1:$G$1,0))</f>
        <v>536.99999999999989</v>
      </c>
      <c r="L823">
        <f>K823*E823</f>
        <v>2684.9999999999995</v>
      </c>
      <c r="M823" s="2" t="str" cm="1">
        <f t="array" ref="M8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23" s="2" t="str" cm="1">
        <f t="array" ref="N823">_xlfn.IFS(FullCoffeeTable[[#This Row],[Метод прожарки]]="M","Medium",FullCoffeeTable[[#This Row],[Метод прожарки]]="L","Light",FullCoffeeTable[[#This Row],[Метод прожарки]]="D","Dark")</f>
        <v>Dark</v>
      </c>
      <c r="O823" s="2" t="str">
        <f>INDEX(customers!$A$1:$D$1001,MATCH($C823,customers!$A$1:$A$1001,0),MATCH(orders!O$1,customers!$A$1:$D$1,0))</f>
        <v>Нет</v>
      </c>
    </row>
    <row r="824" spans="1:15" x14ac:dyDescent="0.25">
      <c r="A824" s="2" t="s">
        <v>1610</v>
      </c>
      <c r="B824" s="3">
        <v>43585</v>
      </c>
      <c r="C824" s="2" t="s">
        <v>1611</v>
      </c>
      <c r="D824" t="s">
        <v>1967</v>
      </c>
      <c r="E824" s="2">
        <v>4</v>
      </c>
      <c r="F824" s="2" t="str">
        <f>INDEX(customers!$A$1:$D$1001,MATCH($C824,customers!$A$1:$A$1001,0),MATCH(orders!F$1,customers!$A$1:$D$1,0))</f>
        <v>Виктория Чернышева</v>
      </c>
      <c r="G824" s="2" t="str">
        <f>INDEX(customers!$A$1:$D$1001,MATCH($C824,customers!$A$1:$A$1001,0),MATCH(orders!G$1,customers!$A$1:$D$1,0))</f>
        <v>Россия</v>
      </c>
      <c r="H824" s="2" t="str">
        <f>INDEX(products!$A$1:$G$49,MATCH($D824,products!$A$1:$A$49,0),MATCH(orders!H$1,products!$A$1:$G$1,0))</f>
        <v>Exc</v>
      </c>
      <c r="I824" s="2" t="str">
        <f>INDEX(products!$A$1:$G$49,MATCH($D824,products!$A$1:$A$49,0),MATCH(orders!I$1,products!$A$1:$G$1,0))</f>
        <v>L</v>
      </c>
      <c r="J824" s="2">
        <f>INDEX(products!$A$1:$G$49,MATCH($D824,products!$A$1:$A$49,0),MATCH(orders!J$1,products!$A$1:$G$1,0))</f>
        <v>2.5</v>
      </c>
      <c r="K824" s="2">
        <f>INDEX(products!$A$1:$G$49,MATCH($D824,products!$A$1:$A$49,0),MATCH(orders!K$1,products!$A$1:$G$1,0))</f>
        <v>3415.4999999999995</v>
      </c>
      <c r="L824">
        <f>K824*E824</f>
        <v>13661.999999999998</v>
      </c>
      <c r="M824" s="2" t="str" cm="1">
        <f t="array" ref="M8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4" s="2" t="str" cm="1">
        <f t="array" ref="N824">_xlfn.IFS(FullCoffeeTable[[#This Row],[Метод прожарки]]="M","Medium",FullCoffeeTable[[#This Row],[Метод прожарки]]="L","Light",FullCoffeeTable[[#This Row],[Метод прожарки]]="D","Dark")</f>
        <v>Light</v>
      </c>
      <c r="O824" s="2" t="str">
        <f>INDEX(customers!$A$1:$D$1001,MATCH($C824,customers!$A$1:$A$1001,0),MATCH(orders!O$1,customers!$A$1:$D$1,0))</f>
        <v>Нет</v>
      </c>
    </row>
    <row r="825" spans="1:15" x14ac:dyDescent="0.25">
      <c r="A825" s="2" t="s">
        <v>1612</v>
      </c>
      <c r="B825" s="3">
        <v>44134</v>
      </c>
      <c r="C825" s="2" t="s">
        <v>1613</v>
      </c>
      <c r="D825" t="s">
        <v>1989</v>
      </c>
      <c r="E825" s="2">
        <v>3</v>
      </c>
      <c r="F825" s="2" t="str">
        <f>INDEX(customers!$A$1:$D$1001,MATCH($C825,customers!$A$1:$A$1001,0),MATCH(orders!F$1,customers!$A$1:$D$1,0))</f>
        <v>Арина Демьянова</v>
      </c>
      <c r="G825" s="2" t="str">
        <f>INDEX(customers!$A$1:$D$1001,MATCH($C825,customers!$A$1:$A$1001,0),MATCH(orders!G$1,customers!$A$1:$D$1,0))</f>
        <v>Россия</v>
      </c>
      <c r="H825" s="2" t="str">
        <f>INDEX(products!$A$1:$G$49,MATCH($D825,products!$A$1:$A$49,0),MATCH(orders!H$1,products!$A$1:$G$1,0))</f>
        <v>Lib</v>
      </c>
      <c r="I825" s="2" t="str">
        <f>INDEX(products!$A$1:$G$49,MATCH($D825,products!$A$1:$A$49,0),MATCH(orders!I$1,products!$A$1:$G$1,0))</f>
        <v>L</v>
      </c>
      <c r="J825" s="2">
        <f>INDEX(products!$A$1:$G$49,MATCH($D825,products!$A$1:$A$49,0),MATCH(orders!J$1,products!$A$1:$G$1,0))</f>
        <v>1</v>
      </c>
      <c r="K825" s="2">
        <f>INDEX(products!$A$1:$G$49,MATCH($D825,products!$A$1:$A$49,0),MATCH(orders!K$1,products!$A$1:$G$1,0))</f>
        <v>1585</v>
      </c>
      <c r="L825">
        <f>K825*E825</f>
        <v>4755</v>
      </c>
      <c r="M825" s="2" t="str" cm="1">
        <f t="array" ref="M8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25" s="2" t="str" cm="1">
        <f t="array" ref="N825">_xlfn.IFS(FullCoffeeTable[[#This Row],[Метод прожарки]]="M","Medium",FullCoffeeTable[[#This Row],[Метод прожарки]]="L","Light",FullCoffeeTable[[#This Row],[Метод прожарки]]="D","Dark")</f>
        <v>Light</v>
      </c>
      <c r="O825" s="2" t="str">
        <f>INDEX(customers!$A$1:$D$1001,MATCH($C825,customers!$A$1:$A$1001,0),MATCH(orders!O$1,customers!$A$1:$D$1,0))</f>
        <v>Да</v>
      </c>
    </row>
    <row r="826" spans="1:15" x14ac:dyDescent="0.25">
      <c r="A826" s="2" t="s">
        <v>1614</v>
      </c>
      <c r="B826" s="3">
        <v>43781</v>
      </c>
      <c r="C826" s="2" t="s">
        <v>1615</v>
      </c>
      <c r="D826" t="s">
        <v>1971</v>
      </c>
      <c r="E826" s="2">
        <v>5</v>
      </c>
      <c r="F826" s="2" t="str">
        <f>INDEX(customers!$A$1:$D$1001,MATCH($C826,customers!$A$1:$A$1001,0),MATCH(orders!F$1,customers!$A$1:$D$1,0))</f>
        <v>Степан Макаров</v>
      </c>
      <c r="G826" s="2" t="str">
        <f>INDEX(customers!$A$1:$D$1001,MATCH($C826,customers!$A$1:$A$1001,0),MATCH(orders!G$1,customers!$A$1:$D$1,0))</f>
        <v>Россия</v>
      </c>
      <c r="H826" s="2" t="str">
        <f>INDEX(products!$A$1:$G$49,MATCH($D826,products!$A$1:$A$49,0),MATCH(orders!H$1,products!$A$1:$G$1,0))</f>
        <v>Ara</v>
      </c>
      <c r="I826" s="2" t="str">
        <f>INDEX(products!$A$1:$G$49,MATCH($D826,products!$A$1:$A$49,0),MATCH(orders!I$1,products!$A$1:$G$1,0))</f>
        <v>M</v>
      </c>
      <c r="J826" s="2">
        <f>INDEX(products!$A$1:$G$49,MATCH($D826,products!$A$1:$A$49,0),MATCH(orders!J$1,products!$A$1:$G$1,0))</f>
        <v>0.2</v>
      </c>
      <c r="K826" s="2">
        <f>INDEX(products!$A$1:$G$49,MATCH($D826,products!$A$1:$A$49,0),MATCH(orders!K$1,products!$A$1:$G$1,0))</f>
        <v>337.5</v>
      </c>
      <c r="L826">
        <f>K826*E826</f>
        <v>1687.5</v>
      </c>
      <c r="M826" s="2" t="str" cm="1">
        <f t="array" ref="M8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6" s="2" t="str" cm="1">
        <f t="array" ref="N826">_xlfn.IFS(FullCoffeeTable[[#This Row],[Метод прожарки]]="M","Medium",FullCoffeeTable[[#This Row],[Метод прожарки]]="L","Light",FullCoffeeTable[[#This Row],[Метод прожарки]]="D","Dark")</f>
        <v>Medium</v>
      </c>
      <c r="O826" s="2" t="str">
        <f>INDEX(customers!$A$1:$D$1001,MATCH($C826,customers!$A$1:$A$1001,0),MATCH(orders!O$1,customers!$A$1:$D$1,0))</f>
        <v>Да</v>
      </c>
    </row>
    <row r="827" spans="1:15" x14ac:dyDescent="0.25">
      <c r="A827" s="2" t="s">
        <v>1616</v>
      </c>
      <c r="B827" s="3">
        <v>44603</v>
      </c>
      <c r="C827" s="2" t="s">
        <v>1628</v>
      </c>
      <c r="D827" t="s">
        <v>1966</v>
      </c>
      <c r="E827" s="2">
        <v>3</v>
      </c>
      <c r="F827" s="2" t="str">
        <f>INDEX(customers!$A$1:$D$1001,MATCH($C827,customers!$A$1:$A$1001,0),MATCH(orders!F$1,customers!$A$1:$D$1,0))</f>
        <v>Мирослава Васильева</v>
      </c>
      <c r="G827" s="2" t="str">
        <f>INDEX(customers!$A$1:$D$1001,MATCH($C827,customers!$A$1:$A$1001,0),MATCH(orders!G$1,customers!$A$1:$D$1,0))</f>
        <v>Россия</v>
      </c>
      <c r="H827" s="2" t="str">
        <f>INDEX(products!$A$1:$G$49,MATCH($D827,products!$A$1:$A$49,0),MATCH(orders!H$1,products!$A$1:$G$1,0))</f>
        <v>Ara</v>
      </c>
      <c r="I827" s="2" t="str">
        <f>INDEX(products!$A$1:$G$49,MATCH($D827,products!$A$1:$A$49,0),MATCH(orders!I$1,products!$A$1:$G$1,0))</f>
        <v>D</v>
      </c>
      <c r="J827" s="2">
        <f>INDEX(products!$A$1:$G$49,MATCH($D827,products!$A$1:$A$49,0),MATCH(orders!J$1,products!$A$1:$G$1,0))</f>
        <v>1</v>
      </c>
      <c r="K827" s="2">
        <f>INDEX(products!$A$1:$G$49,MATCH($D827,products!$A$1:$A$49,0),MATCH(orders!K$1,products!$A$1:$G$1,0))</f>
        <v>994.99999999999989</v>
      </c>
      <c r="L827">
        <f>K827*E827</f>
        <v>2984.9999999999995</v>
      </c>
      <c r="M827" s="2" t="str" cm="1">
        <f t="array" ref="M8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27" s="2" t="str" cm="1">
        <f t="array" ref="N827">_xlfn.IFS(FullCoffeeTable[[#This Row],[Метод прожарки]]="M","Medium",FullCoffeeTable[[#This Row],[Метод прожарки]]="L","Light",FullCoffeeTable[[#This Row],[Метод прожарки]]="D","Dark")</f>
        <v>Dark</v>
      </c>
      <c r="O827" s="2" t="str">
        <f>INDEX(customers!$A$1:$D$1001,MATCH($C827,customers!$A$1:$A$1001,0),MATCH(orders!O$1,customers!$A$1:$D$1,0))</f>
        <v>Да</v>
      </c>
    </row>
    <row r="828" spans="1:15" x14ac:dyDescent="0.25">
      <c r="A828" s="2" t="s">
        <v>1618</v>
      </c>
      <c r="B828" s="3">
        <v>44283</v>
      </c>
      <c r="C828" s="2" t="s">
        <v>1619</v>
      </c>
      <c r="D828" t="s">
        <v>1958</v>
      </c>
      <c r="E828" s="2">
        <v>5</v>
      </c>
      <c r="F828" s="2" t="str">
        <f>INDEX(customers!$A$1:$D$1001,MATCH($C828,customers!$A$1:$A$1001,0),MATCH(orders!F$1,customers!$A$1:$D$1,0))</f>
        <v>Иван Лыков</v>
      </c>
      <c r="G828" s="2" t="str">
        <f>INDEX(customers!$A$1:$D$1001,MATCH($C828,customers!$A$1:$A$1001,0),MATCH(orders!G$1,customers!$A$1:$D$1,0))</f>
        <v>Россия</v>
      </c>
      <c r="H828" s="2" t="str">
        <f>INDEX(products!$A$1:$G$49,MATCH($D828,products!$A$1:$A$49,0),MATCH(orders!H$1,products!$A$1:$G$1,0))</f>
        <v>Exc</v>
      </c>
      <c r="I828" s="2" t="str">
        <f>INDEX(products!$A$1:$G$49,MATCH($D828,products!$A$1:$A$49,0),MATCH(orders!I$1,products!$A$1:$G$1,0))</f>
        <v>M</v>
      </c>
      <c r="J828" s="2">
        <f>INDEX(products!$A$1:$G$49,MATCH($D828,products!$A$1:$A$49,0),MATCH(orders!J$1,products!$A$1:$G$1,0))</f>
        <v>0.5</v>
      </c>
      <c r="K828" s="2">
        <f>INDEX(products!$A$1:$G$49,MATCH($D828,products!$A$1:$A$49,0),MATCH(orders!K$1,products!$A$1:$G$1,0))</f>
        <v>825</v>
      </c>
      <c r="L828">
        <f>K828*E828</f>
        <v>4125</v>
      </c>
      <c r="M828" s="2" t="str" cm="1">
        <f t="array" ref="M8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8" s="2" t="str" cm="1">
        <f t="array" ref="N828">_xlfn.IFS(FullCoffeeTable[[#This Row],[Метод прожарки]]="M","Medium",FullCoffeeTable[[#This Row],[Метод прожарки]]="L","Light",FullCoffeeTable[[#This Row],[Метод прожарки]]="D","Dark")</f>
        <v>Medium</v>
      </c>
      <c r="O828" s="2" t="str">
        <f>INDEX(customers!$A$1:$D$1001,MATCH($C828,customers!$A$1:$A$1001,0),MATCH(orders!O$1,customers!$A$1:$D$1,0))</f>
        <v>Да</v>
      </c>
    </row>
    <row r="829" spans="1:15" x14ac:dyDescent="0.25">
      <c r="A829" s="2" t="s">
        <v>1620</v>
      </c>
      <c r="B829" s="3">
        <v>44540</v>
      </c>
      <c r="C829" s="2" t="s">
        <v>1621</v>
      </c>
      <c r="D829" t="s">
        <v>1975</v>
      </c>
      <c r="E829" s="2">
        <v>5</v>
      </c>
      <c r="F829" s="2" t="str">
        <f>INDEX(customers!$A$1:$D$1001,MATCH($C829,customers!$A$1:$A$1001,0),MATCH(orders!F$1,customers!$A$1:$D$1,0))</f>
        <v>Ксения Старостина</v>
      </c>
      <c r="G829" s="2" t="str">
        <f>INDEX(customers!$A$1:$D$1001,MATCH($C829,customers!$A$1:$A$1001,0),MATCH(orders!G$1,customers!$A$1:$D$1,0))</f>
        <v>Россия</v>
      </c>
      <c r="H829" s="2" t="str">
        <f>INDEX(products!$A$1:$G$49,MATCH($D829,products!$A$1:$A$49,0),MATCH(orders!H$1,products!$A$1:$G$1,0))</f>
        <v>Exc</v>
      </c>
      <c r="I829" s="2" t="str">
        <f>INDEX(products!$A$1:$G$49,MATCH($D829,products!$A$1:$A$49,0),MATCH(orders!I$1,products!$A$1:$G$1,0))</f>
        <v>M</v>
      </c>
      <c r="J829" s="2">
        <f>INDEX(products!$A$1:$G$49,MATCH($D829,products!$A$1:$A$49,0),MATCH(orders!J$1,products!$A$1:$G$1,0))</f>
        <v>0.2</v>
      </c>
      <c r="K829" s="2">
        <f>INDEX(products!$A$1:$G$49,MATCH($D829,products!$A$1:$A$49,0),MATCH(orders!K$1,products!$A$1:$G$1,0))</f>
        <v>412.5</v>
      </c>
      <c r="L829">
        <f>K829*E829</f>
        <v>2062.5</v>
      </c>
      <c r="M829" s="2" t="str" cm="1">
        <f t="array" ref="M8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29" s="2" t="str" cm="1">
        <f t="array" ref="N829">_xlfn.IFS(FullCoffeeTable[[#This Row],[Метод прожарки]]="M","Medium",FullCoffeeTable[[#This Row],[Метод прожарки]]="L","Light",FullCoffeeTable[[#This Row],[Метод прожарки]]="D","Dark")</f>
        <v>Medium</v>
      </c>
      <c r="O829" s="2" t="str">
        <f>INDEX(customers!$A$1:$D$1001,MATCH($C829,customers!$A$1:$A$1001,0),MATCH(orders!O$1,customers!$A$1:$D$1,0))</f>
        <v>Нет</v>
      </c>
    </row>
    <row r="830" spans="1:15" x14ac:dyDescent="0.25">
      <c r="A830" s="2" t="s">
        <v>1622</v>
      </c>
      <c r="B830" s="3">
        <v>44505</v>
      </c>
      <c r="C830" s="2" t="s">
        <v>1623</v>
      </c>
      <c r="D830" t="s">
        <v>1987</v>
      </c>
      <c r="E830" s="2">
        <v>6</v>
      </c>
      <c r="F830" s="2" t="str">
        <f>INDEX(customers!$A$1:$D$1001,MATCH($C830,customers!$A$1:$A$1001,0),MATCH(orders!F$1,customers!$A$1:$D$1,0))</f>
        <v>Вероника Карпова</v>
      </c>
      <c r="G830" s="2" t="str">
        <f>INDEX(customers!$A$1:$D$1001,MATCH($C830,customers!$A$1:$A$1001,0),MATCH(orders!G$1,customers!$A$1:$D$1,0))</f>
        <v>Россия</v>
      </c>
      <c r="H830" s="2" t="str">
        <f>INDEX(products!$A$1:$G$49,MATCH($D830,products!$A$1:$A$49,0),MATCH(orders!H$1,products!$A$1:$G$1,0))</f>
        <v>Ara</v>
      </c>
      <c r="I830" s="2" t="str">
        <f>INDEX(products!$A$1:$G$49,MATCH($D830,products!$A$1:$A$49,0),MATCH(orders!I$1,products!$A$1:$G$1,0))</f>
        <v>D</v>
      </c>
      <c r="J830" s="2">
        <f>INDEX(products!$A$1:$G$49,MATCH($D830,products!$A$1:$A$49,0),MATCH(orders!J$1,products!$A$1:$G$1,0))</f>
        <v>2.5</v>
      </c>
      <c r="K830" s="2">
        <f>INDEX(products!$A$1:$G$49,MATCH($D830,products!$A$1:$A$49,0),MATCH(orders!K$1,products!$A$1:$G$1,0))</f>
        <v>2288.5</v>
      </c>
      <c r="L830">
        <f>K830*E830</f>
        <v>13731</v>
      </c>
      <c r="M830" s="2" t="str" cm="1">
        <f t="array" ref="M8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0" s="2" t="str" cm="1">
        <f t="array" ref="N830">_xlfn.IFS(FullCoffeeTable[[#This Row],[Метод прожарки]]="M","Medium",FullCoffeeTable[[#This Row],[Метод прожарки]]="L","Light",FullCoffeeTable[[#This Row],[Метод прожарки]]="D","Dark")</f>
        <v>Dark</v>
      </c>
      <c r="O830" s="2" t="str">
        <f>INDEX(customers!$A$1:$D$1001,MATCH($C830,customers!$A$1:$A$1001,0),MATCH(orders!O$1,customers!$A$1:$D$1,0))</f>
        <v>Да</v>
      </c>
    </row>
    <row r="831" spans="1:15" x14ac:dyDescent="0.25">
      <c r="A831" s="2" t="s">
        <v>1624</v>
      </c>
      <c r="B831" s="3">
        <v>43890</v>
      </c>
      <c r="C831" s="2" t="s">
        <v>1625</v>
      </c>
      <c r="D831" t="s">
        <v>1973</v>
      </c>
      <c r="E831" s="2">
        <v>1</v>
      </c>
      <c r="F831" s="2" t="str">
        <f>INDEX(customers!$A$1:$D$1001,MATCH($C831,customers!$A$1:$A$1001,0),MATCH(orders!F$1,customers!$A$1:$D$1,0))</f>
        <v>Виктория Никулина</v>
      </c>
      <c r="G831" s="2" t="str">
        <f>INDEX(customers!$A$1:$D$1001,MATCH($C831,customers!$A$1:$A$1001,0),MATCH(orders!G$1,customers!$A$1:$D$1,0))</f>
        <v>Россия</v>
      </c>
      <c r="H831" s="2" t="str">
        <f>INDEX(products!$A$1:$G$49,MATCH($D831,products!$A$1:$A$49,0),MATCH(orders!H$1,products!$A$1:$G$1,0))</f>
        <v>Ara</v>
      </c>
      <c r="I831" s="2" t="str">
        <f>INDEX(products!$A$1:$G$49,MATCH($D831,products!$A$1:$A$49,0),MATCH(orders!I$1,products!$A$1:$G$1,0))</f>
        <v>D</v>
      </c>
      <c r="J831" s="2">
        <f>INDEX(products!$A$1:$G$49,MATCH($D831,products!$A$1:$A$49,0),MATCH(orders!J$1,products!$A$1:$G$1,0))</f>
        <v>0.2</v>
      </c>
      <c r="K831" s="2">
        <f>INDEX(products!$A$1:$G$49,MATCH($D831,products!$A$1:$A$49,0),MATCH(orders!K$1,products!$A$1:$G$1,0))</f>
        <v>298.5</v>
      </c>
      <c r="L831">
        <f>K831*E831</f>
        <v>298.5</v>
      </c>
      <c r="M831" s="2" t="str" cm="1">
        <f t="array" ref="M8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1" s="2" t="str" cm="1">
        <f t="array" ref="N831">_xlfn.IFS(FullCoffeeTable[[#This Row],[Метод прожарки]]="M","Medium",FullCoffeeTable[[#This Row],[Метод прожарки]]="L","Light",FullCoffeeTable[[#This Row],[Метод прожарки]]="D","Dark")</f>
        <v>Dark</v>
      </c>
      <c r="O831" s="2" t="str">
        <f>INDEX(customers!$A$1:$D$1001,MATCH($C831,customers!$A$1:$A$1001,0),MATCH(orders!O$1,customers!$A$1:$D$1,0))</f>
        <v>Нет</v>
      </c>
    </row>
    <row r="832" spans="1:15" x14ac:dyDescent="0.25">
      <c r="A832" s="2" t="s">
        <v>1626</v>
      </c>
      <c r="B832" s="3">
        <v>44414</v>
      </c>
      <c r="C832" s="2" t="s">
        <v>1627</v>
      </c>
      <c r="D832" t="s">
        <v>1960</v>
      </c>
      <c r="E832" s="2">
        <v>2</v>
      </c>
      <c r="F832" s="2" t="str">
        <f>INDEX(customers!$A$1:$D$1001,MATCH($C832,customers!$A$1:$A$1001,0),MATCH(orders!F$1,customers!$A$1:$D$1,0))</f>
        <v>Милана Исаева</v>
      </c>
      <c r="G832" s="2" t="str">
        <f>INDEX(customers!$A$1:$D$1001,MATCH($C832,customers!$A$1:$A$1001,0),MATCH(orders!G$1,customers!$A$1:$D$1,0))</f>
        <v>Россия</v>
      </c>
      <c r="H832" s="2" t="str">
        <f>INDEX(products!$A$1:$G$49,MATCH($D832,products!$A$1:$A$49,0),MATCH(orders!H$1,products!$A$1:$G$1,0))</f>
        <v>Exc</v>
      </c>
      <c r="I832" s="2" t="str">
        <f>INDEX(products!$A$1:$G$49,MATCH($D832,products!$A$1:$A$49,0),MATCH(orders!I$1,products!$A$1:$G$1,0))</f>
        <v>M</v>
      </c>
      <c r="J832" s="2">
        <f>INDEX(products!$A$1:$G$49,MATCH($D832,products!$A$1:$A$49,0),MATCH(orders!J$1,products!$A$1:$G$1,0))</f>
        <v>1</v>
      </c>
      <c r="K832" s="2">
        <f>INDEX(products!$A$1:$G$49,MATCH($D832,products!$A$1:$A$49,0),MATCH(orders!K$1,products!$A$1:$G$1,0))</f>
        <v>1375</v>
      </c>
      <c r="L832">
        <f>K832*E832</f>
        <v>2750</v>
      </c>
      <c r="M832" s="2" t="str" cm="1">
        <f t="array" ref="M8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32" s="2" t="str" cm="1">
        <f t="array" ref="N832">_xlfn.IFS(FullCoffeeTable[[#This Row],[Метод прожарки]]="M","Medium",FullCoffeeTable[[#This Row],[Метод прожарки]]="L","Light",FullCoffeeTable[[#This Row],[Метод прожарки]]="D","Dark")</f>
        <v>Medium</v>
      </c>
      <c r="O832" s="2" t="str">
        <f>INDEX(customers!$A$1:$D$1001,MATCH($C832,customers!$A$1:$A$1001,0),MATCH(orders!O$1,customers!$A$1:$D$1,0))</f>
        <v>Нет</v>
      </c>
    </row>
    <row r="833" spans="1:15" x14ac:dyDescent="0.25">
      <c r="A833" s="2" t="s">
        <v>1626</v>
      </c>
      <c r="B833" s="3">
        <v>44414</v>
      </c>
      <c r="C833" s="2" t="s">
        <v>1627</v>
      </c>
      <c r="D833" t="s">
        <v>1973</v>
      </c>
      <c r="E833" s="2">
        <v>2</v>
      </c>
      <c r="F833" s="2" t="str">
        <f>INDEX(customers!$A$1:$D$1001,MATCH($C833,customers!$A$1:$A$1001,0),MATCH(orders!F$1,customers!$A$1:$D$1,0))</f>
        <v>Милана Исаева</v>
      </c>
      <c r="G833" s="2" t="str">
        <f>INDEX(customers!$A$1:$D$1001,MATCH($C833,customers!$A$1:$A$1001,0),MATCH(orders!G$1,customers!$A$1:$D$1,0))</f>
        <v>Россия</v>
      </c>
      <c r="H833" s="2" t="str">
        <f>INDEX(products!$A$1:$G$49,MATCH($D833,products!$A$1:$A$49,0),MATCH(orders!H$1,products!$A$1:$G$1,0))</f>
        <v>Ara</v>
      </c>
      <c r="I833" s="2" t="str">
        <f>INDEX(products!$A$1:$G$49,MATCH($D833,products!$A$1:$A$49,0),MATCH(orders!I$1,products!$A$1:$G$1,0))</f>
        <v>D</v>
      </c>
      <c r="J833" s="2">
        <f>INDEX(products!$A$1:$G$49,MATCH($D833,products!$A$1:$A$49,0),MATCH(orders!J$1,products!$A$1:$G$1,0))</f>
        <v>0.2</v>
      </c>
      <c r="K833" s="2">
        <f>INDEX(products!$A$1:$G$49,MATCH($D833,products!$A$1:$A$49,0),MATCH(orders!K$1,products!$A$1:$G$1,0))</f>
        <v>298.5</v>
      </c>
      <c r="L833">
        <f>K833*E833</f>
        <v>597</v>
      </c>
      <c r="M833" s="2" t="str" cm="1">
        <f t="array" ref="M8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3" s="2" t="str" cm="1">
        <f t="array" ref="N833">_xlfn.IFS(FullCoffeeTable[[#This Row],[Метод прожарки]]="M","Medium",FullCoffeeTable[[#This Row],[Метод прожарки]]="L","Light",FullCoffeeTable[[#This Row],[Метод прожарки]]="D","Dark")</f>
        <v>Dark</v>
      </c>
      <c r="O833" s="2" t="str">
        <f>INDEX(customers!$A$1:$D$1001,MATCH($C833,customers!$A$1:$A$1001,0),MATCH(orders!O$1,customers!$A$1:$D$1,0))</f>
        <v>Нет</v>
      </c>
    </row>
    <row r="834" spans="1:15" x14ac:dyDescent="0.25">
      <c r="A834" s="2" t="s">
        <v>1629</v>
      </c>
      <c r="B834" s="3">
        <v>44274</v>
      </c>
      <c r="C834" s="2" t="s">
        <v>1630</v>
      </c>
      <c r="D834" t="s">
        <v>1957</v>
      </c>
      <c r="E834" s="2">
        <v>6</v>
      </c>
      <c r="F834" s="2" t="str">
        <f>INDEX(customers!$A$1:$D$1001,MATCH($C834,customers!$A$1:$A$1001,0),MATCH(orders!F$1,customers!$A$1:$D$1,0))</f>
        <v>Дмитрий Яковлев</v>
      </c>
      <c r="G834" s="2" t="str">
        <f>INDEX(customers!$A$1:$D$1001,MATCH($C834,customers!$A$1:$A$1001,0),MATCH(orders!G$1,customers!$A$1:$D$1,0))</f>
        <v>Россия</v>
      </c>
      <c r="H834" s="2" t="str">
        <f>INDEX(products!$A$1:$G$49,MATCH($D834,products!$A$1:$A$49,0),MATCH(orders!H$1,products!$A$1:$G$1,0))</f>
        <v>Rob</v>
      </c>
      <c r="I834" s="2" t="str">
        <f>INDEX(products!$A$1:$G$49,MATCH($D834,products!$A$1:$A$49,0),MATCH(orders!I$1,products!$A$1:$G$1,0))</f>
        <v>M</v>
      </c>
      <c r="J834" s="2">
        <f>INDEX(products!$A$1:$G$49,MATCH($D834,products!$A$1:$A$49,0),MATCH(orders!J$1,products!$A$1:$G$1,0))</f>
        <v>1</v>
      </c>
      <c r="K834" s="2">
        <f>INDEX(products!$A$1:$G$49,MATCH($D834,products!$A$1:$A$49,0),MATCH(orders!K$1,products!$A$1:$G$1,0))</f>
        <v>994.99999999999989</v>
      </c>
      <c r="L834">
        <f>K834*E834</f>
        <v>5969.9999999999991</v>
      </c>
      <c r="M834" s="2" t="str" cm="1">
        <f t="array" ref="M8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34" s="2" t="str" cm="1">
        <f t="array" ref="N834">_xlfn.IFS(FullCoffeeTable[[#This Row],[Метод прожарки]]="M","Medium",FullCoffeeTable[[#This Row],[Метод прожарки]]="L","Light",FullCoffeeTable[[#This Row],[Метод прожарки]]="D","Dark")</f>
        <v>Medium</v>
      </c>
      <c r="O834" s="2" t="str">
        <f>INDEX(customers!$A$1:$D$1001,MATCH($C834,customers!$A$1:$A$1001,0),MATCH(orders!O$1,customers!$A$1:$D$1,0))</f>
        <v>Нет</v>
      </c>
    </row>
    <row r="835" spans="1:15" x14ac:dyDescent="0.25">
      <c r="A835" s="2" t="s">
        <v>1631</v>
      </c>
      <c r="B835" s="3">
        <v>44302</v>
      </c>
      <c r="C835" s="2" t="s">
        <v>1632</v>
      </c>
      <c r="D835" t="s">
        <v>1968</v>
      </c>
      <c r="E835" s="2">
        <v>4</v>
      </c>
      <c r="F835" s="2" t="str">
        <f>INDEX(customers!$A$1:$D$1001,MATCH($C835,customers!$A$1:$A$1001,0),MATCH(orders!F$1,customers!$A$1:$D$1,0))</f>
        <v>Роберт Иванов</v>
      </c>
      <c r="G835" s="2" t="str">
        <f>INDEX(customers!$A$1:$D$1001,MATCH($C835,customers!$A$1:$A$1001,0),MATCH(orders!G$1,customers!$A$1:$D$1,0))</f>
        <v>Россия</v>
      </c>
      <c r="H835" s="2" t="str">
        <f>INDEX(products!$A$1:$G$49,MATCH($D835,products!$A$1:$A$49,0),MATCH(orders!H$1,products!$A$1:$G$1,0))</f>
        <v>Rob</v>
      </c>
      <c r="I835" s="2" t="str">
        <f>INDEX(products!$A$1:$G$49,MATCH($D835,products!$A$1:$A$49,0),MATCH(orders!I$1,products!$A$1:$G$1,0))</f>
        <v>D</v>
      </c>
      <c r="J835" s="2">
        <f>INDEX(products!$A$1:$G$49,MATCH($D835,products!$A$1:$A$49,0),MATCH(orders!J$1,products!$A$1:$G$1,0))</f>
        <v>2.5</v>
      </c>
      <c r="K835" s="2">
        <f>INDEX(products!$A$1:$G$49,MATCH($D835,products!$A$1:$A$49,0),MATCH(orders!K$1,products!$A$1:$G$1,0))</f>
        <v>2058.4999999999995</v>
      </c>
      <c r="L835">
        <f>K835*E835</f>
        <v>8233.9999999999982</v>
      </c>
      <c r="M835" s="2" t="str" cm="1">
        <f t="array" ref="M8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35" s="2" t="str" cm="1">
        <f t="array" ref="N835">_xlfn.IFS(FullCoffeeTable[[#This Row],[Метод прожарки]]="M","Medium",FullCoffeeTable[[#This Row],[Метод прожарки]]="L","Light",FullCoffeeTable[[#This Row],[Метод прожарки]]="D","Dark")</f>
        <v>Dark</v>
      </c>
      <c r="O835" s="2" t="str">
        <f>INDEX(customers!$A$1:$D$1001,MATCH($C835,customers!$A$1:$A$1001,0),MATCH(orders!O$1,customers!$A$1:$D$1,0))</f>
        <v>Да</v>
      </c>
    </row>
    <row r="836" spans="1:15" x14ac:dyDescent="0.25">
      <c r="A836" s="2" t="s">
        <v>1633</v>
      </c>
      <c r="B836" s="3">
        <v>44141</v>
      </c>
      <c r="C836" s="2" t="s">
        <v>1634</v>
      </c>
      <c r="D836" t="s">
        <v>1987</v>
      </c>
      <c r="E836" s="2">
        <v>1</v>
      </c>
      <c r="F836" s="2" t="str">
        <f>INDEX(customers!$A$1:$D$1001,MATCH($C836,customers!$A$1:$A$1001,0),MATCH(orders!F$1,customers!$A$1:$D$1,0))</f>
        <v>Александр Александров</v>
      </c>
      <c r="G836" s="2" t="str">
        <f>INDEX(customers!$A$1:$D$1001,MATCH($C836,customers!$A$1:$A$1001,0),MATCH(orders!G$1,customers!$A$1:$D$1,0))</f>
        <v>Россия</v>
      </c>
      <c r="H836" s="2" t="str">
        <f>INDEX(products!$A$1:$G$49,MATCH($D836,products!$A$1:$A$49,0),MATCH(orders!H$1,products!$A$1:$G$1,0))</f>
        <v>Ara</v>
      </c>
      <c r="I836" s="2" t="str">
        <f>INDEX(products!$A$1:$G$49,MATCH($D836,products!$A$1:$A$49,0),MATCH(orders!I$1,products!$A$1:$G$1,0))</f>
        <v>D</v>
      </c>
      <c r="J836" s="2">
        <f>INDEX(products!$A$1:$G$49,MATCH($D836,products!$A$1:$A$49,0),MATCH(orders!J$1,products!$A$1:$G$1,0))</f>
        <v>2.5</v>
      </c>
      <c r="K836" s="2">
        <f>INDEX(products!$A$1:$G$49,MATCH($D836,products!$A$1:$A$49,0),MATCH(orders!K$1,products!$A$1:$G$1,0))</f>
        <v>2288.5</v>
      </c>
      <c r="L836">
        <f>K836*E836</f>
        <v>2288.5</v>
      </c>
      <c r="M836" s="2" t="str" cm="1">
        <f t="array" ref="M8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6" s="2" t="str" cm="1">
        <f t="array" ref="N836">_xlfn.IFS(FullCoffeeTable[[#This Row],[Метод прожарки]]="M","Medium",FullCoffeeTable[[#This Row],[Метод прожарки]]="L","Light",FullCoffeeTable[[#This Row],[Метод прожарки]]="D","Dark")</f>
        <v>Dark</v>
      </c>
      <c r="O836" s="2" t="str">
        <f>INDEX(customers!$A$1:$D$1001,MATCH($C836,customers!$A$1:$A$1001,0),MATCH(orders!O$1,customers!$A$1:$D$1,0))</f>
        <v>Нет</v>
      </c>
    </row>
    <row r="837" spans="1:15" x14ac:dyDescent="0.25">
      <c r="A837" s="2" t="s">
        <v>1635</v>
      </c>
      <c r="B837" s="3">
        <v>44270</v>
      </c>
      <c r="C837" s="2" t="s">
        <v>1636</v>
      </c>
      <c r="D837" t="s">
        <v>1995</v>
      </c>
      <c r="E837" s="2">
        <v>1</v>
      </c>
      <c r="F837" s="2" t="str">
        <f>INDEX(customers!$A$1:$D$1001,MATCH($C837,customers!$A$1:$A$1001,0),MATCH(orders!F$1,customers!$A$1:$D$1,0))</f>
        <v>Полина Любимова</v>
      </c>
      <c r="G837" s="2" t="str">
        <f>INDEX(customers!$A$1:$D$1001,MATCH($C837,customers!$A$1:$A$1001,0),MATCH(orders!G$1,customers!$A$1:$D$1,0))</f>
        <v>Россия</v>
      </c>
      <c r="H837" s="2" t="str">
        <f>INDEX(products!$A$1:$G$49,MATCH($D837,products!$A$1:$A$49,0),MATCH(orders!H$1,products!$A$1:$G$1,0))</f>
        <v>Exc</v>
      </c>
      <c r="I837" s="2" t="str">
        <f>INDEX(products!$A$1:$G$49,MATCH($D837,products!$A$1:$A$49,0),MATCH(orders!I$1,products!$A$1:$G$1,0))</f>
        <v>L</v>
      </c>
      <c r="J837" s="2">
        <f>INDEX(products!$A$1:$G$49,MATCH($D837,products!$A$1:$A$49,0),MATCH(orders!J$1,products!$A$1:$G$1,0))</f>
        <v>0.5</v>
      </c>
      <c r="K837" s="2">
        <f>INDEX(products!$A$1:$G$49,MATCH($D837,products!$A$1:$A$49,0),MATCH(orders!K$1,products!$A$1:$G$1,0))</f>
        <v>891</v>
      </c>
      <c r="L837">
        <f>K837*E837</f>
        <v>891</v>
      </c>
      <c r="M837" s="2" t="str" cm="1">
        <f t="array" ref="M8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37" s="2" t="str" cm="1">
        <f t="array" ref="N837">_xlfn.IFS(FullCoffeeTable[[#This Row],[Метод прожарки]]="M","Medium",FullCoffeeTable[[#This Row],[Метод прожарки]]="L","Light",FullCoffeeTable[[#This Row],[Метод прожарки]]="D","Dark")</f>
        <v>Light</v>
      </c>
      <c r="O837" s="2" t="str">
        <f>INDEX(customers!$A$1:$D$1001,MATCH($C837,customers!$A$1:$A$1001,0),MATCH(orders!O$1,customers!$A$1:$D$1,0))</f>
        <v>Да</v>
      </c>
    </row>
    <row r="838" spans="1:15" x14ac:dyDescent="0.25">
      <c r="A838" s="2" t="s">
        <v>1637</v>
      </c>
      <c r="B838" s="3">
        <v>44486</v>
      </c>
      <c r="C838" s="2" t="s">
        <v>1638</v>
      </c>
      <c r="D838" t="s">
        <v>1973</v>
      </c>
      <c r="E838" s="2">
        <v>4</v>
      </c>
      <c r="F838" s="2" t="str">
        <f>INDEX(customers!$A$1:$D$1001,MATCH($C838,customers!$A$1:$A$1001,0),MATCH(orders!F$1,customers!$A$1:$D$1,0))</f>
        <v>Виктория Васильева</v>
      </c>
      <c r="G838" s="2" t="str">
        <f>INDEX(customers!$A$1:$D$1001,MATCH($C838,customers!$A$1:$A$1001,0),MATCH(orders!G$1,customers!$A$1:$D$1,0))</f>
        <v>Россия</v>
      </c>
      <c r="H838" s="2" t="str">
        <f>INDEX(products!$A$1:$G$49,MATCH($D838,products!$A$1:$A$49,0),MATCH(orders!H$1,products!$A$1:$G$1,0))</f>
        <v>Ara</v>
      </c>
      <c r="I838" s="2" t="str">
        <f>INDEX(products!$A$1:$G$49,MATCH($D838,products!$A$1:$A$49,0),MATCH(orders!I$1,products!$A$1:$G$1,0))</f>
        <v>D</v>
      </c>
      <c r="J838" s="2">
        <f>INDEX(products!$A$1:$G$49,MATCH($D838,products!$A$1:$A$49,0),MATCH(orders!J$1,products!$A$1:$G$1,0))</f>
        <v>0.2</v>
      </c>
      <c r="K838" s="2">
        <f>INDEX(products!$A$1:$G$49,MATCH($D838,products!$A$1:$A$49,0),MATCH(orders!K$1,products!$A$1:$G$1,0))</f>
        <v>298.5</v>
      </c>
      <c r="L838">
        <f>K838*E838</f>
        <v>1194</v>
      </c>
      <c r="M838" s="2" t="str" cm="1">
        <f t="array" ref="M8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38" s="2" t="str" cm="1">
        <f t="array" ref="N838">_xlfn.IFS(FullCoffeeTable[[#This Row],[Метод прожарки]]="M","Medium",FullCoffeeTable[[#This Row],[Метод прожарки]]="L","Light",FullCoffeeTable[[#This Row],[Метод прожарки]]="D","Dark")</f>
        <v>Dark</v>
      </c>
      <c r="O838" s="2" t="str">
        <f>INDEX(customers!$A$1:$D$1001,MATCH($C838,customers!$A$1:$A$1001,0),MATCH(orders!O$1,customers!$A$1:$D$1,0))</f>
        <v>Нет</v>
      </c>
    </row>
    <row r="839" spans="1:15" x14ac:dyDescent="0.25">
      <c r="A839" s="2" t="s">
        <v>1639</v>
      </c>
      <c r="B839" s="3">
        <v>43715</v>
      </c>
      <c r="C839" s="2" t="s">
        <v>1603</v>
      </c>
      <c r="D839" t="s">
        <v>2000</v>
      </c>
      <c r="E839" s="2">
        <v>3</v>
      </c>
      <c r="F839" s="2" t="str">
        <f>INDEX(customers!$A$1:$D$1001,MATCH($C839,customers!$A$1:$A$1001,0),MATCH(orders!F$1,customers!$A$1:$D$1,0))</f>
        <v>Иван Громов</v>
      </c>
      <c r="G839" s="2" t="str">
        <f>INDEX(customers!$A$1:$D$1001,MATCH($C839,customers!$A$1:$A$1001,0),MATCH(orders!G$1,customers!$A$1:$D$1,0))</f>
        <v>Россия</v>
      </c>
      <c r="H839" s="2" t="str">
        <f>INDEX(products!$A$1:$G$49,MATCH($D839,products!$A$1:$A$49,0),MATCH(orders!H$1,products!$A$1:$G$1,0))</f>
        <v>Lib</v>
      </c>
      <c r="I839" s="2" t="str">
        <f>INDEX(products!$A$1:$G$49,MATCH($D839,products!$A$1:$A$49,0),MATCH(orders!I$1,products!$A$1:$G$1,0))</f>
        <v>M</v>
      </c>
      <c r="J839" s="2">
        <f>INDEX(products!$A$1:$G$49,MATCH($D839,products!$A$1:$A$49,0),MATCH(orders!J$1,products!$A$1:$G$1,0))</f>
        <v>2.5</v>
      </c>
      <c r="K839" s="2">
        <f>INDEX(products!$A$1:$G$49,MATCH($D839,products!$A$1:$A$49,0),MATCH(orders!K$1,products!$A$1:$G$1,0))</f>
        <v>3346.4999999999995</v>
      </c>
      <c r="L839">
        <f>K839*E839</f>
        <v>10039.499999999998</v>
      </c>
      <c r="M839" s="2" t="str" cm="1">
        <f t="array" ref="M8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39" s="2" t="str" cm="1">
        <f t="array" ref="N839">_xlfn.IFS(FullCoffeeTable[[#This Row],[Метод прожарки]]="M","Medium",FullCoffeeTable[[#This Row],[Метод прожарки]]="L","Light",FullCoffeeTable[[#This Row],[Метод прожарки]]="D","Dark")</f>
        <v>Medium</v>
      </c>
      <c r="O839" s="2" t="str">
        <f>INDEX(customers!$A$1:$D$1001,MATCH($C839,customers!$A$1:$A$1001,0),MATCH(orders!O$1,customers!$A$1:$D$1,0))</f>
        <v>Нет</v>
      </c>
    </row>
    <row r="840" spans="1:15" x14ac:dyDescent="0.25">
      <c r="A840" s="2" t="s">
        <v>1641</v>
      </c>
      <c r="B840" s="3">
        <v>44755</v>
      </c>
      <c r="C840" s="2" t="s">
        <v>1642</v>
      </c>
      <c r="D840" t="s">
        <v>1987</v>
      </c>
      <c r="E840" s="2">
        <v>5</v>
      </c>
      <c r="F840" s="2" t="str">
        <f>INDEX(customers!$A$1:$D$1001,MATCH($C840,customers!$A$1:$A$1001,0),MATCH(orders!F$1,customers!$A$1:$D$1,0))</f>
        <v>Иван Орлов</v>
      </c>
      <c r="G840" s="2" t="str">
        <f>INDEX(customers!$A$1:$D$1001,MATCH($C840,customers!$A$1:$A$1001,0),MATCH(orders!G$1,customers!$A$1:$D$1,0))</f>
        <v>Россия</v>
      </c>
      <c r="H840" s="2" t="str">
        <f>INDEX(products!$A$1:$G$49,MATCH($D840,products!$A$1:$A$49,0),MATCH(orders!H$1,products!$A$1:$G$1,0))</f>
        <v>Ara</v>
      </c>
      <c r="I840" s="2" t="str">
        <f>INDEX(products!$A$1:$G$49,MATCH($D840,products!$A$1:$A$49,0),MATCH(orders!I$1,products!$A$1:$G$1,0))</f>
        <v>D</v>
      </c>
      <c r="J840" s="2">
        <f>INDEX(products!$A$1:$G$49,MATCH($D840,products!$A$1:$A$49,0),MATCH(orders!J$1,products!$A$1:$G$1,0))</f>
        <v>2.5</v>
      </c>
      <c r="K840" s="2">
        <f>INDEX(products!$A$1:$G$49,MATCH($D840,products!$A$1:$A$49,0),MATCH(orders!K$1,products!$A$1:$G$1,0))</f>
        <v>2288.5</v>
      </c>
      <c r="L840">
        <f>K840*E840</f>
        <v>11442.5</v>
      </c>
      <c r="M840" s="2" t="str" cm="1">
        <f t="array" ref="M8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0" s="2" t="str" cm="1">
        <f t="array" ref="N840">_xlfn.IFS(FullCoffeeTable[[#This Row],[Метод прожарки]]="M","Medium",FullCoffeeTable[[#This Row],[Метод прожарки]]="L","Light",FullCoffeeTable[[#This Row],[Метод прожарки]]="D","Dark")</f>
        <v>Dark</v>
      </c>
      <c r="O840" s="2" t="str">
        <f>INDEX(customers!$A$1:$D$1001,MATCH($C840,customers!$A$1:$A$1001,0),MATCH(orders!O$1,customers!$A$1:$D$1,0))</f>
        <v>Нет</v>
      </c>
    </row>
    <row r="841" spans="1:15" x14ac:dyDescent="0.25">
      <c r="A841" s="2" t="s">
        <v>1643</v>
      </c>
      <c r="B841" s="3">
        <v>44521</v>
      </c>
      <c r="C841" s="2" t="s">
        <v>1644</v>
      </c>
      <c r="D841" t="s">
        <v>1958</v>
      </c>
      <c r="E841" s="2">
        <v>5</v>
      </c>
      <c r="F841" s="2" t="str">
        <f>INDEX(customers!$A$1:$D$1001,MATCH($C841,customers!$A$1:$A$1001,0),MATCH(orders!F$1,customers!$A$1:$D$1,0))</f>
        <v>Макар Кочетков</v>
      </c>
      <c r="G841" s="2" t="str">
        <f>INDEX(customers!$A$1:$D$1001,MATCH($C841,customers!$A$1:$A$1001,0),MATCH(orders!G$1,customers!$A$1:$D$1,0))</f>
        <v>Россия</v>
      </c>
      <c r="H841" s="2" t="str">
        <f>INDEX(products!$A$1:$G$49,MATCH($D841,products!$A$1:$A$49,0),MATCH(orders!H$1,products!$A$1:$G$1,0))</f>
        <v>Exc</v>
      </c>
      <c r="I841" s="2" t="str">
        <f>INDEX(products!$A$1:$G$49,MATCH($D841,products!$A$1:$A$49,0),MATCH(orders!I$1,products!$A$1:$G$1,0))</f>
        <v>M</v>
      </c>
      <c r="J841" s="2">
        <f>INDEX(products!$A$1:$G$49,MATCH($D841,products!$A$1:$A$49,0),MATCH(orders!J$1,products!$A$1:$G$1,0))</f>
        <v>0.5</v>
      </c>
      <c r="K841" s="2">
        <f>INDEX(products!$A$1:$G$49,MATCH($D841,products!$A$1:$A$49,0),MATCH(orders!K$1,products!$A$1:$G$1,0))</f>
        <v>825</v>
      </c>
      <c r="L841">
        <f>K841*E841</f>
        <v>4125</v>
      </c>
      <c r="M841" s="2" t="str" cm="1">
        <f t="array" ref="M8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1" s="2" t="str" cm="1">
        <f t="array" ref="N841">_xlfn.IFS(FullCoffeeTable[[#This Row],[Метод прожарки]]="M","Medium",FullCoffeeTable[[#This Row],[Метод прожарки]]="L","Light",FullCoffeeTable[[#This Row],[Метод прожарки]]="D","Dark")</f>
        <v>Medium</v>
      </c>
      <c r="O841" s="2" t="str">
        <f>INDEX(customers!$A$1:$D$1001,MATCH($C841,customers!$A$1:$A$1001,0),MATCH(orders!O$1,customers!$A$1:$D$1,0))</f>
        <v>Нет</v>
      </c>
    </row>
    <row r="842" spans="1:15" x14ac:dyDescent="0.25">
      <c r="A842" s="2" t="s">
        <v>1645</v>
      </c>
      <c r="B842" s="3">
        <v>44574</v>
      </c>
      <c r="C842" s="2" t="s">
        <v>1646</v>
      </c>
      <c r="D842" t="s">
        <v>1992</v>
      </c>
      <c r="E842" s="2">
        <v>4</v>
      </c>
      <c r="F842" s="2" t="str">
        <f>INDEX(customers!$A$1:$D$1001,MATCH($C842,customers!$A$1:$A$1001,0),MATCH(orders!F$1,customers!$A$1:$D$1,0))</f>
        <v>Вероника Евдокимова</v>
      </c>
      <c r="G842" s="2" t="str">
        <f>INDEX(customers!$A$1:$D$1001,MATCH($C842,customers!$A$1:$A$1001,0),MATCH(orders!G$1,customers!$A$1:$D$1,0))</f>
        <v>Россия</v>
      </c>
      <c r="H842" s="2" t="str">
        <f>INDEX(products!$A$1:$G$49,MATCH($D842,products!$A$1:$A$49,0),MATCH(orders!H$1,products!$A$1:$G$1,0))</f>
        <v>Rob</v>
      </c>
      <c r="I842" s="2" t="str">
        <f>INDEX(products!$A$1:$G$49,MATCH($D842,products!$A$1:$A$49,0),MATCH(orders!I$1,products!$A$1:$G$1,0))</f>
        <v>L</v>
      </c>
      <c r="J842" s="2">
        <f>INDEX(products!$A$1:$G$49,MATCH($D842,products!$A$1:$A$49,0),MATCH(orders!J$1,products!$A$1:$G$1,0))</f>
        <v>0.5</v>
      </c>
      <c r="K842" s="2">
        <f>INDEX(products!$A$1:$G$49,MATCH($D842,products!$A$1:$A$49,0),MATCH(orders!K$1,products!$A$1:$G$1,0))</f>
        <v>716.99999999999989</v>
      </c>
      <c r="L842">
        <f>K842*E842</f>
        <v>2867.9999999999995</v>
      </c>
      <c r="M842" s="2" t="str" cm="1">
        <f t="array" ref="M8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42" s="2" t="str" cm="1">
        <f t="array" ref="N842">_xlfn.IFS(FullCoffeeTable[[#This Row],[Метод прожарки]]="M","Medium",FullCoffeeTable[[#This Row],[Метод прожарки]]="L","Light",FullCoffeeTable[[#This Row],[Метод прожарки]]="D","Dark")</f>
        <v>Light</v>
      </c>
      <c r="O842" s="2" t="str">
        <f>INDEX(customers!$A$1:$D$1001,MATCH($C842,customers!$A$1:$A$1001,0),MATCH(orders!O$1,customers!$A$1:$D$1,0))</f>
        <v>Да</v>
      </c>
    </row>
    <row r="843" spans="1:15" x14ac:dyDescent="0.25">
      <c r="A843" s="2" t="s">
        <v>1647</v>
      </c>
      <c r="B843" s="3">
        <v>44755</v>
      </c>
      <c r="C843" s="2" t="s">
        <v>1648</v>
      </c>
      <c r="D843" t="s">
        <v>1978</v>
      </c>
      <c r="E843" s="2">
        <v>1</v>
      </c>
      <c r="F843" s="2" t="str">
        <f>INDEX(customers!$A$1:$D$1001,MATCH($C843,customers!$A$1:$A$1001,0),MATCH(orders!F$1,customers!$A$1:$D$1,0))</f>
        <v>Фатима Макарова</v>
      </c>
      <c r="G843" s="2" t="str">
        <f>INDEX(customers!$A$1:$D$1001,MATCH($C843,customers!$A$1:$A$1001,0),MATCH(orders!G$1,customers!$A$1:$D$1,0))</f>
        <v>Россия</v>
      </c>
      <c r="H843" s="2" t="str">
        <f>INDEX(products!$A$1:$G$49,MATCH($D843,products!$A$1:$A$49,0),MATCH(orders!H$1,products!$A$1:$G$1,0))</f>
        <v>Lib</v>
      </c>
      <c r="I843" s="2" t="str">
        <f>INDEX(products!$A$1:$G$49,MATCH($D843,products!$A$1:$A$49,0),MATCH(orders!I$1,products!$A$1:$G$1,0))</f>
        <v>M</v>
      </c>
      <c r="J843" s="2">
        <f>INDEX(products!$A$1:$G$49,MATCH($D843,products!$A$1:$A$49,0),MATCH(orders!J$1,products!$A$1:$G$1,0))</f>
        <v>0.2</v>
      </c>
      <c r="K843" s="2">
        <f>INDEX(products!$A$1:$G$49,MATCH($D843,products!$A$1:$A$49,0),MATCH(orders!K$1,products!$A$1:$G$1,0))</f>
        <v>436.5</v>
      </c>
      <c r="L843">
        <f>K843*E843</f>
        <v>436.5</v>
      </c>
      <c r="M843" s="2" t="str" cm="1">
        <f t="array" ref="M8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43" s="2" t="str" cm="1">
        <f t="array" ref="N843">_xlfn.IFS(FullCoffeeTable[[#This Row],[Метод прожарки]]="M","Medium",FullCoffeeTable[[#This Row],[Метод прожарки]]="L","Light",FullCoffeeTable[[#This Row],[Метод прожарки]]="D","Dark")</f>
        <v>Medium</v>
      </c>
      <c r="O843" s="2" t="str">
        <f>INDEX(customers!$A$1:$D$1001,MATCH($C843,customers!$A$1:$A$1001,0),MATCH(orders!O$1,customers!$A$1:$D$1,0))</f>
        <v>Нет</v>
      </c>
    </row>
    <row r="844" spans="1:15" x14ac:dyDescent="0.25">
      <c r="A844" s="2" t="s">
        <v>1649</v>
      </c>
      <c r="B844" s="3">
        <v>44502</v>
      </c>
      <c r="C844" s="2" t="s">
        <v>1628</v>
      </c>
      <c r="D844" t="s">
        <v>1975</v>
      </c>
      <c r="E844" s="2">
        <v>2</v>
      </c>
      <c r="F844" s="2" t="str">
        <f>INDEX(customers!$A$1:$D$1001,MATCH($C844,customers!$A$1:$A$1001,0),MATCH(orders!F$1,customers!$A$1:$D$1,0))</f>
        <v>Мирослава Васильева</v>
      </c>
      <c r="G844" s="2" t="str">
        <f>INDEX(customers!$A$1:$D$1001,MATCH($C844,customers!$A$1:$A$1001,0),MATCH(orders!G$1,customers!$A$1:$D$1,0))</f>
        <v>Россия</v>
      </c>
      <c r="H844" s="2" t="str">
        <f>INDEX(products!$A$1:$G$49,MATCH($D844,products!$A$1:$A$49,0),MATCH(orders!H$1,products!$A$1:$G$1,0))</f>
        <v>Exc</v>
      </c>
      <c r="I844" s="2" t="str">
        <f>INDEX(products!$A$1:$G$49,MATCH($D844,products!$A$1:$A$49,0),MATCH(orders!I$1,products!$A$1:$G$1,0))</f>
        <v>M</v>
      </c>
      <c r="J844" s="2">
        <f>INDEX(products!$A$1:$G$49,MATCH($D844,products!$A$1:$A$49,0),MATCH(orders!J$1,products!$A$1:$G$1,0))</f>
        <v>0.2</v>
      </c>
      <c r="K844" s="2">
        <f>INDEX(products!$A$1:$G$49,MATCH($D844,products!$A$1:$A$49,0),MATCH(orders!K$1,products!$A$1:$G$1,0))</f>
        <v>412.5</v>
      </c>
      <c r="L844">
        <f>K844*E844</f>
        <v>825</v>
      </c>
      <c r="M844" s="2" t="str" cm="1">
        <f t="array" ref="M8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4" s="2" t="str" cm="1">
        <f t="array" ref="N844">_xlfn.IFS(FullCoffeeTable[[#This Row],[Метод прожарки]]="M","Medium",FullCoffeeTable[[#This Row],[Метод прожарки]]="L","Light",FullCoffeeTable[[#This Row],[Метод прожарки]]="D","Dark")</f>
        <v>Medium</v>
      </c>
      <c r="O844" s="2" t="str">
        <f>INDEX(customers!$A$1:$D$1001,MATCH($C844,customers!$A$1:$A$1001,0),MATCH(orders!O$1,customers!$A$1:$D$1,0))</f>
        <v>Да</v>
      </c>
    </row>
    <row r="845" spans="1:15" x14ac:dyDescent="0.25">
      <c r="A845" s="2" t="s">
        <v>1651</v>
      </c>
      <c r="B845" s="3">
        <v>44387</v>
      </c>
      <c r="C845" s="2" t="s">
        <v>1652</v>
      </c>
      <c r="D845" t="s">
        <v>1975</v>
      </c>
      <c r="E845" s="2">
        <v>2</v>
      </c>
      <c r="F845" s="2" t="str">
        <f>INDEX(customers!$A$1:$D$1001,MATCH($C845,customers!$A$1:$A$1001,0),MATCH(orders!F$1,customers!$A$1:$D$1,0))</f>
        <v>Артур Сергеев</v>
      </c>
      <c r="G845" s="2" t="str">
        <f>INDEX(customers!$A$1:$D$1001,MATCH($C845,customers!$A$1:$A$1001,0),MATCH(orders!G$1,customers!$A$1:$D$1,0))</f>
        <v>Россия</v>
      </c>
      <c r="H845" s="2" t="str">
        <f>INDEX(products!$A$1:$G$49,MATCH($D845,products!$A$1:$A$49,0),MATCH(orders!H$1,products!$A$1:$G$1,0))</f>
        <v>Exc</v>
      </c>
      <c r="I845" s="2" t="str">
        <f>INDEX(products!$A$1:$G$49,MATCH($D845,products!$A$1:$A$49,0),MATCH(orders!I$1,products!$A$1:$G$1,0))</f>
        <v>M</v>
      </c>
      <c r="J845" s="2">
        <f>INDEX(products!$A$1:$G$49,MATCH($D845,products!$A$1:$A$49,0),MATCH(orders!J$1,products!$A$1:$G$1,0))</f>
        <v>0.2</v>
      </c>
      <c r="K845" s="2">
        <f>INDEX(products!$A$1:$G$49,MATCH($D845,products!$A$1:$A$49,0),MATCH(orders!K$1,products!$A$1:$G$1,0))</f>
        <v>412.5</v>
      </c>
      <c r="L845">
        <f>K845*E845</f>
        <v>825</v>
      </c>
      <c r="M845" s="2" t="str" cm="1">
        <f t="array" ref="M8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5" s="2" t="str" cm="1">
        <f t="array" ref="N845">_xlfn.IFS(FullCoffeeTable[[#This Row],[Метод прожарки]]="M","Medium",FullCoffeeTable[[#This Row],[Метод прожарки]]="L","Light",FullCoffeeTable[[#This Row],[Метод прожарки]]="D","Dark")</f>
        <v>Medium</v>
      </c>
      <c r="O845" s="2" t="str">
        <f>INDEX(customers!$A$1:$D$1001,MATCH($C845,customers!$A$1:$A$1001,0),MATCH(orders!O$1,customers!$A$1:$D$1,0))</f>
        <v>Да</v>
      </c>
    </row>
    <row r="846" spans="1:15" x14ac:dyDescent="0.25">
      <c r="A846" s="2" t="s">
        <v>1653</v>
      </c>
      <c r="B846" s="3">
        <v>44476</v>
      </c>
      <c r="C846" s="2" t="s">
        <v>1654</v>
      </c>
      <c r="D846" t="s">
        <v>1977</v>
      </c>
      <c r="E846" s="2">
        <v>6</v>
      </c>
      <c r="F846" s="2" t="str">
        <f>INDEX(customers!$A$1:$D$1001,MATCH($C846,customers!$A$1:$A$1001,0),MATCH(orders!F$1,customers!$A$1:$D$1,0))</f>
        <v>Софья Дорофеева</v>
      </c>
      <c r="G846" s="2" t="str">
        <f>INDEX(customers!$A$1:$D$1001,MATCH($C846,customers!$A$1:$A$1001,0),MATCH(orders!G$1,customers!$A$1:$D$1,0))</f>
        <v>Россия</v>
      </c>
      <c r="H846" s="2" t="str">
        <f>INDEX(products!$A$1:$G$49,MATCH($D846,products!$A$1:$A$49,0),MATCH(orders!H$1,products!$A$1:$G$1,0))</f>
        <v>Ara</v>
      </c>
      <c r="I846" s="2" t="str">
        <f>INDEX(products!$A$1:$G$49,MATCH($D846,products!$A$1:$A$49,0),MATCH(orders!I$1,products!$A$1:$G$1,0))</f>
        <v>D</v>
      </c>
      <c r="J846" s="2">
        <f>INDEX(products!$A$1:$G$49,MATCH($D846,products!$A$1:$A$49,0),MATCH(orders!J$1,products!$A$1:$G$1,0))</f>
        <v>0.5</v>
      </c>
      <c r="K846" s="2">
        <f>INDEX(products!$A$1:$G$49,MATCH($D846,products!$A$1:$A$49,0),MATCH(orders!K$1,products!$A$1:$G$1,0))</f>
        <v>597</v>
      </c>
      <c r="L846">
        <f>K846*E846</f>
        <v>3582</v>
      </c>
      <c r="M846" s="2" t="str" cm="1">
        <f t="array" ref="M8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6" s="2" t="str" cm="1">
        <f t="array" ref="N846">_xlfn.IFS(FullCoffeeTable[[#This Row],[Метод прожарки]]="M","Medium",FullCoffeeTable[[#This Row],[Метод прожарки]]="L","Light",FullCoffeeTable[[#This Row],[Метод прожарки]]="D","Dark")</f>
        <v>Dark</v>
      </c>
      <c r="O846" s="2" t="str">
        <f>INDEX(customers!$A$1:$D$1001,MATCH($C846,customers!$A$1:$A$1001,0),MATCH(orders!O$1,customers!$A$1:$D$1,0))</f>
        <v>Да</v>
      </c>
    </row>
    <row r="847" spans="1:15" x14ac:dyDescent="0.25">
      <c r="A847" s="2" t="s">
        <v>1655</v>
      </c>
      <c r="B847" s="3">
        <v>43889</v>
      </c>
      <c r="C847" s="2" t="s">
        <v>1656</v>
      </c>
      <c r="D847" t="s">
        <v>2004</v>
      </c>
      <c r="E847" s="2">
        <v>6</v>
      </c>
      <c r="F847" s="2" t="str">
        <f>INDEX(customers!$A$1:$D$1001,MATCH($C847,customers!$A$1:$A$1001,0),MATCH(orders!F$1,customers!$A$1:$D$1,0))</f>
        <v>Виктория Павлова</v>
      </c>
      <c r="G847" s="2" t="str">
        <f>INDEX(customers!$A$1:$D$1001,MATCH($C847,customers!$A$1:$A$1001,0),MATCH(orders!G$1,customers!$A$1:$D$1,0))</f>
        <v>Россия</v>
      </c>
      <c r="H847" s="2" t="str">
        <f>INDEX(products!$A$1:$G$49,MATCH($D847,products!$A$1:$A$49,0),MATCH(orders!H$1,products!$A$1:$G$1,0))</f>
        <v>Exc</v>
      </c>
      <c r="I847" s="2" t="str">
        <f>INDEX(products!$A$1:$G$49,MATCH($D847,products!$A$1:$A$49,0),MATCH(orders!I$1,products!$A$1:$G$1,0))</f>
        <v>D</v>
      </c>
      <c r="J847" s="2">
        <f>INDEX(products!$A$1:$G$49,MATCH($D847,products!$A$1:$A$49,0),MATCH(orders!J$1,products!$A$1:$G$1,0))</f>
        <v>2.5</v>
      </c>
      <c r="K847" s="2">
        <f>INDEX(products!$A$1:$G$49,MATCH($D847,products!$A$1:$A$49,0),MATCH(orders!K$1,products!$A$1:$G$1,0))</f>
        <v>2794.5</v>
      </c>
      <c r="L847">
        <f>K847*E847</f>
        <v>16767</v>
      </c>
      <c r="M847" s="2" t="str" cm="1">
        <f t="array" ref="M8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47" s="2" t="str" cm="1">
        <f t="array" ref="N847">_xlfn.IFS(FullCoffeeTable[[#This Row],[Метод прожарки]]="M","Medium",FullCoffeeTable[[#This Row],[Метод прожарки]]="L","Light",FullCoffeeTable[[#This Row],[Метод прожарки]]="D","Dark")</f>
        <v>Dark</v>
      </c>
      <c r="O847" s="2" t="str">
        <f>INDEX(customers!$A$1:$D$1001,MATCH($C847,customers!$A$1:$A$1001,0),MATCH(orders!O$1,customers!$A$1:$D$1,0))</f>
        <v>Нет</v>
      </c>
    </row>
    <row r="848" spans="1:15" x14ac:dyDescent="0.25">
      <c r="A848" s="2" t="s">
        <v>1657</v>
      </c>
      <c r="B848" s="3">
        <v>44747</v>
      </c>
      <c r="C848" s="2" t="s">
        <v>1658</v>
      </c>
      <c r="D848" t="s">
        <v>1994</v>
      </c>
      <c r="E848" s="2">
        <v>2</v>
      </c>
      <c r="F848" s="2" t="str">
        <f>INDEX(customers!$A$1:$D$1001,MATCH($C848,customers!$A$1:$A$1001,0),MATCH(orders!F$1,customers!$A$1:$D$1,0))</f>
        <v>Святослав Кузнецов</v>
      </c>
      <c r="G848" s="2" t="str">
        <f>INDEX(customers!$A$1:$D$1001,MATCH($C848,customers!$A$1:$A$1001,0),MATCH(orders!G$1,customers!$A$1:$D$1,0))</f>
        <v>Россия</v>
      </c>
      <c r="H848" s="2" t="str">
        <f>INDEX(products!$A$1:$G$49,MATCH($D848,products!$A$1:$A$49,0),MATCH(orders!H$1,products!$A$1:$G$1,0))</f>
        <v>Ara</v>
      </c>
      <c r="I848" s="2" t="str">
        <f>INDEX(products!$A$1:$G$49,MATCH($D848,products!$A$1:$A$49,0),MATCH(orders!I$1,products!$A$1:$G$1,0))</f>
        <v>M</v>
      </c>
      <c r="J848" s="2">
        <f>INDEX(products!$A$1:$G$49,MATCH($D848,products!$A$1:$A$49,0),MATCH(orders!J$1,products!$A$1:$G$1,0))</f>
        <v>2.5</v>
      </c>
      <c r="K848" s="2">
        <f>INDEX(products!$A$1:$G$49,MATCH($D848,products!$A$1:$A$49,0),MATCH(orders!K$1,products!$A$1:$G$1,0))</f>
        <v>2587.4999999999995</v>
      </c>
      <c r="L848">
        <f>K848*E848</f>
        <v>5174.9999999999991</v>
      </c>
      <c r="M848" s="2" t="str" cm="1">
        <f t="array" ref="M8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8" s="2" t="str" cm="1">
        <f t="array" ref="N848">_xlfn.IFS(FullCoffeeTable[[#This Row],[Метод прожарки]]="M","Medium",FullCoffeeTable[[#This Row],[Метод прожарки]]="L","Light",FullCoffeeTable[[#This Row],[Метод прожарки]]="D","Dark")</f>
        <v>Medium</v>
      </c>
      <c r="O848" s="2" t="str">
        <f>INDEX(customers!$A$1:$D$1001,MATCH($C848,customers!$A$1:$A$1001,0),MATCH(orders!O$1,customers!$A$1:$D$1,0))</f>
        <v>Да</v>
      </c>
    </row>
    <row r="849" spans="1:15" x14ac:dyDescent="0.25">
      <c r="A849" s="2" t="s">
        <v>1659</v>
      </c>
      <c r="B849" s="3">
        <v>44460</v>
      </c>
      <c r="C849" s="2" t="s">
        <v>1660</v>
      </c>
      <c r="D849" t="s">
        <v>1973</v>
      </c>
      <c r="E849" s="2">
        <v>3</v>
      </c>
      <c r="F849" s="2" t="str">
        <f>INDEX(customers!$A$1:$D$1001,MATCH($C849,customers!$A$1:$A$1001,0),MATCH(orders!F$1,customers!$A$1:$D$1,0))</f>
        <v>Константин Фетисов</v>
      </c>
      <c r="G849" s="2" t="str">
        <f>INDEX(customers!$A$1:$D$1001,MATCH($C849,customers!$A$1:$A$1001,0),MATCH(orders!G$1,customers!$A$1:$D$1,0))</f>
        <v>Россия</v>
      </c>
      <c r="H849" s="2" t="str">
        <f>INDEX(products!$A$1:$G$49,MATCH($D849,products!$A$1:$A$49,0),MATCH(orders!H$1,products!$A$1:$G$1,0))</f>
        <v>Ara</v>
      </c>
      <c r="I849" s="2" t="str">
        <f>INDEX(products!$A$1:$G$49,MATCH($D849,products!$A$1:$A$49,0),MATCH(orders!I$1,products!$A$1:$G$1,0))</f>
        <v>D</v>
      </c>
      <c r="J849" s="2">
        <f>INDEX(products!$A$1:$G$49,MATCH($D849,products!$A$1:$A$49,0),MATCH(orders!J$1,products!$A$1:$G$1,0))</f>
        <v>0.2</v>
      </c>
      <c r="K849" s="2">
        <f>INDEX(products!$A$1:$G$49,MATCH($D849,products!$A$1:$A$49,0),MATCH(orders!K$1,products!$A$1:$G$1,0))</f>
        <v>298.5</v>
      </c>
      <c r="L849">
        <f>K849*E849</f>
        <v>895.5</v>
      </c>
      <c r="M849" s="2" t="str" cm="1">
        <f t="array" ref="M8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49" s="2" t="str" cm="1">
        <f t="array" ref="N849">_xlfn.IFS(FullCoffeeTable[[#This Row],[Метод прожарки]]="M","Medium",FullCoffeeTable[[#This Row],[Метод прожарки]]="L","Light",FullCoffeeTable[[#This Row],[Метод прожарки]]="D","Dark")</f>
        <v>Dark</v>
      </c>
      <c r="O849" s="2" t="str">
        <f>INDEX(customers!$A$1:$D$1001,MATCH($C849,customers!$A$1:$A$1001,0),MATCH(orders!O$1,customers!$A$1:$D$1,0))</f>
        <v>Да</v>
      </c>
    </row>
    <row r="850" spans="1:15" x14ac:dyDescent="0.25">
      <c r="A850" s="2" t="s">
        <v>1661</v>
      </c>
      <c r="B850" s="3">
        <v>43468</v>
      </c>
      <c r="C850" s="2" t="s">
        <v>1662</v>
      </c>
      <c r="D850" t="s">
        <v>1995</v>
      </c>
      <c r="E850" s="2">
        <v>6</v>
      </c>
      <c r="F850" s="2" t="str">
        <f>INDEX(customers!$A$1:$D$1001,MATCH($C850,customers!$A$1:$A$1001,0),MATCH(orders!F$1,customers!$A$1:$D$1,0))</f>
        <v>Олег Федоров</v>
      </c>
      <c r="G850" s="2" t="str">
        <f>INDEX(customers!$A$1:$D$1001,MATCH($C850,customers!$A$1:$A$1001,0),MATCH(orders!G$1,customers!$A$1:$D$1,0))</f>
        <v>Россия</v>
      </c>
      <c r="H850" s="2" t="str">
        <f>INDEX(products!$A$1:$G$49,MATCH($D850,products!$A$1:$A$49,0),MATCH(orders!H$1,products!$A$1:$G$1,0))</f>
        <v>Exc</v>
      </c>
      <c r="I850" s="2" t="str">
        <f>INDEX(products!$A$1:$G$49,MATCH($D850,products!$A$1:$A$49,0),MATCH(orders!I$1,products!$A$1:$G$1,0))</f>
        <v>L</v>
      </c>
      <c r="J850" s="2">
        <f>INDEX(products!$A$1:$G$49,MATCH($D850,products!$A$1:$A$49,0),MATCH(orders!J$1,products!$A$1:$G$1,0))</f>
        <v>0.5</v>
      </c>
      <c r="K850" s="2">
        <f>INDEX(products!$A$1:$G$49,MATCH($D850,products!$A$1:$A$49,0),MATCH(orders!K$1,products!$A$1:$G$1,0))</f>
        <v>891</v>
      </c>
      <c r="L850">
        <f>K850*E850</f>
        <v>5346</v>
      </c>
      <c r="M850" s="2" t="str" cm="1">
        <f t="array" ref="M8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50" s="2" t="str" cm="1">
        <f t="array" ref="N850">_xlfn.IFS(FullCoffeeTable[[#This Row],[Метод прожарки]]="M","Medium",FullCoffeeTable[[#This Row],[Метод прожарки]]="L","Light",FullCoffeeTable[[#This Row],[Метод прожарки]]="D","Dark")</f>
        <v>Light</v>
      </c>
      <c r="O850" s="2" t="str">
        <f>INDEX(customers!$A$1:$D$1001,MATCH($C850,customers!$A$1:$A$1001,0),MATCH(orders!O$1,customers!$A$1:$D$1,0))</f>
        <v>Нет</v>
      </c>
    </row>
    <row r="851" spans="1:15" x14ac:dyDescent="0.25">
      <c r="A851" s="2" t="s">
        <v>1663</v>
      </c>
      <c r="B851" s="3">
        <v>44628</v>
      </c>
      <c r="C851" s="2" t="s">
        <v>1664</v>
      </c>
      <c r="D851" t="s">
        <v>1986</v>
      </c>
      <c r="E851" s="2">
        <v>6</v>
      </c>
      <c r="F851" s="2" t="str">
        <f>INDEX(customers!$A$1:$D$1001,MATCH($C851,customers!$A$1:$A$1001,0),MATCH(orders!F$1,customers!$A$1:$D$1,0))</f>
        <v>Алиса Колосова</v>
      </c>
      <c r="G851" s="2" t="str">
        <f>INDEX(customers!$A$1:$D$1001,MATCH($C851,customers!$A$1:$A$1001,0),MATCH(orders!G$1,customers!$A$1:$D$1,0))</f>
        <v>Россия</v>
      </c>
      <c r="H851" s="2" t="str">
        <f>INDEX(products!$A$1:$G$49,MATCH($D851,products!$A$1:$A$49,0),MATCH(orders!H$1,products!$A$1:$G$1,0))</f>
        <v>Ara</v>
      </c>
      <c r="I851" s="2" t="str">
        <f>INDEX(products!$A$1:$G$49,MATCH($D851,products!$A$1:$A$49,0),MATCH(orders!I$1,products!$A$1:$G$1,0))</f>
        <v>L</v>
      </c>
      <c r="J851" s="2">
        <f>INDEX(products!$A$1:$G$49,MATCH($D851,products!$A$1:$A$49,0),MATCH(orders!J$1,products!$A$1:$G$1,0))</f>
        <v>0.2</v>
      </c>
      <c r="K851" s="2">
        <f>INDEX(products!$A$1:$G$49,MATCH($D851,products!$A$1:$A$49,0),MATCH(orders!K$1,products!$A$1:$G$1,0))</f>
        <v>388.5</v>
      </c>
      <c r="L851">
        <f>K851*E851</f>
        <v>2331</v>
      </c>
      <c r="M851" s="2" t="str" cm="1">
        <f t="array" ref="M8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1" s="2" t="str" cm="1">
        <f t="array" ref="N851">_xlfn.IFS(FullCoffeeTable[[#This Row],[Метод прожарки]]="M","Medium",FullCoffeeTable[[#This Row],[Метод прожарки]]="L","Light",FullCoffeeTable[[#This Row],[Метод прожарки]]="D","Dark")</f>
        <v>Light</v>
      </c>
      <c r="O851" s="2" t="str">
        <f>INDEX(customers!$A$1:$D$1001,MATCH($C851,customers!$A$1:$A$1001,0),MATCH(orders!O$1,customers!$A$1:$D$1,0))</f>
        <v>Да</v>
      </c>
    </row>
    <row r="852" spans="1:15" x14ac:dyDescent="0.25">
      <c r="A852" s="2" t="s">
        <v>1663</v>
      </c>
      <c r="B852" s="3">
        <v>44628</v>
      </c>
      <c r="C852" s="2" t="s">
        <v>1664</v>
      </c>
      <c r="D852" t="s">
        <v>1971</v>
      </c>
      <c r="E852" s="2">
        <v>2</v>
      </c>
      <c r="F852" s="2" t="str">
        <f>INDEX(customers!$A$1:$D$1001,MATCH($C852,customers!$A$1:$A$1001,0),MATCH(orders!F$1,customers!$A$1:$D$1,0))</f>
        <v>Алиса Колосова</v>
      </c>
      <c r="G852" s="2" t="str">
        <f>INDEX(customers!$A$1:$D$1001,MATCH($C852,customers!$A$1:$A$1001,0),MATCH(orders!G$1,customers!$A$1:$D$1,0))</f>
        <v>Россия</v>
      </c>
      <c r="H852" s="2" t="str">
        <f>INDEX(products!$A$1:$G$49,MATCH($D852,products!$A$1:$A$49,0),MATCH(orders!H$1,products!$A$1:$G$1,0))</f>
        <v>Ara</v>
      </c>
      <c r="I852" s="2" t="str">
        <f>INDEX(products!$A$1:$G$49,MATCH($D852,products!$A$1:$A$49,0),MATCH(orders!I$1,products!$A$1:$G$1,0))</f>
        <v>M</v>
      </c>
      <c r="J852" s="2">
        <f>INDEX(products!$A$1:$G$49,MATCH($D852,products!$A$1:$A$49,0),MATCH(orders!J$1,products!$A$1:$G$1,0))</f>
        <v>0.2</v>
      </c>
      <c r="K852" s="2">
        <f>INDEX(products!$A$1:$G$49,MATCH($D852,products!$A$1:$A$49,0),MATCH(orders!K$1,products!$A$1:$G$1,0))</f>
        <v>337.5</v>
      </c>
      <c r="L852">
        <f>K852*E852</f>
        <v>675</v>
      </c>
      <c r="M852" s="2" t="str" cm="1">
        <f t="array" ref="M8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2" s="2" t="str" cm="1">
        <f t="array" ref="N852">_xlfn.IFS(FullCoffeeTable[[#This Row],[Метод прожарки]]="M","Medium",FullCoffeeTable[[#This Row],[Метод прожарки]]="L","Light",FullCoffeeTable[[#This Row],[Метод прожарки]]="D","Dark")</f>
        <v>Medium</v>
      </c>
      <c r="O852" s="2" t="str">
        <f>INDEX(customers!$A$1:$D$1001,MATCH($C852,customers!$A$1:$A$1001,0),MATCH(orders!O$1,customers!$A$1:$D$1,0))</f>
        <v>Да</v>
      </c>
    </row>
    <row r="853" spans="1:15" x14ac:dyDescent="0.25">
      <c r="A853" s="2" t="s">
        <v>1666</v>
      </c>
      <c r="B853" s="3">
        <v>43900</v>
      </c>
      <c r="C853" s="2" t="s">
        <v>1667</v>
      </c>
      <c r="D853" t="s">
        <v>1988</v>
      </c>
      <c r="E853" s="2">
        <v>1</v>
      </c>
      <c r="F853" s="2" t="str">
        <f>INDEX(customers!$A$1:$D$1001,MATCH($C853,customers!$A$1:$A$1001,0),MATCH(orders!F$1,customers!$A$1:$D$1,0))</f>
        <v>Павел Михайлов</v>
      </c>
      <c r="G853" s="2" t="str">
        <f>INDEX(customers!$A$1:$D$1001,MATCH($C853,customers!$A$1:$A$1001,0),MATCH(orders!G$1,customers!$A$1:$D$1,0))</f>
        <v>Россия</v>
      </c>
      <c r="H853" s="2" t="str">
        <f>INDEX(products!$A$1:$G$49,MATCH($D853,products!$A$1:$A$49,0),MATCH(orders!H$1,products!$A$1:$G$1,0))</f>
        <v>Lib</v>
      </c>
      <c r="I853" s="2" t="str">
        <f>INDEX(products!$A$1:$G$49,MATCH($D853,products!$A$1:$A$49,0),MATCH(orders!I$1,products!$A$1:$G$1,0))</f>
        <v>D</v>
      </c>
      <c r="J853" s="2">
        <f>INDEX(products!$A$1:$G$49,MATCH($D853,products!$A$1:$A$49,0),MATCH(orders!J$1,products!$A$1:$G$1,0))</f>
        <v>0.5</v>
      </c>
      <c r="K853" s="2">
        <f>INDEX(products!$A$1:$G$49,MATCH($D853,products!$A$1:$A$49,0),MATCH(orders!K$1,products!$A$1:$G$1,0))</f>
        <v>777</v>
      </c>
      <c r="L853">
        <f>K853*E853</f>
        <v>777</v>
      </c>
      <c r="M853" s="2" t="str" cm="1">
        <f t="array" ref="M8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3" s="2" t="str" cm="1">
        <f t="array" ref="N853">_xlfn.IFS(FullCoffeeTable[[#This Row],[Метод прожарки]]="M","Medium",FullCoffeeTable[[#This Row],[Метод прожарки]]="L","Light",FullCoffeeTable[[#This Row],[Метод прожарки]]="D","Dark")</f>
        <v>Dark</v>
      </c>
      <c r="O853" s="2" t="str">
        <f>INDEX(customers!$A$1:$D$1001,MATCH($C853,customers!$A$1:$A$1001,0),MATCH(orders!O$1,customers!$A$1:$D$1,0))</f>
        <v>Да</v>
      </c>
    </row>
    <row r="854" spans="1:15" x14ac:dyDescent="0.25">
      <c r="A854" s="2" t="s">
        <v>1668</v>
      </c>
      <c r="B854" s="3">
        <v>44527</v>
      </c>
      <c r="C854" s="2" t="s">
        <v>1669</v>
      </c>
      <c r="D854" t="s">
        <v>1984</v>
      </c>
      <c r="E854" s="2">
        <v>4</v>
      </c>
      <c r="F854" s="2" t="str">
        <f>INDEX(customers!$A$1:$D$1001,MATCH($C854,customers!$A$1:$A$1001,0),MATCH(orders!F$1,customers!$A$1:$D$1,0))</f>
        <v>Владимир Анисимов</v>
      </c>
      <c r="G854" s="2" t="str">
        <f>INDEX(customers!$A$1:$D$1001,MATCH($C854,customers!$A$1:$A$1001,0),MATCH(orders!G$1,customers!$A$1:$D$1,0))</f>
        <v>Россия</v>
      </c>
      <c r="H854" s="2" t="str">
        <f>INDEX(products!$A$1:$G$49,MATCH($D854,products!$A$1:$A$49,0),MATCH(orders!H$1,products!$A$1:$G$1,0))</f>
        <v>Lib</v>
      </c>
      <c r="I854" s="2" t="str">
        <f>INDEX(products!$A$1:$G$49,MATCH($D854,products!$A$1:$A$49,0),MATCH(orders!I$1,products!$A$1:$G$1,0))</f>
        <v>D</v>
      </c>
      <c r="J854" s="2">
        <f>INDEX(products!$A$1:$G$49,MATCH($D854,products!$A$1:$A$49,0),MATCH(orders!J$1,products!$A$1:$G$1,0))</f>
        <v>2.5</v>
      </c>
      <c r="K854" s="2">
        <f>INDEX(products!$A$1:$G$49,MATCH($D854,products!$A$1:$A$49,0),MATCH(orders!K$1,products!$A$1:$G$1,0))</f>
        <v>2978.4999999999995</v>
      </c>
      <c r="L854">
        <f>K854*E854</f>
        <v>11913.999999999998</v>
      </c>
      <c r="M854" s="2" t="str" cm="1">
        <f t="array" ref="M8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4" s="2" t="str" cm="1">
        <f t="array" ref="N854">_xlfn.IFS(FullCoffeeTable[[#This Row],[Метод прожарки]]="M","Medium",FullCoffeeTable[[#This Row],[Метод прожарки]]="L","Light",FullCoffeeTable[[#This Row],[Метод прожарки]]="D","Dark")</f>
        <v>Dark</v>
      </c>
      <c r="O854" s="2" t="str">
        <f>INDEX(customers!$A$1:$D$1001,MATCH($C854,customers!$A$1:$A$1001,0),MATCH(orders!O$1,customers!$A$1:$D$1,0))</f>
        <v>Да</v>
      </c>
    </row>
    <row r="855" spans="1:15" x14ac:dyDescent="0.25">
      <c r="A855" s="2" t="s">
        <v>1670</v>
      </c>
      <c r="B855" s="3">
        <v>44259</v>
      </c>
      <c r="C855" s="2" t="s">
        <v>1671</v>
      </c>
      <c r="D855" t="s">
        <v>1966</v>
      </c>
      <c r="E855" s="2">
        <v>2</v>
      </c>
      <c r="F855" s="2" t="str">
        <f>INDEX(customers!$A$1:$D$1001,MATCH($C855,customers!$A$1:$A$1001,0),MATCH(orders!F$1,customers!$A$1:$D$1,0))</f>
        <v>Владимир Морозов</v>
      </c>
      <c r="G855" s="2" t="str">
        <f>INDEX(customers!$A$1:$D$1001,MATCH($C855,customers!$A$1:$A$1001,0),MATCH(orders!G$1,customers!$A$1:$D$1,0))</f>
        <v>Россия</v>
      </c>
      <c r="H855" s="2" t="str">
        <f>INDEX(products!$A$1:$G$49,MATCH($D855,products!$A$1:$A$49,0),MATCH(orders!H$1,products!$A$1:$G$1,0))</f>
        <v>Ara</v>
      </c>
      <c r="I855" s="2" t="str">
        <f>INDEX(products!$A$1:$G$49,MATCH($D855,products!$A$1:$A$49,0),MATCH(orders!I$1,products!$A$1:$G$1,0))</f>
        <v>D</v>
      </c>
      <c r="J855" s="2">
        <f>INDEX(products!$A$1:$G$49,MATCH($D855,products!$A$1:$A$49,0),MATCH(orders!J$1,products!$A$1:$G$1,0))</f>
        <v>1</v>
      </c>
      <c r="K855" s="2">
        <f>INDEX(products!$A$1:$G$49,MATCH($D855,products!$A$1:$A$49,0),MATCH(orders!K$1,products!$A$1:$G$1,0))</f>
        <v>994.99999999999989</v>
      </c>
      <c r="L855">
        <f>K855*E855</f>
        <v>1989.9999999999998</v>
      </c>
      <c r="M855" s="2" t="str" cm="1">
        <f t="array" ref="M8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55" s="2" t="str" cm="1">
        <f t="array" ref="N855">_xlfn.IFS(FullCoffeeTable[[#This Row],[Метод прожарки]]="M","Medium",FullCoffeeTable[[#This Row],[Метод прожарки]]="L","Light",FullCoffeeTable[[#This Row],[Метод прожарки]]="D","Dark")</f>
        <v>Dark</v>
      </c>
      <c r="O855" s="2" t="str">
        <f>INDEX(customers!$A$1:$D$1001,MATCH($C855,customers!$A$1:$A$1001,0),MATCH(orders!O$1,customers!$A$1:$D$1,0))</f>
        <v>Нет</v>
      </c>
    </row>
    <row r="856" spans="1:15" x14ac:dyDescent="0.25">
      <c r="A856" s="2" t="s">
        <v>1672</v>
      </c>
      <c r="B856" s="3">
        <v>44516</v>
      </c>
      <c r="C856" s="2" t="s">
        <v>1673</v>
      </c>
      <c r="D856" t="s">
        <v>1992</v>
      </c>
      <c r="E856" s="2">
        <v>5</v>
      </c>
      <c r="F856" s="2" t="str">
        <f>INDEX(customers!$A$1:$D$1001,MATCH($C856,customers!$A$1:$A$1001,0),MATCH(orders!F$1,customers!$A$1:$D$1,0))</f>
        <v>Артём Комаров</v>
      </c>
      <c r="G856" s="2" t="str">
        <f>INDEX(customers!$A$1:$D$1001,MATCH($C856,customers!$A$1:$A$1001,0),MATCH(orders!G$1,customers!$A$1:$D$1,0))</f>
        <v>Россия</v>
      </c>
      <c r="H856" s="2" t="str">
        <f>INDEX(products!$A$1:$G$49,MATCH($D856,products!$A$1:$A$49,0),MATCH(orders!H$1,products!$A$1:$G$1,0))</f>
        <v>Rob</v>
      </c>
      <c r="I856" s="2" t="str">
        <f>INDEX(products!$A$1:$G$49,MATCH($D856,products!$A$1:$A$49,0),MATCH(orders!I$1,products!$A$1:$G$1,0))</f>
        <v>L</v>
      </c>
      <c r="J856" s="2">
        <f>INDEX(products!$A$1:$G$49,MATCH($D856,products!$A$1:$A$49,0),MATCH(orders!J$1,products!$A$1:$G$1,0))</f>
        <v>0.5</v>
      </c>
      <c r="K856" s="2">
        <f>INDEX(products!$A$1:$G$49,MATCH($D856,products!$A$1:$A$49,0),MATCH(orders!K$1,products!$A$1:$G$1,0))</f>
        <v>716.99999999999989</v>
      </c>
      <c r="L856">
        <f>K856*E856</f>
        <v>3584.9999999999995</v>
      </c>
      <c r="M856" s="2" t="str" cm="1">
        <f t="array" ref="M8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6" s="2" t="str" cm="1">
        <f t="array" ref="N856">_xlfn.IFS(FullCoffeeTable[[#This Row],[Метод прожарки]]="M","Medium",FullCoffeeTable[[#This Row],[Метод прожарки]]="L","Light",FullCoffeeTable[[#This Row],[Метод прожарки]]="D","Dark")</f>
        <v>Light</v>
      </c>
      <c r="O856" s="2" t="str">
        <f>INDEX(customers!$A$1:$D$1001,MATCH($C856,customers!$A$1:$A$1001,0),MATCH(orders!O$1,customers!$A$1:$D$1,0))</f>
        <v>Да</v>
      </c>
    </row>
    <row r="857" spans="1:15" x14ac:dyDescent="0.25">
      <c r="A857" s="2" t="s">
        <v>1674</v>
      </c>
      <c r="B857" s="3">
        <v>43632</v>
      </c>
      <c r="C857" s="2" t="s">
        <v>1675</v>
      </c>
      <c r="D857" t="s">
        <v>1984</v>
      </c>
      <c r="E857" s="2">
        <v>3</v>
      </c>
      <c r="F857" s="2" t="str">
        <f>INDEX(customers!$A$1:$D$1001,MATCH($C857,customers!$A$1:$A$1001,0),MATCH(orders!F$1,customers!$A$1:$D$1,0))</f>
        <v>Валерия Бочарова</v>
      </c>
      <c r="G857" s="2" t="str">
        <f>INDEX(customers!$A$1:$D$1001,MATCH($C857,customers!$A$1:$A$1001,0),MATCH(orders!G$1,customers!$A$1:$D$1,0))</f>
        <v>Россия</v>
      </c>
      <c r="H857" s="2" t="str">
        <f>INDEX(products!$A$1:$G$49,MATCH($D857,products!$A$1:$A$49,0),MATCH(orders!H$1,products!$A$1:$G$1,0))</f>
        <v>Lib</v>
      </c>
      <c r="I857" s="2" t="str">
        <f>INDEX(products!$A$1:$G$49,MATCH($D857,products!$A$1:$A$49,0),MATCH(orders!I$1,products!$A$1:$G$1,0))</f>
        <v>D</v>
      </c>
      <c r="J857" s="2">
        <f>INDEX(products!$A$1:$G$49,MATCH($D857,products!$A$1:$A$49,0),MATCH(orders!J$1,products!$A$1:$G$1,0))</f>
        <v>2.5</v>
      </c>
      <c r="K857" s="2">
        <f>INDEX(products!$A$1:$G$49,MATCH($D857,products!$A$1:$A$49,0),MATCH(orders!K$1,products!$A$1:$G$1,0))</f>
        <v>2978.4999999999995</v>
      </c>
      <c r="L857">
        <f>K857*E857</f>
        <v>8935.4999999999982</v>
      </c>
      <c r="M857" s="2" t="str" cm="1">
        <f t="array" ref="M8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7" s="2" t="str" cm="1">
        <f t="array" ref="N857">_xlfn.IFS(FullCoffeeTable[[#This Row],[Метод прожарки]]="M","Medium",FullCoffeeTable[[#This Row],[Метод прожарки]]="L","Light",FullCoffeeTable[[#This Row],[Метод прожарки]]="D","Dark")</f>
        <v>Dark</v>
      </c>
      <c r="O857" s="2" t="str">
        <f>INDEX(customers!$A$1:$D$1001,MATCH($C857,customers!$A$1:$A$1001,0),MATCH(orders!O$1,customers!$A$1:$D$1,0))</f>
        <v>Нет</v>
      </c>
    </row>
    <row r="858" spans="1:15" x14ac:dyDescent="0.25">
      <c r="A858" s="2" t="s">
        <v>1676</v>
      </c>
      <c r="B858" s="3">
        <v>44031</v>
      </c>
      <c r="C858" s="2" t="s">
        <v>1628</v>
      </c>
      <c r="D858" t="s">
        <v>1978</v>
      </c>
      <c r="E858" s="2">
        <v>2</v>
      </c>
      <c r="F858" s="2" t="str">
        <f>INDEX(customers!$A$1:$D$1001,MATCH($C858,customers!$A$1:$A$1001,0),MATCH(orders!F$1,customers!$A$1:$D$1,0))</f>
        <v>Мирослава Васильева</v>
      </c>
      <c r="G858" s="2" t="str">
        <f>INDEX(customers!$A$1:$D$1001,MATCH($C858,customers!$A$1:$A$1001,0),MATCH(orders!G$1,customers!$A$1:$D$1,0))</f>
        <v>Россия</v>
      </c>
      <c r="H858" s="2" t="str">
        <f>INDEX(products!$A$1:$G$49,MATCH($D858,products!$A$1:$A$49,0),MATCH(orders!H$1,products!$A$1:$G$1,0))</f>
        <v>Lib</v>
      </c>
      <c r="I858" s="2" t="str">
        <f>INDEX(products!$A$1:$G$49,MATCH($D858,products!$A$1:$A$49,0),MATCH(orders!I$1,products!$A$1:$G$1,0))</f>
        <v>M</v>
      </c>
      <c r="J858" s="2">
        <f>INDEX(products!$A$1:$G$49,MATCH($D858,products!$A$1:$A$49,0),MATCH(orders!J$1,products!$A$1:$G$1,0))</f>
        <v>0.2</v>
      </c>
      <c r="K858" s="2">
        <f>INDEX(products!$A$1:$G$49,MATCH($D858,products!$A$1:$A$49,0),MATCH(orders!K$1,products!$A$1:$G$1,0))</f>
        <v>436.5</v>
      </c>
      <c r="L858">
        <f>K858*E858</f>
        <v>873</v>
      </c>
      <c r="M858" s="2" t="str" cm="1">
        <f t="array" ref="M8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58" s="2" t="str" cm="1">
        <f t="array" ref="N858">_xlfn.IFS(FullCoffeeTable[[#This Row],[Метод прожарки]]="M","Medium",FullCoffeeTable[[#This Row],[Метод прожарки]]="L","Light",FullCoffeeTable[[#This Row],[Метод прожарки]]="D","Dark")</f>
        <v>Medium</v>
      </c>
      <c r="O858" s="2" t="str">
        <f>INDEX(customers!$A$1:$D$1001,MATCH($C858,customers!$A$1:$A$1001,0),MATCH(orders!O$1,customers!$A$1:$D$1,0))</f>
        <v>Да</v>
      </c>
    </row>
    <row r="859" spans="1:15" x14ac:dyDescent="0.25">
      <c r="A859" s="2" t="s">
        <v>1678</v>
      </c>
      <c r="B859" s="3">
        <v>43889</v>
      </c>
      <c r="C859" s="2" t="s">
        <v>1679</v>
      </c>
      <c r="D859" t="s">
        <v>1961</v>
      </c>
      <c r="E859" s="2">
        <v>5</v>
      </c>
      <c r="F859" s="2" t="str">
        <f>INDEX(customers!$A$1:$D$1001,MATCH($C859,customers!$A$1:$A$1001,0),MATCH(orders!F$1,customers!$A$1:$D$1,0))</f>
        <v>Софья Александрова</v>
      </c>
      <c r="G859" s="2" t="str">
        <f>INDEX(customers!$A$1:$D$1001,MATCH($C859,customers!$A$1:$A$1001,0),MATCH(orders!G$1,customers!$A$1:$D$1,0))</f>
        <v>Россия</v>
      </c>
      <c r="H859" s="2" t="str">
        <f>INDEX(products!$A$1:$G$49,MATCH($D859,products!$A$1:$A$49,0),MATCH(orders!H$1,products!$A$1:$G$1,0))</f>
        <v>Rob</v>
      </c>
      <c r="I859" s="2" t="str">
        <f>INDEX(products!$A$1:$G$49,MATCH($D859,products!$A$1:$A$49,0),MATCH(orders!I$1,products!$A$1:$G$1,0))</f>
        <v>L</v>
      </c>
      <c r="J859" s="2">
        <f>INDEX(products!$A$1:$G$49,MATCH($D859,products!$A$1:$A$49,0),MATCH(orders!J$1,products!$A$1:$G$1,0))</f>
        <v>2.5</v>
      </c>
      <c r="K859" s="2">
        <f>INDEX(products!$A$1:$G$49,MATCH($D859,products!$A$1:$A$49,0),MATCH(orders!K$1,products!$A$1:$G$1,0))</f>
        <v>2748.4999999999995</v>
      </c>
      <c r="L859">
        <f>K859*E859</f>
        <v>13742.499999999998</v>
      </c>
      <c r="M859" s="2" t="str" cm="1">
        <f t="array" ref="M8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59" s="2" t="str" cm="1">
        <f t="array" ref="N859">_xlfn.IFS(FullCoffeeTable[[#This Row],[Метод прожарки]]="M","Medium",FullCoffeeTable[[#This Row],[Метод прожарки]]="L","Light",FullCoffeeTable[[#This Row],[Метод прожарки]]="D","Dark")</f>
        <v>Light</v>
      </c>
      <c r="O859" s="2" t="str">
        <f>INDEX(customers!$A$1:$D$1001,MATCH($C859,customers!$A$1:$A$1001,0),MATCH(orders!O$1,customers!$A$1:$D$1,0))</f>
        <v>Нет</v>
      </c>
    </row>
    <row r="860" spans="1:15" x14ac:dyDescent="0.25">
      <c r="A860" s="2" t="s">
        <v>1680</v>
      </c>
      <c r="B860" s="3">
        <v>43638</v>
      </c>
      <c r="C860" s="2" t="s">
        <v>1681</v>
      </c>
      <c r="D860" t="s">
        <v>1979</v>
      </c>
      <c r="E860" s="2">
        <v>4</v>
      </c>
      <c r="F860" s="2" t="str">
        <f>INDEX(customers!$A$1:$D$1001,MATCH($C860,customers!$A$1:$A$1001,0),MATCH(orders!F$1,customers!$A$1:$D$1,0))</f>
        <v>Майя Ковалева</v>
      </c>
      <c r="G860" s="2" t="str">
        <f>INDEX(customers!$A$1:$D$1001,MATCH($C860,customers!$A$1:$A$1001,0),MATCH(orders!G$1,customers!$A$1:$D$1,0))</f>
        <v>Россия</v>
      </c>
      <c r="H860" s="2" t="str">
        <f>INDEX(products!$A$1:$G$49,MATCH($D860,products!$A$1:$A$49,0),MATCH(orders!H$1,products!$A$1:$G$1,0))</f>
        <v>Lib</v>
      </c>
      <c r="I860" s="2" t="str">
        <f>INDEX(products!$A$1:$G$49,MATCH($D860,products!$A$1:$A$49,0),MATCH(orders!I$1,products!$A$1:$G$1,0))</f>
        <v>M</v>
      </c>
      <c r="J860" s="2">
        <f>INDEX(products!$A$1:$G$49,MATCH($D860,products!$A$1:$A$49,0),MATCH(orders!J$1,products!$A$1:$G$1,0))</f>
        <v>0.5</v>
      </c>
      <c r="K860" s="2">
        <f>INDEX(products!$A$1:$G$49,MATCH($D860,products!$A$1:$A$49,0),MATCH(orders!K$1,products!$A$1:$G$1,0))</f>
        <v>873</v>
      </c>
      <c r="L860">
        <f>K860*E860</f>
        <v>3492</v>
      </c>
      <c r="M860" s="2" t="str" cm="1">
        <f t="array" ref="M8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0" s="2" t="str" cm="1">
        <f t="array" ref="N860">_xlfn.IFS(FullCoffeeTable[[#This Row],[Метод прожарки]]="M","Medium",FullCoffeeTable[[#This Row],[Метод прожарки]]="L","Light",FullCoffeeTable[[#This Row],[Метод прожарки]]="D","Dark")</f>
        <v>Medium</v>
      </c>
      <c r="O860" s="2" t="str">
        <f>INDEX(customers!$A$1:$D$1001,MATCH($C860,customers!$A$1:$A$1001,0),MATCH(orders!O$1,customers!$A$1:$D$1,0))</f>
        <v>Нет</v>
      </c>
    </row>
    <row r="861" spans="1:15" x14ac:dyDescent="0.25">
      <c r="A861" s="2" t="s">
        <v>1682</v>
      </c>
      <c r="B861" s="3">
        <v>43716</v>
      </c>
      <c r="C861" s="2" t="s">
        <v>1683</v>
      </c>
      <c r="D861" t="s">
        <v>2001</v>
      </c>
      <c r="E861" s="2">
        <v>6</v>
      </c>
      <c r="F861" s="2" t="str">
        <f>INDEX(customers!$A$1:$D$1001,MATCH($C861,customers!$A$1:$A$1001,0),MATCH(orders!F$1,customers!$A$1:$D$1,0))</f>
        <v>Максим Терентьев</v>
      </c>
      <c r="G861" s="2" t="str">
        <f>INDEX(customers!$A$1:$D$1001,MATCH($C861,customers!$A$1:$A$1001,0),MATCH(orders!G$1,customers!$A$1:$D$1,0))</f>
        <v>Россия</v>
      </c>
      <c r="H861" s="2" t="str">
        <f>INDEX(products!$A$1:$G$49,MATCH($D861,products!$A$1:$A$49,0),MATCH(orders!H$1,products!$A$1:$G$1,0))</f>
        <v>Ara</v>
      </c>
      <c r="I861" s="2" t="str">
        <f>INDEX(products!$A$1:$G$49,MATCH($D861,products!$A$1:$A$49,0),MATCH(orders!I$1,products!$A$1:$G$1,0))</f>
        <v>L</v>
      </c>
      <c r="J861" s="2">
        <f>INDEX(products!$A$1:$G$49,MATCH($D861,products!$A$1:$A$49,0),MATCH(orders!J$1,products!$A$1:$G$1,0))</f>
        <v>2.5</v>
      </c>
      <c r="K861" s="2">
        <f>INDEX(products!$A$1:$G$49,MATCH($D861,products!$A$1:$A$49,0),MATCH(orders!K$1,products!$A$1:$G$1,0))</f>
        <v>2978.4999999999995</v>
      </c>
      <c r="L861">
        <f>K861*E861</f>
        <v>17870.999999999996</v>
      </c>
      <c r="M861" s="2" t="str" cm="1">
        <f t="array" ref="M8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1" s="2" t="str" cm="1">
        <f t="array" ref="N861">_xlfn.IFS(FullCoffeeTable[[#This Row],[Метод прожарки]]="M","Medium",FullCoffeeTable[[#This Row],[Метод прожарки]]="L","Light",FullCoffeeTable[[#This Row],[Метод прожарки]]="D","Dark")</f>
        <v>Light</v>
      </c>
      <c r="O861" s="2" t="str">
        <f>INDEX(customers!$A$1:$D$1001,MATCH($C861,customers!$A$1:$A$1001,0),MATCH(orders!O$1,customers!$A$1:$D$1,0))</f>
        <v>Нет</v>
      </c>
    </row>
    <row r="862" spans="1:15" x14ac:dyDescent="0.25">
      <c r="A862" s="2" t="s">
        <v>1684</v>
      </c>
      <c r="B862" s="3">
        <v>44707</v>
      </c>
      <c r="C862" s="2" t="s">
        <v>1685</v>
      </c>
      <c r="D862" t="s">
        <v>1994</v>
      </c>
      <c r="E862" s="2">
        <v>1</v>
      </c>
      <c r="F862" s="2" t="str">
        <f>INDEX(customers!$A$1:$D$1001,MATCH($C862,customers!$A$1:$A$1001,0),MATCH(orders!F$1,customers!$A$1:$D$1,0))</f>
        <v>Фёдор Фомин</v>
      </c>
      <c r="G862" s="2" t="str">
        <f>INDEX(customers!$A$1:$D$1001,MATCH($C862,customers!$A$1:$A$1001,0),MATCH(orders!G$1,customers!$A$1:$D$1,0))</f>
        <v>Россия</v>
      </c>
      <c r="H862" s="2" t="str">
        <f>INDEX(products!$A$1:$G$49,MATCH($D862,products!$A$1:$A$49,0),MATCH(orders!H$1,products!$A$1:$G$1,0))</f>
        <v>Ara</v>
      </c>
      <c r="I862" s="2" t="str">
        <f>INDEX(products!$A$1:$G$49,MATCH($D862,products!$A$1:$A$49,0),MATCH(orders!I$1,products!$A$1:$G$1,0))</f>
        <v>M</v>
      </c>
      <c r="J862" s="2">
        <f>INDEX(products!$A$1:$G$49,MATCH($D862,products!$A$1:$A$49,0),MATCH(orders!J$1,products!$A$1:$G$1,0))</f>
        <v>2.5</v>
      </c>
      <c r="K862" s="2">
        <f>INDEX(products!$A$1:$G$49,MATCH($D862,products!$A$1:$A$49,0),MATCH(orders!K$1,products!$A$1:$G$1,0))</f>
        <v>2587.4999999999995</v>
      </c>
      <c r="L862">
        <f>K862*E862</f>
        <v>2587.4999999999995</v>
      </c>
      <c r="M862" s="2" t="str" cm="1">
        <f t="array" ref="M8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2" s="2" t="str" cm="1">
        <f t="array" ref="N862">_xlfn.IFS(FullCoffeeTable[[#This Row],[Метод прожарки]]="M","Medium",FullCoffeeTable[[#This Row],[Метод прожарки]]="L","Light",FullCoffeeTable[[#This Row],[Метод прожарки]]="D","Dark")</f>
        <v>Medium</v>
      </c>
      <c r="O862" s="2" t="str">
        <f>INDEX(customers!$A$1:$D$1001,MATCH($C862,customers!$A$1:$A$1001,0),MATCH(orders!O$1,customers!$A$1:$D$1,0))</f>
        <v>Нет</v>
      </c>
    </row>
    <row r="863" spans="1:15" x14ac:dyDescent="0.25">
      <c r="A863" s="2" t="s">
        <v>1686</v>
      </c>
      <c r="B863" s="3">
        <v>43802</v>
      </c>
      <c r="C863" s="2" t="s">
        <v>1687</v>
      </c>
      <c r="D863" t="s">
        <v>1962</v>
      </c>
      <c r="E863" s="2">
        <v>6</v>
      </c>
      <c r="F863" s="2" t="str">
        <f>INDEX(customers!$A$1:$D$1001,MATCH($C863,customers!$A$1:$A$1001,0),MATCH(orders!F$1,customers!$A$1:$D$1,0))</f>
        <v>Максим Беликов</v>
      </c>
      <c r="G863" s="2" t="str">
        <f>INDEX(customers!$A$1:$D$1001,MATCH($C863,customers!$A$1:$A$1001,0),MATCH(orders!G$1,customers!$A$1:$D$1,0))</f>
        <v>Россия</v>
      </c>
      <c r="H863" s="2" t="str">
        <f>INDEX(products!$A$1:$G$49,MATCH($D863,products!$A$1:$A$49,0),MATCH(orders!H$1,products!$A$1:$G$1,0))</f>
        <v>Lib</v>
      </c>
      <c r="I863" s="2" t="str">
        <f>INDEX(products!$A$1:$G$49,MATCH($D863,products!$A$1:$A$49,0),MATCH(orders!I$1,products!$A$1:$G$1,0))</f>
        <v>D</v>
      </c>
      <c r="J863" s="2">
        <f>INDEX(products!$A$1:$G$49,MATCH($D863,products!$A$1:$A$49,0),MATCH(orders!J$1,products!$A$1:$G$1,0))</f>
        <v>1</v>
      </c>
      <c r="K863" s="2">
        <f>INDEX(products!$A$1:$G$49,MATCH($D863,products!$A$1:$A$49,0),MATCH(orders!K$1,products!$A$1:$G$1,0))</f>
        <v>1295</v>
      </c>
      <c r="L863">
        <f>K863*E863</f>
        <v>7770</v>
      </c>
      <c r="M863" s="2" t="str" cm="1">
        <f t="array" ref="M8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3" s="2" t="str" cm="1">
        <f t="array" ref="N863">_xlfn.IFS(FullCoffeeTable[[#This Row],[Метод прожарки]]="M","Medium",FullCoffeeTable[[#This Row],[Метод прожарки]]="L","Light",FullCoffeeTable[[#This Row],[Метод прожарки]]="D","Dark")</f>
        <v>Dark</v>
      </c>
      <c r="O863" s="2" t="str">
        <f>INDEX(customers!$A$1:$D$1001,MATCH($C863,customers!$A$1:$A$1001,0),MATCH(orders!O$1,customers!$A$1:$D$1,0))</f>
        <v>Да</v>
      </c>
    </row>
    <row r="864" spans="1:15" x14ac:dyDescent="0.25">
      <c r="A864" s="2" t="s">
        <v>1688</v>
      </c>
      <c r="B864" s="3">
        <v>43725</v>
      </c>
      <c r="C864" s="2" t="s">
        <v>1689</v>
      </c>
      <c r="D864" t="s">
        <v>1957</v>
      </c>
      <c r="E864" s="2">
        <v>1</v>
      </c>
      <c r="F864" s="2" t="str">
        <f>INDEX(customers!$A$1:$D$1001,MATCH($C864,customers!$A$1:$A$1001,0),MATCH(orders!F$1,customers!$A$1:$D$1,0))</f>
        <v>Елена Крылова</v>
      </c>
      <c r="G864" s="2" t="str">
        <f>INDEX(customers!$A$1:$D$1001,MATCH($C864,customers!$A$1:$A$1001,0),MATCH(orders!G$1,customers!$A$1:$D$1,0))</f>
        <v>Россия</v>
      </c>
      <c r="H864" s="2" t="str">
        <f>INDEX(products!$A$1:$G$49,MATCH($D864,products!$A$1:$A$49,0),MATCH(orders!H$1,products!$A$1:$G$1,0))</f>
        <v>Rob</v>
      </c>
      <c r="I864" s="2" t="str">
        <f>INDEX(products!$A$1:$G$49,MATCH($D864,products!$A$1:$A$49,0),MATCH(orders!I$1,products!$A$1:$G$1,0))</f>
        <v>M</v>
      </c>
      <c r="J864" s="2">
        <f>INDEX(products!$A$1:$G$49,MATCH($D864,products!$A$1:$A$49,0),MATCH(orders!J$1,products!$A$1:$G$1,0))</f>
        <v>1</v>
      </c>
      <c r="K864" s="2">
        <f>INDEX(products!$A$1:$G$49,MATCH($D864,products!$A$1:$A$49,0),MATCH(orders!K$1,products!$A$1:$G$1,0))</f>
        <v>994.99999999999989</v>
      </c>
      <c r="L864">
        <f>K864*E864</f>
        <v>994.99999999999989</v>
      </c>
      <c r="M864" s="2" t="str" cm="1">
        <f t="array" ref="M8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64" s="2" t="str" cm="1">
        <f t="array" ref="N864">_xlfn.IFS(FullCoffeeTable[[#This Row],[Метод прожарки]]="M","Medium",FullCoffeeTable[[#This Row],[Метод прожарки]]="L","Light",FullCoffeeTable[[#This Row],[Метод прожарки]]="D","Dark")</f>
        <v>Medium</v>
      </c>
      <c r="O864" s="2" t="str">
        <f>INDEX(customers!$A$1:$D$1001,MATCH($C864,customers!$A$1:$A$1001,0),MATCH(orders!O$1,customers!$A$1:$D$1,0))</f>
        <v>Да</v>
      </c>
    </row>
    <row r="865" spans="1:15" x14ac:dyDescent="0.25">
      <c r="A865" s="2" t="s">
        <v>1690</v>
      </c>
      <c r="B865" s="3">
        <v>44712</v>
      </c>
      <c r="C865" s="2" t="s">
        <v>1691</v>
      </c>
      <c r="D865" t="s">
        <v>1981</v>
      </c>
      <c r="E865" s="2">
        <v>2</v>
      </c>
      <c r="F865" s="2" t="str">
        <f>INDEX(customers!$A$1:$D$1001,MATCH($C865,customers!$A$1:$A$1001,0),MATCH(orders!F$1,customers!$A$1:$D$1,0))</f>
        <v>Виктория Новикова</v>
      </c>
      <c r="G865" s="2" t="str">
        <f>INDEX(customers!$A$1:$D$1001,MATCH($C865,customers!$A$1:$A$1001,0),MATCH(orders!G$1,customers!$A$1:$D$1,0))</f>
        <v>Россия</v>
      </c>
      <c r="H865" s="2" t="str">
        <f>INDEX(products!$A$1:$G$49,MATCH($D865,products!$A$1:$A$49,0),MATCH(orders!H$1,products!$A$1:$G$1,0))</f>
        <v>Lib</v>
      </c>
      <c r="I865" s="2" t="str">
        <f>INDEX(products!$A$1:$G$49,MATCH($D865,products!$A$1:$A$49,0),MATCH(orders!I$1,products!$A$1:$G$1,0))</f>
        <v>M</v>
      </c>
      <c r="J865" s="2">
        <f>INDEX(products!$A$1:$G$49,MATCH($D865,products!$A$1:$A$49,0),MATCH(orders!J$1,products!$A$1:$G$1,0))</f>
        <v>1</v>
      </c>
      <c r="K865" s="2">
        <f>INDEX(products!$A$1:$G$49,MATCH($D865,products!$A$1:$A$49,0),MATCH(orders!K$1,products!$A$1:$G$1,0))</f>
        <v>1455</v>
      </c>
      <c r="L865">
        <f>K865*E865</f>
        <v>2910</v>
      </c>
      <c r="M865" s="2" t="str" cm="1">
        <f t="array" ref="M8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65" s="2" t="str" cm="1">
        <f t="array" ref="N865">_xlfn.IFS(FullCoffeeTable[[#This Row],[Метод прожарки]]="M","Medium",FullCoffeeTable[[#This Row],[Метод прожарки]]="L","Light",FullCoffeeTable[[#This Row],[Метод прожарки]]="D","Dark")</f>
        <v>Medium</v>
      </c>
      <c r="O865" s="2" t="str">
        <f>INDEX(customers!$A$1:$D$1001,MATCH($C865,customers!$A$1:$A$1001,0),MATCH(orders!O$1,customers!$A$1:$D$1,0))</f>
        <v>Да</v>
      </c>
    </row>
    <row r="866" spans="1:15" x14ac:dyDescent="0.25">
      <c r="A866" s="2" t="s">
        <v>1692</v>
      </c>
      <c r="B866" s="3">
        <v>43759</v>
      </c>
      <c r="C866" s="2" t="s">
        <v>1693</v>
      </c>
      <c r="D866" t="s">
        <v>1997</v>
      </c>
      <c r="E866" s="2">
        <v>6</v>
      </c>
      <c r="F866" s="2" t="str">
        <f>INDEX(customers!$A$1:$D$1001,MATCH($C866,customers!$A$1:$A$1001,0),MATCH(orders!F$1,customers!$A$1:$D$1,0))</f>
        <v>Савва Тихонов</v>
      </c>
      <c r="G866" s="2" t="str">
        <f>INDEX(customers!$A$1:$D$1001,MATCH($C866,customers!$A$1:$A$1001,0),MATCH(orders!G$1,customers!$A$1:$D$1,0))</f>
        <v>Казахстан</v>
      </c>
      <c r="H866" s="2" t="str">
        <f>INDEX(products!$A$1:$G$49,MATCH($D866,products!$A$1:$A$49,0),MATCH(orders!H$1,products!$A$1:$G$1,0))</f>
        <v>Rob</v>
      </c>
      <c r="I866" s="2" t="str">
        <f>INDEX(products!$A$1:$G$49,MATCH($D866,products!$A$1:$A$49,0),MATCH(orders!I$1,products!$A$1:$G$1,0))</f>
        <v>L</v>
      </c>
      <c r="J866" s="2">
        <f>INDEX(products!$A$1:$G$49,MATCH($D866,products!$A$1:$A$49,0),MATCH(orders!J$1,products!$A$1:$G$1,0))</f>
        <v>0.2</v>
      </c>
      <c r="K866" s="2">
        <f>INDEX(products!$A$1:$G$49,MATCH($D866,products!$A$1:$A$49,0),MATCH(orders!K$1,products!$A$1:$G$1,0))</f>
        <v>358.49999999999994</v>
      </c>
      <c r="L866">
        <f>K866*E866</f>
        <v>2150.9999999999995</v>
      </c>
      <c r="M866" s="2" t="str" cm="1">
        <f t="array" ref="M8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66" s="2" t="str" cm="1">
        <f t="array" ref="N866">_xlfn.IFS(FullCoffeeTable[[#This Row],[Метод прожарки]]="M","Medium",FullCoffeeTable[[#This Row],[Метод прожарки]]="L","Light",FullCoffeeTable[[#This Row],[Метод прожарки]]="D","Dark")</f>
        <v>Light</v>
      </c>
      <c r="O866" s="2" t="str">
        <f>INDEX(customers!$A$1:$D$1001,MATCH($C866,customers!$A$1:$A$1001,0),MATCH(orders!O$1,customers!$A$1:$D$1,0))</f>
        <v>Нет</v>
      </c>
    </row>
    <row r="867" spans="1:15" x14ac:dyDescent="0.25">
      <c r="A867" s="2" t="s">
        <v>1694</v>
      </c>
      <c r="B867" s="3">
        <v>44675</v>
      </c>
      <c r="C867" s="2" t="s">
        <v>1711</v>
      </c>
      <c r="D867" t="s">
        <v>1976</v>
      </c>
      <c r="E867" s="2">
        <v>1</v>
      </c>
      <c r="F867" s="2" t="str">
        <f>INDEX(customers!$A$1:$D$1001,MATCH($C867,customers!$A$1:$A$1001,0),MATCH(orders!F$1,customers!$A$1:$D$1,0))</f>
        <v>Александр Усов</v>
      </c>
      <c r="G867" s="2" t="str">
        <f>INDEX(customers!$A$1:$D$1001,MATCH($C867,customers!$A$1:$A$1001,0),MATCH(orders!G$1,customers!$A$1:$D$1,0))</f>
        <v>Россия</v>
      </c>
      <c r="H867" s="2" t="str">
        <f>INDEX(products!$A$1:$G$49,MATCH($D867,products!$A$1:$A$49,0),MATCH(orders!H$1,products!$A$1:$G$1,0))</f>
        <v>Ara</v>
      </c>
      <c r="I867" s="2" t="str">
        <f>INDEX(products!$A$1:$G$49,MATCH($D867,products!$A$1:$A$49,0),MATCH(orders!I$1,products!$A$1:$G$1,0))</f>
        <v>M</v>
      </c>
      <c r="J867" s="2">
        <f>INDEX(products!$A$1:$G$49,MATCH($D867,products!$A$1:$A$49,0),MATCH(orders!J$1,products!$A$1:$G$1,0))</f>
        <v>0.5</v>
      </c>
      <c r="K867" s="2">
        <f>INDEX(products!$A$1:$G$49,MATCH($D867,products!$A$1:$A$49,0),MATCH(orders!K$1,products!$A$1:$G$1,0))</f>
        <v>675</v>
      </c>
      <c r="L867">
        <f>K867*E867</f>
        <v>675</v>
      </c>
      <c r="M867" s="2" t="str" cm="1">
        <f t="array" ref="M8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7" s="2" t="str" cm="1">
        <f t="array" ref="N867">_xlfn.IFS(FullCoffeeTable[[#This Row],[Метод прожарки]]="M","Medium",FullCoffeeTable[[#This Row],[Метод прожарки]]="L","Light",FullCoffeeTable[[#This Row],[Метод прожарки]]="D","Dark")</f>
        <v>Medium</v>
      </c>
      <c r="O867" s="2" t="str">
        <f>INDEX(customers!$A$1:$D$1001,MATCH($C867,customers!$A$1:$A$1001,0),MATCH(orders!O$1,customers!$A$1:$D$1,0))</f>
        <v>Да</v>
      </c>
    </row>
    <row r="868" spans="1:15" x14ac:dyDescent="0.25">
      <c r="A868" s="2" t="s">
        <v>1696</v>
      </c>
      <c r="B868" s="3">
        <v>44209</v>
      </c>
      <c r="C868" s="2" t="s">
        <v>1697</v>
      </c>
      <c r="D868" t="s">
        <v>1977</v>
      </c>
      <c r="E868" s="2">
        <v>3</v>
      </c>
      <c r="F868" s="2" t="str">
        <f>INDEX(customers!$A$1:$D$1001,MATCH($C868,customers!$A$1:$A$1001,0),MATCH(orders!F$1,customers!$A$1:$D$1,0))</f>
        <v>Елизавета Чернова</v>
      </c>
      <c r="G868" s="2" t="str">
        <f>INDEX(customers!$A$1:$D$1001,MATCH($C868,customers!$A$1:$A$1001,0),MATCH(orders!G$1,customers!$A$1:$D$1,0))</f>
        <v>Казахстан</v>
      </c>
      <c r="H868" s="2" t="str">
        <f>INDEX(products!$A$1:$G$49,MATCH($D868,products!$A$1:$A$49,0),MATCH(orders!H$1,products!$A$1:$G$1,0))</f>
        <v>Ara</v>
      </c>
      <c r="I868" s="2" t="str">
        <f>INDEX(products!$A$1:$G$49,MATCH($D868,products!$A$1:$A$49,0),MATCH(orders!I$1,products!$A$1:$G$1,0))</f>
        <v>D</v>
      </c>
      <c r="J868" s="2">
        <f>INDEX(products!$A$1:$G$49,MATCH($D868,products!$A$1:$A$49,0),MATCH(orders!J$1,products!$A$1:$G$1,0))</f>
        <v>0.5</v>
      </c>
      <c r="K868" s="2">
        <f>INDEX(products!$A$1:$G$49,MATCH($D868,products!$A$1:$A$49,0),MATCH(orders!K$1,products!$A$1:$G$1,0))</f>
        <v>597</v>
      </c>
      <c r="L868">
        <f>K868*E868</f>
        <v>1791</v>
      </c>
      <c r="M868" s="2" t="str" cm="1">
        <f t="array" ref="M8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8" s="2" t="str" cm="1">
        <f t="array" ref="N868">_xlfn.IFS(FullCoffeeTable[[#This Row],[Метод прожарки]]="M","Medium",FullCoffeeTable[[#This Row],[Метод прожарки]]="L","Light",FullCoffeeTable[[#This Row],[Метод прожарки]]="D","Dark")</f>
        <v>Dark</v>
      </c>
      <c r="O868" s="2" t="str">
        <f>INDEX(customers!$A$1:$D$1001,MATCH($C868,customers!$A$1:$A$1001,0),MATCH(orders!O$1,customers!$A$1:$D$1,0))</f>
        <v>Нет</v>
      </c>
    </row>
    <row r="869" spans="1:15" x14ac:dyDescent="0.25">
      <c r="A869" s="2" t="s">
        <v>1698</v>
      </c>
      <c r="B869" s="3">
        <v>44792</v>
      </c>
      <c r="C869" s="2" t="s">
        <v>1699</v>
      </c>
      <c r="D869" t="s">
        <v>2001</v>
      </c>
      <c r="E869" s="2">
        <v>1</v>
      </c>
      <c r="F869" s="2" t="str">
        <f>INDEX(customers!$A$1:$D$1001,MATCH($C869,customers!$A$1:$A$1001,0),MATCH(orders!F$1,customers!$A$1:$D$1,0))</f>
        <v>Алия Константинова</v>
      </c>
      <c r="G869" s="2" t="str">
        <f>INDEX(customers!$A$1:$D$1001,MATCH($C869,customers!$A$1:$A$1001,0),MATCH(orders!G$1,customers!$A$1:$D$1,0))</f>
        <v>Казахстан</v>
      </c>
      <c r="H869" s="2" t="str">
        <f>INDEX(products!$A$1:$G$49,MATCH($D869,products!$A$1:$A$49,0),MATCH(orders!H$1,products!$A$1:$G$1,0))</f>
        <v>Ara</v>
      </c>
      <c r="I869" s="2" t="str">
        <f>INDEX(products!$A$1:$G$49,MATCH($D869,products!$A$1:$A$49,0),MATCH(orders!I$1,products!$A$1:$G$1,0))</f>
        <v>L</v>
      </c>
      <c r="J869" s="2">
        <f>INDEX(products!$A$1:$G$49,MATCH($D869,products!$A$1:$A$49,0),MATCH(orders!J$1,products!$A$1:$G$1,0))</f>
        <v>2.5</v>
      </c>
      <c r="K869" s="2">
        <f>INDEX(products!$A$1:$G$49,MATCH($D869,products!$A$1:$A$49,0),MATCH(orders!K$1,products!$A$1:$G$1,0))</f>
        <v>2978.4999999999995</v>
      </c>
      <c r="L869">
        <f>K869*E869</f>
        <v>2978.4999999999995</v>
      </c>
      <c r="M869" s="2" t="str" cm="1">
        <f t="array" ref="M8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69" s="2" t="str" cm="1">
        <f t="array" ref="N869">_xlfn.IFS(FullCoffeeTable[[#This Row],[Метод прожарки]]="M","Medium",FullCoffeeTable[[#This Row],[Метод прожарки]]="L","Light",FullCoffeeTable[[#This Row],[Метод прожарки]]="D","Dark")</f>
        <v>Light</v>
      </c>
      <c r="O869" s="2" t="str">
        <f>INDEX(customers!$A$1:$D$1001,MATCH($C869,customers!$A$1:$A$1001,0),MATCH(orders!O$1,customers!$A$1:$D$1,0))</f>
        <v>Да</v>
      </c>
    </row>
    <row r="870" spans="1:15" x14ac:dyDescent="0.25">
      <c r="A870" s="2" t="s">
        <v>1700</v>
      </c>
      <c r="B870" s="3">
        <v>43526</v>
      </c>
      <c r="C870" s="2" t="s">
        <v>1701</v>
      </c>
      <c r="D870" t="s">
        <v>1958</v>
      </c>
      <c r="E870" s="2">
        <v>5</v>
      </c>
      <c r="F870" s="2" t="str">
        <f>INDEX(customers!$A$1:$D$1001,MATCH($C870,customers!$A$1:$A$1001,0),MATCH(orders!F$1,customers!$A$1:$D$1,0))</f>
        <v>Иван Матвеев</v>
      </c>
      <c r="G870" s="2" t="str">
        <f>INDEX(customers!$A$1:$D$1001,MATCH($C870,customers!$A$1:$A$1001,0),MATCH(orders!G$1,customers!$A$1:$D$1,0))</f>
        <v>Россия</v>
      </c>
      <c r="H870" s="2" t="str">
        <f>INDEX(products!$A$1:$G$49,MATCH($D870,products!$A$1:$A$49,0),MATCH(orders!H$1,products!$A$1:$G$1,0))</f>
        <v>Exc</v>
      </c>
      <c r="I870" s="2" t="str">
        <f>INDEX(products!$A$1:$G$49,MATCH($D870,products!$A$1:$A$49,0),MATCH(orders!I$1,products!$A$1:$G$1,0))</f>
        <v>M</v>
      </c>
      <c r="J870" s="2">
        <f>INDEX(products!$A$1:$G$49,MATCH($D870,products!$A$1:$A$49,0),MATCH(orders!J$1,products!$A$1:$G$1,0))</f>
        <v>0.5</v>
      </c>
      <c r="K870" s="2">
        <f>INDEX(products!$A$1:$G$49,MATCH($D870,products!$A$1:$A$49,0),MATCH(orders!K$1,products!$A$1:$G$1,0))</f>
        <v>825</v>
      </c>
      <c r="L870">
        <f>K870*E870</f>
        <v>4125</v>
      </c>
      <c r="M870" s="2" t="str" cm="1">
        <f t="array" ref="M8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0" s="2" t="str" cm="1">
        <f t="array" ref="N870">_xlfn.IFS(FullCoffeeTable[[#This Row],[Метод прожарки]]="M","Medium",FullCoffeeTable[[#This Row],[Метод прожарки]]="L","Light",FullCoffeeTable[[#This Row],[Метод прожарки]]="D","Dark")</f>
        <v>Medium</v>
      </c>
      <c r="O870" s="2" t="str">
        <f>INDEX(customers!$A$1:$D$1001,MATCH($C870,customers!$A$1:$A$1001,0),MATCH(orders!O$1,customers!$A$1:$D$1,0))</f>
        <v>Да</v>
      </c>
    </row>
    <row r="871" spans="1:15" x14ac:dyDescent="0.25">
      <c r="A871" s="2" t="s">
        <v>1702</v>
      </c>
      <c r="B871" s="3">
        <v>43851</v>
      </c>
      <c r="C871" s="2" t="s">
        <v>1703</v>
      </c>
      <c r="D871" t="s">
        <v>1965</v>
      </c>
      <c r="E871" s="2">
        <v>3</v>
      </c>
      <c r="F871" s="2" t="str">
        <f>INDEX(customers!$A$1:$D$1001,MATCH($C871,customers!$A$1:$A$1001,0),MATCH(orders!F$1,customers!$A$1:$D$1,0))</f>
        <v>Яна Козлова</v>
      </c>
      <c r="G871" s="2" t="str">
        <f>INDEX(customers!$A$1:$D$1001,MATCH($C871,customers!$A$1:$A$1001,0),MATCH(orders!G$1,customers!$A$1:$D$1,0))</f>
        <v>Россия</v>
      </c>
      <c r="H871" s="2" t="str">
        <f>INDEX(products!$A$1:$G$49,MATCH($D871,products!$A$1:$A$49,0),MATCH(orders!H$1,products!$A$1:$G$1,0))</f>
        <v>Rob</v>
      </c>
      <c r="I871" s="2" t="str">
        <f>INDEX(products!$A$1:$G$49,MATCH($D871,products!$A$1:$A$49,0),MATCH(orders!I$1,products!$A$1:$G$1,0))</f>
        <v>M</v>
      </c>
      <c r="J871" s="2">
        <f>INDEX(products!$A$1:$G$49,MATCH($D871,products!$A$1:$A$49,0),MATCH(orders!J$1,products!$A$1:$G$1,0))</f>
        <v>0.5</v>
      </c>
      <c r="K871" s="2">
        <f>INDEX(products!$A$1:$G$49,MATCH($D871,products!$A$1:$A$49,0),MATCH(orders!K$1,products!$A$1:$G$1,0))</f>
        <v>597</v>
      </c>
      <c r="L871">
        <f>K871*E871</f>
        <v>1791</v>
      </c>
      <c r="M871" s="2" t="str" cm="1">
        <f t="array" ref="M8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71" s="2" t="str" cm="1">
        <f t="array" ref="N871">_xlfn.IFS(FullCoffeeTable[[#This Row],[Метод прожарки]]="M","Medium",FullCoffeeTable[[#This Row],[Метод прожарки]]="L","Light",FullCoffeeTable[[#This Row],[Метод прожарки]]="D","Dark")</f>
        <v>Medium</v>
      </c>
      <c r="O871" s="2" t="str">
        <f>INDEX(customers!$A$1:$D$1001,MATCH($C871,customers!$A$1:$A$1001,0),MATCH(orders!O$1,customers!$A$1:$D$1,0))</f>
        <v>Да</v>
      </c>
    </row>
    <row r="872" spans="1:15" x14ac:dyDescent="0.25">
      <c r="A872" s="2" t="s">
        <v>1704</v>
      </c>
      <c r="B872" s="3">
        <v>44460</v>
      </c>
      <c r="C872" s="2" t="s">
        <v>1705</v>
      </c>
      <c r="D872" t="s">
        <v>1963</v>
      </c>
      <c r="E872" s="2">
        <v>1</v>
      </c>
      <c r="F872" s="2" t="str">
        <f>INDEX(customers!$A$1:$D$1001,MATCH($C872,customers!$A$1:$A$1001,0),MATCH(orders!F$1,customers!$A$1:$D$1,0))</f>
        <v>Захар Панов</v>
      </c>
      <c r="G872" s="2" t="str">
        <f>INDEX(customers!$A$1:$D$1001,MATCH($C872,customers!$A$1:$A$1001,0),MATCH(orders!G$1,customers!$A$1:$D$1,0))</f>
        <v>Казахстан</v>
      </c>
      <c r="H872" s="2" t="str">
        <f>INDEX(products!$A$1:$G$49,MATCH($D872,products!$A$1:$A$49,0),MATCH(orders!H$1,products!$A$1:$G$1,0))</f>
        <v>Exc</v>
      </c>
      <c r="I872" s="2" t="str">
        <f>INDEX(products!$A$1:$G$49,MATCH($D872,products!$A$1:$A$49,0),MATCH(orders!I$1,products!$A$1:$G$1,0))</f>
        <v>D</v>
      </c>
      <c r="J872" s="2">
        <f>INDEX(products!$A$1:$G$49,MATCH($D872,products!$A$1:$A$49,0),MATCH(orders!J$1,products!$A$1:$G$1,0))</f>
        <v>0.5</v>
      </c>
      <c r="K872" s="2">
        <f>INDEX(products!$A$1:$G$49,MATCH($D872,products!$A$1:$A$49,0),MATCH(orders!K$1,products!$A$1:$G$1,0))</f>
        <v>729</v>
      </c>
      <c r="L872">
        <f>K872*E872</f>
        <v>729</v>
      </c>
      <c r="M872" s="2" t="str" cm="1">
        <f t="array" ref="M8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2" s="2" t="str" cm="1">
        <f t="array" ref="N872">_xlfn.IFS(FullCoffeeTable[[#This Row],[Метод прожарки]]="M","Medium",FullCoffeeTable[[#This Row],[Метод прожарки]]="L","Light",FullCoffeeTable[[#This Row],[Метод прожарки]]="D","Dark")</f>
        <v>Dark</v>
      </c>
      <c r="O872" s="2" t="str">
        <f>INDEX(customers!$A$1:$D$1001,MATCH($C872,customers!$A$1:$A$1001,0),MATCH(orders!O$1,customers!$A$1:$D$1,0))</f>
        <v>Да</v>
      </c>
    </row>
    <row r="873" spans="1:15" x14ac:dyDescent="0.25">
      <c r="A873" s="2" t="s">
        <v>1706</v>
      </c>
      <c r="B873" s="3">
        <v>43707</v>
      </c>
      <c r="C873" s="2" t="s">
        <v>1707</v>
      </c>
      <c r="D873" t="s">
        <v>1990</v>
      </c>
      <c r="E873" s="2">
        <v>2</v>
      </c>
      <c r="F873" s="2" t="str">
        <f>INDEX(customers!$A$1:$D$1001,MATCH($C873,customers!$A$1:$A$1001,0),MATCH(orders!F$1,customers!$A$1:$D$1,0))</f>
        <v>Владимир Фролов</v>
      </c>
      <c r="G873" s="2" t="str">
        <f>INDEX(customers!$A$1:$D$1001,MATCH($C873,customers!$A$1:$A$1001,0),MATCH(orders!G$1,customers!$A$1:$D$1,0))</f>
        <v>Беларусь</v>
      </c>
      <c r="H873" s="2" t="str">
        <f>INDEX(products!$A$1:$G$49,MATCH($D873,products!$A$1:$A$49,0),MATCH(orders!H$1,products!$A$1:$G$1,0))</f>
        <v>Exc</v>
      </c>
      <c r="I873" s="2" t="str">
        <f>INDEX(products!$A$1:$G$49,MATCH($D873,products!$A$1:$A$49,0),MATCH(orders!I$1,products!$A$1:$G$1,0))</f>
        <v>L</v>
      </c>
      <c r="J873" s="2">
        <f>INDEX(products!$A$1:$G$49,MATCH($D873,products!$A$1:$A$49,0),MATCH(orders!J$1,products!$A$1:$G$1,0))</f>
        <v>1</v>
      </c>
      <c r="K873" s="2">
        <f>INDEX(products!$A$1:$G$49,MATCH($D873,products!$A$1:$A$49,0),MATCH(orders!K$1,products!$A$1:$G$1,0))</f>
        <v>1485</v>
      </c>
      <c r="L873">
        <f>K873*E873</f>
        <v>2970</v>
      </c>
      <c r="M873" s="2" t="str" cm="1">
        <f t="array" ref="M8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73" s="2" t="str" cm="1">
        <f t="array" ref="N873">_xlfn.IFS(FullCoffeeTable[[#This Row],[Метод прожарки]]="M","Medium",FullCoffeeTable[[#This Row],[Метод прожарки]]="L","Light",FullCoffeeTable[[#This Row],[Метод прожарки]]="D","Dark")</f>
        <v>Light</v>
      </c>
      <c r="O873" s="2" t="str">
        <f>INDEX(customers!$A$1:$D$1001,MATCH($C873,customers!$A$1:$A$1001,0),MATCH(orders!O$1,customers!$A$1:$D$1,0))</f>
        <v>Да</v>
      </c>
    </row>
    <row r="874" spans="1:15" x14ac:dyDescent="0.25">
      <c r="A874" s="2" t="s">
        <v>1708</v>
      </c>
      <c r="B874" s="3">
        <v>43521</v>
      </c>
      <c r="C874" s="2" t="s">
        <v>1709</v>
      </c>
      <c r="D874" t="s">
        <v>1974</v>
      </c>
      <c r="E874" s="2">
        <v>2</v>
      </c>
      <c r="F874" s="2" t="str">
        <f>INDEX(customers!$A$1:$D$1001,MATCH($C874,customers!$A$1:$A$1001,0),MATCH(orders!F$1,customers!$A$1:$D$1,0))</f>
        <v>Евгения Петрова</v>
      </c>
      <c r="G874" s="2" t="str">
        <f>INDEX(customers!$A$1:$D$1001,MATCH($C874,customers!$A$1:$A$1001,0),MATCH(orders!G$1,customers!$A$1:$D$1,0))</f>
        <v>Россия</v>
      </c>
      <c r="H874" s="2" t="str">
        <f>INDEX(products!$A$1:$G$49,MATCH($D874,products!$A$1:$A$49,0),MATCH(orders!H$1,products!$A$1:$G$1,0))</f>
        <v>Ara</v>
      </c>
      <c r="I874" s="2" t="str">
        <f>INDEX(products!$A$1:$G$49,MATCH($D874,products!$A$1:$A$49,0),MATCH(orders!I$1,products!$A$1:$G$1,0))</f>
        <v>M</v>
      </c>
      <c r="J874" s="2">
        <f>INDEX(products!$A$1:$G$49,MATCH($D874,products!$A$1:$A$49,0),MATCH(orders!J$1,products!$A$1:$G$1,0))</f>
        <v>1</v>
      </c>
      <c r="K874" s="2">
        <f>INDEX(products!$A$1:$G$49,MATCH($D874,products!$A$1:$A$49,0),MATCH(orders!K$1,products!$A$1:$G$1,0))</f>
        <v>1125</v>
      </c>
      <c r="L874">
        <f>K874*E874</f>
        <v>2250</v>
      </c>
      <c r="M874" s="2" t="str" cm="1">
        <f t="array" ref="M8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4" s="2" t="str" cm="1">
        <f t="array" ref="N874">_xlfn.IFS(FullCoffeeTable[[#This Row],[Метод прожарки]]="M","Medium",FullCoffeeTable[[#This Row],[Метод прожарки]]="L","Light",FullCoffeeTable[[#This Row],[Метод прожарки]]="D","Dark")</f>
        <v>Medium</v>
      </c>
      <c r="O874" s="2" t="str">
        <f>INDEX(customers!$A$1:$D$1001,MATCH($C874,customers!$A$1:$A$1001,0),MATCH(orders!O$1,customers!$A$1:$D$1,0))</f>
        <v>Нет</v>
      </c>
    </row>
    <row r="875" spans="1:15" x14ac:dyDescent="0.25">
      <c r="A875" s="2" t="s">
        <v>1710</v>
      </c>
      <c r="B875" s="3">
        <v>43725</v>
      </c>
      <c r="C875" s="2" t="s">
        <v>1711</v>
      </c>
      <c r="D875" t="s">
        <v>1993</v>
      </c>
      <c r="E875" s="2">
        <v>4</v>
      </c>
      <c r="F875" s="2" t="str">
        <f>INDEX(customers!$A$1:$D$1001,MATCH($C875,customers!$A$1:$A$1001,0),MATCH(orders!F$1,customers!$A$1:$D$1,0))</f>
        <v>Александр Усов</v>
      </c>
      <c r="G875" s="2" t="str">
        <f>INDEX(customers!$A$1:$D$1001,MATCH($C875,customers!$A$1:$A$1001,0),MATCH(orders!G$1,customers!$A$1:$D$1,0))</f>
        <v>Россия</v>
      </c>
      <c r="H875" s="2" t="str">
        <f>INDEX(products!$A$1:$G$49,MATCH($D875,products!$A$1:$A$49,0),MATCH(orders!H$1,products!$A$1:$G$1,0))</f>
        <v>Rob</v>
      </c>
      <c r="I875" s="2" t="str">
        <f>INDEX(products!$A$1:$G$49,MATCH($D875,products!$A$1:$A$49,0),MATCH(orders!I$1,products!$A$1:$G$1,0))</f>
        <v>M</v>
      </c>
      <c r="J875" s="2">
        <f>INDEX(products!$A$1:$G$49,MATCH($D875,products!$A$1:$A$49,0),MATCH(orders!J$1,products!$A$1:$G$1,0))</f>
        <v>0.2</v>
      </c>
      <c r="K875" s="2">
        <f>INDEX(products!$A$1:$G$49,MATCH($D875,products!$A$1:$A$49,0),MATCH(orders!K$1,products!$A$1:$G$1,0))</f>
        <v>298.5</v>
      </c>
      <c r="L875">
        <f>K875*E875</f>
        <v>1194</v>
      </c>
      <c r="M875" s="2" t="str" cm="1">
        <f t="array" ref="M8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75" s="2" t="str" cm="1">
        <f t="array" ref="N875">_xlfn.IFS(FullCoffeeTable[[#This Row],[Метод прожарки]]="M","Medium",FullCoffeeTable[[#This Row],[Метод прожарки]]="L","Light",FullCoffeeTable[[#This Row],[Метод прожарки]]="D","Dark")</f>
        <v>Medium</v>
      </c>
      <c r="O875" s="2" t="str">
        <f>INDEX(customers!$A$1:$D$1001,MATCH($C875,customers!$A$1:$A$1001,0),MATCH(orders!O$1,customers!$A$1:$D$1,0))</f>
        <v>Да</v>
      </c>
    </row>
    <row r="876" spans="1:15" x14ac:dyDescent="0.25">
      <c r="A876" s="2" t="s">
        <v>1712</v>
      </c>
      <c r="B876" s="3">
        <v>43680</v>
      </c>
      <c r="C876" s="2" t="s">
        <v>1713</v>
      </c>
      <c r="D876" t="s">
        <v>1959</v>
      </c>
      <c r="E876" s="2">
        <v>2</v>
      </c>
      <c r="F876" s="2" t="str">
        <f>INDEX(customers!$A$1:$D$1001,MATCH($C876,customers!$A$1:$A$1001,0),MATCH(orders!F$1,customers!$A$1:$D$1,0))</f>
        <v>Анастасия Захарова</v>
      </c>
      <c r="G876" s="2" t="str">
        <f>INDEX(customers!$A$1:$D$1001,MATCH($C876,customers!$A$1:$A$1001,0),MATCH(orders!G$1,customers!$A$1:$D$1,0))</f>
        <v>Россия</v>
      </c>
      <c r="H876" s="2" t="str">
        <f>INDEX(products!$A$1:$G$49,MATCH($D876,products!$A$1:$A$49,0),MATCH(orders!H$1,products!$A$1:$G$1,0))</f>
        <v>Ara</v>
      </c>
      <c r="I876" s="2" t="str">
        <f>INDEX(products!$A$1:$G$49,MATCH($D876,products!$A$1:$A$49,0),MATCH(orders!I$1,products!$A$1:$G$1,0))</f>
        <v>L</v>
      </c>
      <c r="J876" s="2">
        <f>INDEX(products!$A$1:$G$49,MATCH($D876,products!$A$1:$A$49,0),MATCH(orders!J$1,products!$A$1:$G$1,0))</f>
        <v>1</v>
      </c>
      <c r="K876" s="2">
        <f>INDEX(products!$A$1:$G$49,MATCH($D876,products!$A$1:$A$49,0),MATCH(orders!K$1,products!$A$1:$G$1,0))</f>
        <v>1295</v>
      </c>
      <c r="L876">
        <f>K876*E876</f>
        <v>2590</v>
      </c>
      <c r="M876" s="2" t="str" cm="1">
        <f t="array" ref="M8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6" s="2" t="str" cm="1">
        <f t="array" ref="N876">_xlfn.IFS(FullCoffeeTable[[#This Row],[Метод прожарки]]="M","Medium",FullCoffeeTable[[#This Row],[Метод прожарки]]="L","Light",FullCoffeeTable[[#This Row],[Метод прожарки]]="D","Dark")</f>
        <v>Light</v>
      </c>
      <c r="O876" s="2" t="str">
        <f>INDEX(customers!$A$1:$D$1001,MATCH($C876,customers!$A$1:$A$1001,0),MATCH(orders!O$1,customers!$A$1:$D$1,0))</f>
        <v>Нет</v>
      </c>
    </row>
    <row r="877" spans="1:15" x14ac:dyDescent="0.25">
      <c r="A877" s="2" t="s">
        <v>1714</v>
      </c>
      <c r="B877" s="3">
        <v>44253</v>
      </c>
      <c r="C877" s="2" t="s">
        <v>1715</v>
      </c>
      <c r="D877" t="s">
        <v>1979</v>
      </c>
      <c r="E877" s="2">
        <v>5</v>
      </c>
      <c r="F877" s="2" t="str">
        <f>INDEX(customers!$A$1:$D$1001,MATCH($C877,customers!$A$1:$A$1001,0),MATCH(orders!F$1,customers!$A$1:$D$1,0))</f>
        <v>Демид Савельев</v>
      </c>
      <c r="G877" s="2" t="str">
        <f>INDEX(customers!$A$1:$D$1001,MATCH($C877,customers!$A$1:$A$1001,0),MATCH(orders!G$1,customers!$A$1:$D$1,0))</f>
        <v>Казахстан</v>
      </c>
      <c r="H877" s="2" t="str">
        <f>INDEX(products!$A$1:$G$49,MATCH($D877,products!$A$1:$A$49,0),MATCH(orders!H$1,products!$A$1:$G$1,0))</f>
        <v>Lib</v>
      </c>
      <c r="I877" s="2" t="str">
        <f>INDEX(products!$A$1:$G$49,MATCH($D877,products!$A$1:$A$49,0),MATCH(orders!I$1,products!$A$1:$G$1,0))</f>
        <v>M</v>
      </c>
      <c r="J877" s="2">
        <f>INDEX(products!$A$1:$G$49,MATCH($D877,products!$A$1:$A$49,0),MATCH(orders!J$1,products!$A$1:$G$1,0))</f>
        <v>0.5</v>
      </c>
      <c r="K877" s="2">
        <f>INDEX(products!$A$1:$G$49,MATCH($D877,products!$A$1:$A$49,0),MATCH(orders!K$1,products!$A$1:$G$1,0))</f>
        <v>873</v>
      </c>
      <c r="L877">
        <f>K877*E877</f>
        <v>4365</v>
      </c>
      <c r="M877" s="2" t="str" cm="1">
        <f t="array" ref="M8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77" s="2" t="str" cm="1">
        <f t="array" ref="N877">_xlfn.IFS(FullCoffeeTable[[#This Row],[Метод прожарки]]="M","Medium",FullCoffeeTable[[#This Row],[Метод прожарки]]="L","Light",FullCoffeeTable[[#This Row],[Метод прожарки]]="D","Dark")</f>
        <v>Medium</v>
      </c>
      <c r="O877" s="2" t="str">
        <f>INDEX(customers!$A$1:$D$1001,MATCH($C877,customers!$A$1:$A$1001,0),MATCH(orders!O$1,customers!$A$1:$D$1,0))</f>
        <v>Нет</v>
      </c>
    </row>
    <row r="878" spans="1:15" x14ac:dyDescent="0.25">
      <c r="A878" s="2" t="s">
        <v>1714</v>
      </c>
      <c r="B878" s="3">
        <v>44253</v>
      </c>
      <c r="C878" s="2" t="s">
        <v>1715</v>
      </c>
      <c r="D878" t="s">
        <v>1999</v>
      </c>
      <c r="E878" s="2">
        <v>6</v>
      </c>
      <c r="F878" s="2" t="str">
        <f>INDEX(customers!$A$1:$D$1001,MATCH($C878,customers!$A$1:$A$1001,0),MATCH(orders!F$1,customers!$A$1:$D$1,0))</f>
        <v>Демид Савельев</v>
      </c>
      <c r="G878" s="2" t="str">
        <f>INDEX(customers!$A$1:$D$1001,MATCH($C878,customers!$A$1:$A$1001,0),MATCH(orders!G$1,customers!$A$1:$D$1,0))</f>
        <v>Казахстан</v>
      </c>
      <c r="H878" s="2" t="str">
        <f>INDEX(products!$A$1:$G$49,MATCH($D878,products!$A$1:$A$49,0),MATCH(orders!H$1,products!$A$1:$G$1,0))</f>
        <v>Ara</v>
      </c>
      <c r="I878" s="2" t="str">
        <f>INDEX(products!$A$1:$G$49,MATCH($D878,products!$A$1:$A$49,0),MATCH(orders!I$1,products!$A$1:$G$1,0))</f>
        <v>L</v>
      </c>
      <c r="J878" s="2">
        <f>INDEX(products!$A$1:$G$49,MATCH($D878,products!$A$1:$A$49,0),MATCH(orders!J$1,products!$A$1:$G$1,0))</f>
        <v>0.5</v>
      </c>
      <c r="K878" s="2">
        <f>INDEX(products!$A$1:$G$49,MATCH($D878,products!$A$1:$A$49,0),MATCH(orders!K$1,products!$A$1:$G$1,0))</f>
        <v>777</v>
      </c>
      <c r="L878">
        <f>K878*E878</f>
        <v>4662</v>
      </c>
      <c r="M878" s="2" t="str" cm="1">
        <f t="array" ref="M8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78" s="2" t="str" cm="1">
        <f t="array" ref="N878">_xlfn.IFS(FullCoffeeTable[[#This Row],[Метод прожарки]]="M","Medium",FullCoffeeTable[[#This Row],[Метод прожарки]]="L","Light",FullCoffeeTable[[#This Row],[Метод прожарки]]="D","Dark")</f>
        <v>Light</v>
      </c>
      <c r="O878" s="2" t="str">
        <f>INDEX(customers!$A$1:$D$1001,MATCH($C878,customers!$A$1:$A$1001,0),MATCH(orders!O$1,customers!$A$1:$D$1,0))</f>
        <v>Нет</v>
      </c>
    </row>
    <row r="879" spans="1:15" x14ac:dyDescent="0.25">
      <c r="A879" s="2" t="s">
        <v>1717</v>
      </c>
      <c r="B879" s="3">
        <v>44411</v>
      </c>
      <c r="C879" s="2" t="s">
        <v>1718</v>
      </c>
      <c r="D879" t="s">
        <v>1980</v>
      </c>
      <c r="E879" s="2">
        <v>3</v>
      </c>
      <c r="F879" s="2" t="str">
        <f>INDEX(customers!$A$1:$D$1001,MATCH($C879,customers!$A$1:$A$1001,0),MATCH(orders!F$1,customers!$A$1:$D$1,0))</f>
        <v>Надежда Широкова</v>
      </c>
      <c r="G879" s="2" t="str">
        <f>INDEX(customers!$A$1:$D$1001,MATCH($C879,customers!$A$1:$A$1001,0),MATCH(orders!G$1,customers!$A$1:$D$1,0))</f>
        <v>Россия</v>
      </c>
      <c r="H879" s="2" t="str">
        <f>INDEX(products!$A$1:$G$49,MATCH($D879,products!$A$1:$A$49,0),MATCH(orders!H$1,products!$A$1:$G$1,0))</f>
        <v>Lib</v>
      </c>
      <c r="I879" s="2" t="str">
        <f>INDEX(products!$A$1:$G$49,MATCH($D879,products!$A$1:$A$49,0),MATCH(orders!I$1,products!$A$1:$G$1,0))</f>
        <v>L</v>
      </c>
      <c r="J879" s="2">
        <f>INDEX(products!$A$1:$G$49,MATCH($D879,products!$A$1:$A$49,0),MATCH(orders!J$1,products!$A$1:$G$1,0))</f>
        <v>0.5</v>
      </c>
      <c r="K879" s="2">
        <f>INDEX(products!$A$1:$G$49,MATCH($D879,products!$A$1:$A$49,0),MATCH(orders!K$1,products!$A$1:$G$1,0))</f>
        <v>951</v>
      </c>
      <c r="L879">
        <f>K879*E879</f>
        <v>2853</v>
      </c>
      <c r="M879" s="2" t="str" cm="1">
        <f t="array" ref="M8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79" s="2" t="str" cm="1">
        <f t="array" ref="N879">_xlfn.IFS(FullCoffeeTable[[#This Row],[Метод прожарки]]="M","Medium",FullCoffeeTable[[#This Row],[Метод прожарки]]="L","Light",FullCoffeeTable[[#This Row],[Метод прожарки]]="D","Dark")</f>
        <v>Light</v>
      </c>
      <c r="O879" s="2" t="str">
        <f>INDEX(customers!$A$1:$D$1001,MATCH($C879,customers!$A$1:$A$1001,0),MATCH(orders!O$1,customers!$A$1:$D$1,0))</f>
        <v>Нет</v>
      </c>
    </row>
    <row r="880" spans="1:15" x14ac:dyDescent="0.25">
      <c r="A880" s="2" t="s">
        <v>1719</v>
      </c>
      <c r="B880" s="3">
        <v>44323</v>
      </c>
      <c r="C880" s="2" t="s">
        <v>1720</v>
      </c>
      <c r="D880" t="s">
        <v>1961</v>
      </c>
      <c r="E880" s="2">
        <v>1</v>
      </c>
      <c r="F880" s="2" t="str">
        <f>INDEX(customers!$A$1:$D$1001,MATCH($C880,customers!$A$1:$A$1001,0),MATCH(orders!F$1,customers!$A$1:$D$1,0))</f>
        <v>Стефания Тихонова</v>
      </c>
      <c r="G880" s="2" t="str">
        <f>INDEX(customers!$A$1:$D$1001,MATCH($C880,customers!$A$1:$A$1001,0),MATCH(orders!G$1,customers!$A$1:$D$1,0))</f>
        <v>Россия</v>
      </c>
      <c r="H880" s="2" t="str">
        <f>INDEX(products!$A$1:$G$49,MATCH($D880,products!$A$1:$A$49,0),MATCH(orders!H$1,products!$A$1:$G$1,0))</f>
        <v>Rob</v>
      </c>
      <c r="I880" s="2" t="str">
        <f>INDEX(products!$A$1:$G$49,MATCH($D880,products!$A$1:$A$49,0),MATCH(orders!I$1,products!$A$1:$G$1,0))</f>
        <v>L</v>
      </c>
      <c r="J880" s="2">
        <f>INDEX(products!$A$1:$G$49,MATCH($D880,products!$A$1:$A$49,0),MATCH(orders!J$1,products!$A$1:$G$1,0))</f>
        <v>2.5</v>
      </c>
      <c r="K880" s="2">
        <f>INDEX(products!$A$1:$G$49,MATCH($D880,products!$A$1:$A$49,0),MATCH(orders!K$1,products!$A$1:$G$1,0))</f>
        <v>2748.4999999999995</v>
      </c>
      <c r="L880">
        <f>K880*E880</f>
        <v>2748.4999999999995</v>
      </c>
      <c r="M880" s="2" t="str" cm="1">
        <f t="array" ref="M8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0" s="2" t="str" cm="1">
        <f t="array" ref="N880">_xlfn.IFS(FullCoffeeTable[[#This Row],[Метод прожарки]]="M","Medium",FullCoffeeTable[[#This Row],[Метод прожарки]]="L","Light",FullCoffeeTable[[#This Row],[Метод прожарки]]="D","Dark")</f>
        <v>Light</v>
      </c>
      <c r="O880" s="2" t="str">
        <f>INDEX(customers!$A$1:$D$1001,MATCH($C880,customers!$A$1:$A$1001,0),MATCH(orders!O$1,customers!$A$1:$D$1,0))</f>
        <v>Да</v>
      </c>
    </row>
    <row r="881" spans="1:15" x14ac:dyDescent="0.25">
      <c r="A881" s="2" t="s">
        <v>1721</v>
      </c>
      <c r="B881" s="3">
        <v>43630</v>
      </c>
      <c r="C881" s="2" t="s">
        <v>1722</v>
      </c>
      <c r="D881" t="s">
        <v>1972</v>
      </c>
      <c r="E881" s="2">
        <v>3</v>
      </c>
      <c r="F881" s="2" t="str">
        <f>INDEX(customers!$A$1:$D$1001,MATCH($C881,customers!$A$1:$A$1001,0),MATCH(orders!F$1,customers!$A$1:$D$1,0))</f>
        <v>Милана Смирнова</v>
      </c>
      <c r="G881" s="2" t="str">
        <f>INDEX(customers!$A$1:$D$1001,MATCH($C881,customers!$A$1:$A$1001,0),MATCH(orders!G$1,customers!$A$1:$D$1,0))</f>
        <v>Россия</v>
      </c>
      <c r="H881" s="2" t="str">
        <f>INDEX(products!$A$1:$G$49,MATCH($D881,products!$A$1:$A$49,0),MATCH(orders!H$1,products!$A$1:$G$1,0))</f>
        <v>Exc</v>
      </c>
      <c r="I881" s="2" t="str">
        <f>INDEX(products!$A$1:$G$49,MATCH($D881,products!$A$1:$A$49,0),MATCH(orders!I$1,products!$A$1:$G$1,0))</f>
        <v>D</v>
      </c>
      <c r="J881" s="2">
        <f>INDEX(products!$A$1:$G$49,MATCH($D881,products!$A$1:$A$49,0),MATCH(orders!J$1,products!$A$1:$G$1,0))</f>
        <v>0.2</v>
      </c>
      <c r="K881" s="2">
        <f>INDEX(products!$A$1:$G$49,MATCH($D881,products!$A$1:$A$49,0),MATCH(orders!K$1,products!$A$1:$G$1,0))</f>
        <v>364.5</v>
      </c>
      <c r="L881">
        <f>K881*E881</f>
        <v>1093.5</v>
      </c>
      <c r="M881" s="2" t="str" cm="1">
        <f t="array" ref="M8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81" s="2" t="str" cm="1">
        <f t="array" ref="N881">_xlfn.IFS(FullCoffeeTable[[#This Row],[Метод прожарки]]="M","Medium",FullCoffeeTable[[#This Row],[Метод прожарки]]="L","Light",FullCoffeeTable[[#This Row],[Метод прожарки]]="D","Dark")</f>
        <v>Dark</v>
      </c>
      <c r="O881" s="2" t="str">
        <f>INDEX(customers!$A$1:$D$1001,MATCH($C881,customers!$A$1:$A$1001,0),MATCH(orders!O$1,customers!$A$1:$D$1,0))</f>
        <v>Нет</v>
      </c>
    </row>
    <row r="882" spans="1:15" x14ac:dyDescent="0.25">
      <c r="A882" s="2" t="s">
        <v>1723</v>
      </c>
      <c r="B882" s="3">
        <v>43790</v>
      </c>
      <c r="C882" s="2" t="s">
        <v>1724</v>
      </c>
      <c r="D882" t="s">
        <v>1997</v>
      </c>
      <c r="E882" s="2">
        <v>2</v>
      </c>
      <c r="F882" s="2" t="str">
        <f>INDEX(customers!$A$1:$D$1001,MATCH($C882,customers!$A$1:$A$1001,0),MATCH(orders!F$1,customers!$A$1:$D$1,0))</f>
        <v>Алиса Бирюкова</v>
      </c>
      <c r="G882" s="2" t="str">
        <f>INDEX(customers!$A$1:$D$1001,MATCH($C882,customers!$A$1:$A$1001,0),MATCH(orders!G$1,customers!$A$1:$D$1,0))</f>
        <v>Россия</v>
      </c>
      <c r="H882" s="2" t="str">
        <f>INDEX(products!$A$1:$G$49,MATCH($D882,products!$A$1:$A$49,0),MATCH(orders!H$1,products!$A$1:$G$1,0))</f>
        <v>Rob</v>
      </c>
      <c r="I882" s="2" t="str">
        <f>INDEX(products!$A$1:$G$49,MATCH($D882,products!$A$1:$A$49,0),MATCH(orders!I$1,products!$A$1:$G$1,0))</f>
        <v>L</v>
      </c>
      <c r="J882" s="2">
        <f>INDEX(products!$A$1:$G$49,MATCH($D882,products!$A$1:$A$49,0),MATCH(orders!J$1,products!$A$1:$G$1,0))</f>
        <v>0.2</v>
      </c>
      <c r="K882" s="2">
        <f>INDEX(products!$A$1:$G$49,MATCH($D882,products!$A$1:$A$49,0),MATCH(orders!K$1,products!$A$1:$G$1,0))</f>
        <v>358.49999999999994</v>
      </c>
      <c r="L882">
        <f>K882*E882</f>
        <v>716.99999999999989</v>
      </c>
      <c r="M882" s="2" t="str" cm="1">
        <f t="array" ref="M8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2" s="2" t="str" cm="1">
        <f t="array" ref="N882">_xlfn.IFS(FullCoffeeTable[[#This Row],[Метод прожарки]]="M","Medium",FullCoffeeTable[[#This Row],[Метод прожарки]]="L","Light",FullCoffeeTable[[#This Row],[Метод прожарки]]="D","Dark")</f>
        <v>Light</v>
      </c>
      <c r="O882" s="2" t="str">
        <f>INDEX(customers!$A$1:$D$1001,MATCH($C882,customers!$A$1:$A$1001,0),MATCH(orders!O$1,customers!$A$1:$D$1,0))</f>
        <v>Нет</v>
      </c>
    </row>
    <row r="883" spans="1:15" x14ac:dyDescent="0.25">
      <c r="A883" s="2" t="s">
        <v>1725</v>
      </c>
      <c r="B883" s="3">
        <v>44286</v>
      </c>
      <c r="C883" s="2" t="s">
        <v>1726</v>
      </c>
      <c r="D883" t="s">
        <v>1986</v>
      </c>
      <c r="E883" s="2">
        <v>6</v>
      </c>
      <c r="F883" s="2" t="str">
        <f>INDEX(customers!$A$1:$D$1001,MATCH($C883,customers!$A$1:$A$1001,0),MATCH(orders!F$1,customers!$A$1:$D$1,0))</f>
        <v>Иван Колесов</v>
      </c>
      <c r="G883" s="2" t="str">
        <f>INDEX(customers!$A$1:$D$1001,MATCH($C883,customers!$A$1:$A$1001,0),MATCH(orders!G$1,customers!$A$1:$D$1,0))</f>
        <v>Россия</v>
      </c>
      <c r="H883" s="2" t="str">
        <f>INDEX(products!$A$1:$G$49,MATCH($D883,products!$A$1:$A$49,0),MATCH(orders!H$1,products!$A$1:$G$1,0))</f>
        <v>Ara</v>
      </c>
      <c r="I883" s="2" t="str">
        <f>INDEX(products!$A$1:$G$49,MATCH($D883,products!$A$1:$A$49,0),MATCH(orders!I$1,products!$A$1:$G$1,0))</f>
        <v>L</v>
      </c>
      <c r="J883" s="2">
        <f>INDEX(products!$A$1:$G$49,MATCH($D883,products!$A$1:$A$49,0),MATCH(orders!J$1,products!$A$1:$G$1,0))</f>
        <v>0.2</v>
      </c>
      <c r="K883" s="2">
        <f>INDEX(products!$A$1:$G$49,MATCH($D883,products!$A$1:$A$49,0),MATCH(orders!K$1,products!$A$1:$G$1,0))</f>
        <v>388.5</v>
      </c>
      <c r="L883">
        <f>K883*E883</f>
        <v>2331</v>
      </c>
      <c r="M883" s="2" t="str" cm="1">
        <f t="array" ref="M8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3" s="2" t="str" cm="1">
        <f t="array" ref="N883">_xlfn.IFS(FullCoffeeTable[[#This Row],[Метод прожарки]]="M","Medium",FullCoffeeTable[[#This Row],[Метод прожарки]]="L","Light",FullCoffeeTable[[#This Row],[Метод прожарки]]="D","Dark")</f>
        <v>Light</v>
      </c>
      <c r="O883" s="2" t="str">
        <f>INDEX(customers!$A$1:$D$1001,MATCH($C883,customers!$A$1:$A$1001,0),MATCH(orders!O$1,customers!$A$1:$D$1,0))</f>
        <v>Да</v>
      </c>
    </row>
    <row r="884" spans="1:15" x14ac:dyDescent="0.25">
      <c r="A884" s="2" t="s">
        <v>1727</v>
      </c>
      <c r="B884" s="3">
        <v>43647</v>
      </c>
      <c r="C884" s="2" t="s">
        <v>1744</v>
      </c>
      <c r="D884" t="s">
        <v>1987</v>
      </c>
      <c r="E884" s="2">
        <v>5</v>
      </c>
      <c r="F884" s="2" t="str">
        <f>INDEX(customers!$A$1:$D$1001,MATCH($C884,customers!$A$1:$A$1001,0),MATCH(orders!F$1,customers!$A$1:$D$1,0))</f>
        <v>Иван Лебедев</v>
      </c>
      <c r="G884" s="2" t="str">
        <f>INDEX(customers!$A$1:$D$1001,MATCH($C884,customers!$A$1:$A$1001,0),MATCH(orders!G$1,customers!$A$1:$D$1,0))</f>
        <v>Россия</v>
      </c>
      <c r="H884" s="2" t="str">
        <f>INDEX(products!$A$1:$G$49,MATCH($D884,products!$A$1:$A$49,0),MATCH(orders!H$1,products!$A$1:$G$1,0))</f>
        <v>Ara</v>
      </c>
      <c r="I884" s="2" t="str">
        <f>INDEX(products!$A$1:$G$49,MATCH($D884,products!$A$1:$A$49,0),MATCH(orders!I$1,products!$A$1:$G$1,0))</f>
        <v>D</v>
      </c>
      <c r="J884" s="2">
        <f>INDEX(products!$A$1:$G$49,MATCH($D884,products!$A$1:$A$49,0),MATCH(orders!J$1,products!$A$1:$G$1,0))</f>
        <v>2.5</v>
      </c>
      <c r="K884" s="2">
        <f>INDEX(products!$A$1:$G$49,MATCH($D884,products!$A$1:$A$49,0),MATCH(orders!K$1,products!$A$1:$G$1,0))</f>
        <v>2288.5</v>
      </c>
      <c r="L884">
        <f>K884*E884</f>
        <v>11442.5</v>
      </c>
      <c r="M884" s="2" t="str" cm="1">
        <f t="array" ref="M8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4" s="2" t="str" cm="1">
        <f t="array" ref="N884">_xlfn.IFS(FullCoffeeTable[[#This Row],[Метод прожарки]]="M","Medium",FullCoffeeTable[[#This Row],[Метод прожарки]]="L","Light",FullCoffeeTable[[#This Row],[Метод прожарки]]="D","Dark")</f>
        <v>Dark</v>
      </c>
      <c r="O884" s="2" t="str">
        <f>INDEX(customers!$A$1:$D$1001,MATCH($C884,customers!$A$1:$A$1001,0),MATCH(orders!O$1,customers!$A$1:$D$1,0))</f>
        <v>Да</v>
      </c>
    </row>
    <row r="885" spans="1:15" x14ac:dyDescent="0.25">
      <c r="A885" s="2" t="s">
        <v>1729</v>
      </c>
      <c r="B885" s="3">
        <v>43956</v>
      </c>
      <c r="C885" s="2" t="s">
        <v>1730</v>
      </c>
      <c r="D885" t="s">
        <v>1994</v>
      </c>
      <c r="E885" s="2">
        <v>3</v>
      </c>
      <c r="F885" s="2" t="str">
        <f>INDEX(customers!$A$1:$D$1001,MATCH($C885,customers!$A$1:$A$1001,0),MATCH(orders!F$1,customers!$A$1:$D$1,0))</f>
        <v>Фёдор Ковалев</v>
      </c>
      <c r="G885" s="2" t="str">
        <f>INDEX(customers!$A$1:$D$1001,MATCH($C885,customers!$A$1:$A$1001,0),MATCH(orders!G$1,customers!$A$1:$D$1,0))</f>
        <v>Россия</v>
      </c>
      <c r="H885" s="2" t="str">
        <f>INDEX(products!$A$1:$G$49,MATCH($D885,products!$A$1:$A$49,0),MATCH(orders!H$1,products!$A$1:$G$1,0))</f>
        <v>Ara</v>
      </c>
      <c r="I885" s="2" t="str">
        <f>INDEX(products!$A$1:$G$49,MATCH($D885,products!$A$1:$A$49,0),MATCH(orders!I$1,products!$A$1:$G$1,0))</f>
        <v>M</v>
      </c>
      <c r="J885" s="2">
        <f>INDEX(products!$A$1:$G$49,MATCH($D885,products!$A$1:$A$49,0),MATCH(orders!J$1,products!$A$1:$G$1,0))</f>
        <v>2.5</v>
      </c>
      <c r="K885" s="2">
        <f>INDEX(products!$A$1:$G$49,MATCH($D885,products!$A$1:$A$49,0),MATCH(orders!K$1,products!$A$1:$G$1,0))</f>
        <v>2587.4999999999995</v>
      </c>
      <c r="L885">
        <f>K885*E885</f>
        <v>7762.4999999999982</v>
      </c>
      <c r="M885" s="2" t="str" cm="1">
        <f t="array" ref="M8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85" s="2" t="str" cm="1">
        <f t="array" ref="N885">_xlfn.IFS(FullCoffeeTable[[#This Row],[Метод прожарки]]="M","Medium",FullCoffeeTable[[#This Row],[Метод прожарки]]="L","Light",FullCoffeeTable[[#This Row],[Метод прожарки]]="D","Dark")</f>
        <v>Medium</v>
      </c>
      <c r="O885" s="2" t="str">
        <f>INDEX(customers!$A$1:$D$1001,MATCH($C885,customers!$A$1:$A$1001,0),MATCH(orders!O$1,customers!$A$1:$D$1,0))</f>
        <v>Да</v>
      </c>
    </row>
    <row r="886" spans="1:15" x14ac:dyDescent="0.25">
      <c r="A886" s="2" t="s">
        <v>1731</v>
      </c>
      <c r="B886" s="3">
        <v>43941</v>
      </c>
      <c r="C886" s="2" t="s">
        <v>1732</v>
      </c>
      <c r="D886" t="s">
        <v>1991</v>
      </c>
      <c r="E886" s="2">
        <v>1</v>
      </c>
      <c r="F886" s="2" t="str">
        <f>INDEX(customers!$A$1:$D$1001,MATCH($C886,customers!$A$1:$A$1001,0),MATCH(orders!F$1,customers!$A$1:$D$1,0))</f>
        <v>Анна Рябова</v>
      </c>
      <c r="G886" s="2" t="str">
        <f>INDEX(customers!$A$1:$D$1001,MATCH($C886,customers!$A$1:$A$1001,0),MATCH(orders!G$1,customers!$A$1:$D$1,0))</f>
        <v>Россия</v>
      </c>
      <c r="H886" s="2" t="str">
        <f>INDEX(products!$A$1:$G$49,MATCH($D886,products!$A$1:$A$49,0),MATCH(orders!H$1,products!$A$1:$G$1,0))</f>
        <v>Rob</v>
      </c>
      <c r="I886" s="2" t="str">
        <f>INDEX(products!$A$1:$G$49,MATCH($D886,products!$A$1:$A$49,0),MATCH(orders!I$1,products!$A$1:$G$1,0))</f>
        <v>D</v>
      </c>
      <c r="J886" s="2">
        <f>INDEX(products!$A$1:$G$49,MATCH($D886,products!$A$1:$A$49,0),MATCH(orders!J$1,products!$A$1:$G$1,0))</f>
        <v>0.5</v>
      </c>
      <c r="K886" s="2">
        <f>INDEX(products!$A$1:$G$49,MATCH($D886,products!$A$1:$A$49,0),MATCH(orders!K$1,products!$A$1:$G$1,0))</f>
        <v>536.99999999999989</v>
      </c>
      <c r="L886">
        <f>K886*E886</f>
        <v>536.99999999999989</v>
      </c>
      <c r="M886" s="2" t="str" cm="1">
        <f t="array" ref="M8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6" s="2" t="str" cm="1">
        <f t="array" ref="N886">_xlfn.IFS(FullCoffeeTable[[#This Row],[Метод прожарки]]="M","Medium",FullCoffeeTable[[#This Row],[Метод прожарки]]="L","Light",FullCoffeeTable[[#This Row],[Метод прожарки]]="D","Dark")</f>
        <v>Dark</v>
      </c>
      <c r="O886" s="2" t="str">
        <f>INDEX(customers!$A$1:$D$1001,MATCH($C886,customers!$A$1:$A$1001,0),MATCH(orders!O$1,customers!$A$1:$D$1,0))</f>
        <v>Да</v>
      </c>
    </row>
    <row r="887" spans="1:15" x14ac:dyDescent="0.25">
      <c r="A887" s="2" t="s">
        <v>1733</v>
      </c>
      <c r="B887" s="3">
        <v>43664</v>
      </c>
      <c r="C887" s="2" t="s">
        <v>1734</v>
      </c>
      <c r="D887" t="s">
        <v>1968</v>
      </c>
      <c r="E887" s="2">
        <v>6</v>
      </c>
      <c r="F887" s="2" t="str">
        <f>INDEX(customers!$A$1:$D$1001,MATCH($C887,customers!$A$1:$A$1001,0),MATCH(orders!F$1,customers!$A$1:$D$1,0))</f>
        <v>Максим Назаров</v>
      </c>
      <c r="G887" s="2" t="str">
        <f>INDEX(customers!$A$1:$D$1001,MATCH($C887,customers!$A$1:$A$1001,0),MATCH(orders!G$1,customers!$A$1:$D$1,0))</f>
        <v>Казахстан</v>
      </c>
      <c r="H887" s="2" t="str">
        <f>INDEX(products!$A$1:$G$49,MATCH($D887,products!$A$1:$A$49,0),MATCH(orders!H$1,products!$A$1:$G$1,0))</f>
        <v>Rob</v>
      </c>
      <c r="I887" s="2" t="str">
        <f>INDEX(products!$A$1:$G$49,MATCH($D887,products!$A$1:$A$49,0),MATCH(orders!I$1,products!$A$1:$G$1,0))</f>
        <v>D</v>
      </c>
      <c r="J887" s="2">
        <f>INDEX(products!$A$1:$G$49,MATCH($D887,products!$A$1:$A$49,0),MATCH(orders!J$1,products!$A$1:$G$1,0))</f>
        <v>2.5</v>
      </c>
      <c r="K887" s="2">
        <f>INDEX(products!$A$1:$G$49,MATCH($D887,products!$A$1:$A$49,0),MATCH(orders!K$1,products!$A$1:$G$1,0))</f>
        <v>2058.4999999999995</v>
      </c>
      <c r="L887">
        <f>K887*E887</f>
        <v>12350.999999999996</v>
      </c>
      <c r="M887" s="2" t="str" cm="1">
        <f t="array" ref="M8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87" s="2" t="str" cm="1">
        <f t="array" ref="N887">_xlfn.IFS(FullCoffeeTable[[#This Row],[Метод прожарки]]="M","Medium",FullCoffeeTable[[#This Row],[Метод прожарки]]="L","Light",FullCoffeeTable[[#This Row],[Метод прожарки]]="D","Dark")</f>
        <v>Dark</v>
      </c>
      <c r="O887" s="2" t="str">
        <f>INDEX(customers!$A$1:$D$1001,MATCH($C887,customers!$A$1:$A$1001,0),MATCH(orders!O$1,customers!$A$1:$D$1,0))</f>
        <v>Нет</v>
      </c>
    </row>
    <row r="888" spans="1:15" x14ac:dyDescent="0.25">
      <c r="A888" s="2" t="s">
        <v>1735</v>
      </c>
      <c r="B888" s="3">
        <v>44518</v>
      </c>
      <c r="C888" s="2" t="s">
        <v>1736</v>
      </c>
      <c r="D888" t="s">
        <v>1979</v>
      </c>
      <c r="E888" s="2">
        <v>2</v>
      </c>
      <c r="F888" s="2" t="str">
        <f>INDEX(customers!$A$1:$D$1001,MATCH($C888,customers!$A$1:$A$1001,0),MATCH(orders!F$1,customers!$A$1:$D$1,0))</f>
        <v>Варвара Грекова</v>
      </c>
      <c r="G888" s="2" t="str">
        <f>INDEX(customers!$A$1:$D$1001,MATCH($C888,customers!$A$1:$A$1001,0),MATCH(orders!G$1,customers!$A$1:$D$1,0))</f>
        <v>Россия</v>
      </c>
      <c r="H888" s="2" t="str">
        <f>INDEX(products!$A$1:$G$49,MATCH($D888,products!$A$1:$A$49,0),MATCH(orders!H$1,products!$A$1:$G$1,0))</f>
        <v>Lib</v>
      </c>
      <c r="I888" s="2" t="str">
        <f>INDEX(products!$A$1:$G$49,MATCH($D888,products!$A$1:$A$49,0),MATCH(orders!I$1,products!$A$1:$G$1,0))</f>
        <v>M</v>
      </c>
      <c r="J888" s="2">
        <f>INDEX(products!$A$1:$G$49,MATCH($D888,products!$A$1:$A$49,0),MATCH(orders!J$1,products!$A$1:$G$1,0))</f>
        <v>0.5</v>
      </c>
      <c r="K888" s="2">
        <f>INDEX(products!$A$1:$G$49,MATCH($D888,products!$A$1:$A$49,0),MATCH(orders!K$1,products!$A$1:$G$1,0))</f>
        <v>873</v>
      </c>
      <c r="L888">
        <f>K888*E888</f>
        <v>1746</v>
      </c>
      <c r="M888" s="2" t="str" cm="1">
        <f t="array" ref="M8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88" s="2" t="str" cm="1">
        <f t="array" ref="N888">_xlfn.IFS(FullCoffeeTable[[#This Row],[Метод прожарки]]="M","Medium",FullCoffeeTable[[#This Row],[Метод прожарки]]="L","Light",FullCoffeeTable[[#This Row],[Метод прожарки]]="D","Dark")</f>
        <v>Medium</v>
      </c>
      <c r="O888" s="2" t="str">
        <f>INDEX(customers!$A$1:$D$1001,MATCH($C888,customers!$A$1:$A$1001,0),MATCH(orders!O$1,customers!$A$1:$D$1,0))</f>
        <v>Нет</v>
      </c>
    </row>
    <row r="889" spans="1:15" x14ac:dyDescent="0.25">
      <c r="A889" s="2" t="s">
        <v>1737</v>
      </c>
      <c r="B889" s="3">
        <v>44002</v>
      </c>
      <c r="C889" s="2" t="s">
        <v>1738</v>
      </c>
      <c r="D889" t="s">
        <v>2003</v>
      </c>
      <c r="E889" s="2">
        <v>3</v>
      </c>
      <c r="F889" s="2" t="str">
        <f>INDEX(customers!$A$1:$D$1001,MATCH($C889,customers!$A$1:$A$1001,0),MATCH(orders!F$1,customers!$A$1:$D$1,0))</f>
        <v>Виктория Воронцова</v>
      </c>
      <c r="G889" s="2" t="str">
        <f>INDEX(customers!$A$1:$D$1001,MATCH($C889,customers!$A$1:$A$1001,0),MATCH(orders!G$1,customers!$A$1:$D$1,0))</f>
        <v>Россия</v>
      </c>
      <c r="H889" s="2" t="str">
        <f>INDEX(products!$A$1:$G$49,MATCH($D889,products!$A$1:$A$49,0),MATCH(orders!H$1,products!$A$1:$G$1,0))</f>
        <v>Exc</v>
      </c>
      <c r="I889" s="2" t="str">
        <f>INDEX(products!$A$1:$G$49,MATCH($D889,products!$A$1:$A$49,0),MATCH(orders!I$1,products!$A$1:$G$1,0))</f>
        <v>L</v>
      </c>
      <c r="J889" s="2">
        <f>INDEX(products!$A$1:$G$49,MATCH($D889,products!$A$1:$A$49,0),MATCH(orders!J$1,products!$A$1:$G$1,0))</f>
        <v>0.2</v>
      </c>
      <c r="K889" s="2">
        <f>INDEX(products!$A$1:$G$49,MATCH($D889,products!$A$1:$A$49,0),MATCH(orders!K$1,products!$A$1:$G$1,0))</f>
        <v>445.5</v>
      </c>
      <c r="L889">
        <f>K889*E889</f>
        <v>1336.5</v>
      </c>
      <c r="M889" s="2" t="str" cm="1">
        <f t="array" ref="M8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89" s="2" t="str" cm="1">
        <f t="array" ref="N889">_xlfn.IFS(FullCoffeeTable[[#This Row],[Метод прожарки]]="M","Medium",FullCoffeeTable[[#This Row],[Метод прожарки]]="L","Light",FullCoffeeTable[[#This Row],[Метод прожарки]]="D","Dark")</f>
        <v>Light</v>
      </c>
      <c r="O889" s="2" t="str">
        <f>INDEX(customers!$A$1:$D$1001,MATCH($C889,customers!$A$1:$A$1001,0),MATCH(orders!O$1,customers!$A$1:$D$1,0))</f>
        <v>Нет</v>
      </c>
    </row>
    <row r="890" spans="1:15" x14ac:dyDescent="0.25">
      <c r="A890" s="2" t="s">
        <v>1739</v>
      </c>
      <c r="B890" s="3">
        <v>44292</v>
      </c>
      <c r="C890" s="2" t="s">
        <v>1740</v>
      </c>
      <c r="D890" t="s">
        <v>1986</v>
      </c>
      <c r="E890" s="2">
        <v>2</v>
      </c>
      <c r="F890" s="2" t="str">
        <f>INDEX(customers!$A$1:$D$1001,MATCH($C890,customers!$A$1:$A$1001,0),MATCH(orders!F$1,customers!$A$1:$D$1,0))</f>
        <v>Таисия Терентьева</v>
      </c>
      <c r="G890" s="2" t="str">
        <f>INDEX(customers!$A$1:$D$1001,MATCH($C890,customers!$A$1:$A$1001,0),MATCH(orders!G$1,customers!$A$1:$D$1,0))</f>
        <v>Россия</v>
      </c>
      <c r="H890" s="2" t="str">
        <f>INDEX(products!$A$1:$G$49,MATCH($D890,products!$A$1:$A$49,0),MATCH(orders!H$1,products!$A$1:$G$1,0))</f>
        <v>Ara</v>
      </c>
      <c r="I890" s="2" t="str">
        <f>INDEX(products!$A$1:$G$49,MATCH($D890,products!$A$1:$A$49,0),MATCH(orders!I$1,products!$A$1:$G$1,0))</f>
        <v>L</v>
      </c>
      <c r="J890" s="2">
        <f>INDEX(products!$A$1:$G$49,MATCH($D890,products!$A$1:$A$49,0),MATCH(orders!J$1,products!$A$1:$G$1,0))</f>
        <v>0.2</v>
      </c>
      <c r="K890" s="2">
        <f>INDEX(products!$A$1:$G$49,MATCH($D890,products!$A$1:$A$49,0),MATCH(orders!K$1,products!$A$1:$G$1,0))</f>
        <v>388.5</v>
      </c>
      <c r="L890">
        <f>K890*E890</f>
        <v>777</v>
      </c>
      <c r="M890" s="2" t="str" cm="1">
        <f t="array" ref="M8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0" s="2" t="str" cm="1">
        <f t="array" ref="N890">_xlfn.IFS(FullCoffeeTable[[#This Row],[Метод прожарки]]="M","Medium",FullCoffeeTable[[#This Row],[Метод прожарки]]="L","Light",FullCoffeeTable[[#This Row],[Метод прожарки]]="D","Dark")</f>
        <v>Light</v>
      </c>
      <c r="O890" s="2" t="str">
        <f>INDEX(customers!$A$1:$D$1001,MATCH($C890,customers!$A$1:$A$1001,0),MATCH(orders!O$1,customers!$A$1:$D$1,0))</f>
        <v>Да</v>
      </c>
    </row>
    <row r="891" spans="1:15" x14ac:dyDescent="0.25">
      <c r="A891" s="2" t="s">
        <v>1741</v>
      </c>
      <c r="B891" s="3">
        <v>43633</v>
      </c>
      <c r="C891" s="2" t="s">
        <v>1742</v>
      </c>
      <c r="D891" t="s">
        <v>1982</v>
      </c>
      <c r="E891" s="2">
        <v>1</v>
      </c>
      <c r="F891" s="2" t="str">
        <f>INDEX(customers!$A$1:$D$1001,MATCH($C891,customers!$A$1:$A$1001,0),MATCH(orders!F$1,customers!$A$1:$D$1,0))</f>
        <v>Лев Емельянов</v>
      </c>
      <c r="G891" s="2" t="str">
        <f>INDEX(customers!$A$1:$D$1001,MATCH($C891,customers!$A$1:$A$1001,0),MATCH(orders!G$1,customers!$A$1:$D$1,0))</f>
        <v>Россия</v>
      </c>
      <c r="H891" s="2" t="str">
        <f>INDEX(products!$A$1:$G$49,MATCH($D891,products!$A$1:$A$49,0),MATCH(orders!H$1,products!$A$1:$G$1,0))</f>
        <v>Rob</v>
      </c>
      <c r="I891" s="2" t="str">
        <f>INDEX(products!$A$1:$G$49,MATCH($D891,products!$A$1:$A$49,0),MATCH(orders!I$1,products!$A$1:$G$1,0))</f>
        <v>D</v>
      </c>
      <c r="J891" s="2">
        <f>INDEX(products!$A$1:$G$49,MATCH($D891,products!$A$1:$A$49,0),MATCH(orders!J$1,products!$A$1:$G$1,0))</f>
        <v>0.2</v>
      </c>
      <c r="K891" s="2">
        <f>INDEX(products!$A$1:$G$49,MATCH($D891,products!$A$1:$A$49,0),MATCH(orders!K$1,products!$A$1:$G$1,0))</f>
        <v>268.49999999999994</v>
      </c>
      <c r="L891">
        <f>K891*E891</f>
        <v>268.49999999999994</v>
      </c>
      <c r="M891" s="2" t="str" cm="1">
        <f t="array" ref="M8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1" s="2" t="str" cm="1">
        <f t="array" ref="N891">_xlfn.IFS(FullCoffeeTable[[#This Row],[Метод прожарки]]="M","Medium",FullCoffeeTable[[#This Row],[Метод прожарки]]="L","Light",FullCoffeeTable[[#This Row],[Метод прожарки]]="D","Dark")</f>
        <v>Dark</v>
      </c>
      <c r="O891" s="2" t="str">
        <f>INDEX(customers!$A$1:$D$1001,MATCH($C891,customers!$A$1:$A$1001,0),MATCH(orders!O$1,customers!$A$1:$D$1,0))</f>
        <v>Да</v>
      </c>
    </row>
    <row r="892" spans="1:15" x14ac:dyDescent="0.25">
      <c r="A892" s="2" t="s">
        <v>1743</v>
      </c>
      <c r="B892" s="3">
        <v>44646</v>
      </c>
      <c r="C892" s="2" t="s">
        <v>1744</v>
      </c>
      <c r="D892" t="s">
        <v>1968</v>
      </c>
      <c r="E892" s="2">
        <v>1</v>
      </c>
      <c r="F892" s="2" t="str">
        <f>INDEX(customers!$A$1:$D$1001,MATCH($C892,customers!$A$1:$A$1001,0),MATCH(orders!F$1,customers!$A$1:$D$1,0))</f>
        <v>Иван Лебедев</v>
      </c>
      <c r="G892" s="2" t="str">
        <f>INDEX(customers!$A$1:$D$1001,MATCH($C892,customers!$A$1:$A$1001,0),MATCH(orders!G$1,customers!$A$1:$D$1,0))</f>
        <v>Россия</v>
      </c>
      <c r="H892" s="2" t="str">
        <f>INDEX(products!$A$1:$G$49,MATCH($D892,products!$A$1:$A$49,0),MATCH(orders!H$1,products!$A$1:$G$1,0))</f>
        <v>Rob</v>
      </c>
      <c r="I892" s="2" t="str">
        <f>INDEX(products!$A$1:$G$49,MATCH($D892,products!$A$1:$A$49,0),MATCH(orders!I$1,products!$A$1:$G$1,0))</f>
        <v>D</v>
      </c>
      <c r="J892" s="2">
        <f>INDEX(products!$A$1:$G$49,MATCH($D892,products!$A$1:$A$49,0),MATCH(orders!J$1,products!$A$1:$G$1,0))</f>
        <v>2.5</v>
      </c>
      <c r="K892" s="2">
        <f>INDEX(products!$A$1:$G$49,MATCH($D892,products!$A$1:$A$49,0),MATCH(orders!K$1,products!$A$1:$G$1,0))</f>
        <v>2058.4999999999995</v>
      </c>
      <c r="L892">
        <f>K892*E892</f>
        <v>2058.4999999999995</v>
      </c>
      <c r="M892" s="2" t="str" cm="1">
        <f t="array" ref="M8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2" s="2" t="str" cm="1">
        <f t="array" ref="N892">_xlfn.IFS(FullCoffeeTable[[#This Row],[Метод прожарки]]="M","Medium",FullCoffeeTable[[#This Row],[Метод прожарки]]="L","Light",FullCoffeeTable[[#This Row],[Метод прожарки]]="D","Dark")</f>
        <v>Dark</v>
      </c>
      <c r="O892" s="2" t="str">
        <f>INDEX(customers!$A$1:$D$1001,MATCH($C892,customers!$A$1:$A$1001,0),MATCH(orders!O$1,customers!$A$1:$D$1,0))</f>
        <v>Да</v>
      </c>
    </row>
    <row r="893" spans="1:15" x14ac:dyDescent="0.25">
      <c r="A893" s="2" t="s">
        <v>1745</v>
      </c>
      <c r="B893" s="3">
        <v>44469</v>
      </c>
      <c r="C893" s="2" t="s">
        <v>1746</v>
      </c>
      <c r="D893" t="s">
        <v>1987</v>
      </c>
      <c r="E893" s="2">
        <v>5</v>
      </c>
      <c r="F893" s="2" t="str">
        <f>INDEX(customers!$A$1:$D$1001,MATCH($C893,customers!$A$1:$A$1001,0),MATCH(orders!F$1,customers!$A$1:$D$1,0))</f>
        <v>Анна Смирнова</v>
      </c>
      <c r="G893" s="2" t="str">
        <f>INDEX(customers!$A$1:$D$1001,MATCH($C893,customers!$A$1:$A$1001,0),MATCH(orders!G$1,customers!$A$1:$D$1,0))</f>
        <v>Россия</v>
      </c>
      <c r="H893" s="2" t="str">
        <f>INDEX(products!$A$1:$G$49,MATCH($D893,products!$A$1:$A$49,0),MATCH(orders!H$1,products!$A$1:$G$1,0))</f>
        <v>Ara</v>
      </c>
      <c r="I893" s="2" t="str">
        <f>INDEX(products!$A$1:$G$49,MATCH($D893,products!$A$1:$A$49,0),MATCH(orders!I$1,products!$A$1:$G$1,0))</f>
        <v>D</v>
      </c>
      <c r="J893" s="2">
        <f>INDEX(products!$A$1:$G$49,MATCH($D893,products!$A$1:$A$49,0),MATCH(orders!J$1,products!$A$1:$G$1,0))</f>
        <v>2.5</v>
      </c>
      <c r="K893" s="2">
        <f>INDEX(products!$A$1:$G$49,MATCH($D893,products!$A$1:$A$49,0),MATCH(orders!K$1,products!$A$1:$G$1,0))</f>
        <v>2288.5</v>
      </c>
      <c r="L893">
        <f>K893*E893</f>
        <v>11442.5</v>
      </c>
      <c r="M893" s="2" t="str" cm="1">
        <f t="array" ref="M8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893" s="2" t="str" cm="1">
        <f t="array" ref="N893">_xlfn.IFS(FullCoffeeTable[[#This Row],[Метод прожарки]]="M","Medium",FullCoffeeTable[[#This Row],[Метод прожарки]]="L","Light",FullCoffeeTable[[#This Row],[Метод прожарки]]="D","Dark")</f>
        <v>Dark</v>
      </c>
      <c r="O893" s="2" t="str">
        <f>INDEX(customers!$A$1:$D$1001,MATCH($C893,customers!$A$1:$A$1001,0),MATCH(orders!O$1,customers!$A$1:$D$1,0))</f>
        <v>Да</v>
      </c>
    </row>
    <row r="894" spans="1:15" x14ac:dyDescent="0.25">
      <c r="A894" s="2" t="s">
        <v>1747</v>
      </c>
      <c r="B894" s="3">
        <v>43635</v>
      </c>
      <c r="C894" s="2" t="s">
        <v>1748</v>
      </c>
      <c r="D894" t="s">
        <v>1975</v>
      </c>
      <c r="E894" s="2">
        <v>5</v>
      </c>
      <c r="F894" s="2" t="str">
        <f>INDEX(customers!$A$1:$D$1001,MATCH($C894,customers!$A$1:$A$1001,0),MATCH(orders!F$1,customers!$A$1:$D$1,0))</f>
        <v>Мария Захарова</v>
      </c>
      <c r="G894" s="2" t="str">
        <f>INDEX(customers!$A$1:$D$1001,MATCH($C894,customers!$A$1:$A$1001,0),MATCH(orders!G$1,customers!$A$1:$D$1,0))</f>
        <v>Беларусь</v>
      </c>
      <c r="H894" s="2" t="str">
        <f>INDEX(products!$A$1:$G$49,MATCH($D894,products!$A$1:$A$49,0),MATCH(orders!H$1,products!$A$1:$G$1,0))</f>
        <v>Exc</v>
      </c>
      <c r="I894" s="2" t="str">
        <f>INDEX(products!$A$1:$G$49,MATCH($D894,products!$A$1:$A$49,0),MATCH(orders!I$1,products!$A$1:$G$1,0))</f>
        <v>M</v>
      </c>
      <c r="J894" s="2">
        <f>INDEX(products!$A$1:$G$49,MATCH($D894,products!$A$1:$A$49,0),MATCH(orders!J$1,products!$A$1:$G$1,0))</f>
        <v>0.2</v>
      </c>
      <c r="K894" s="2">
        <f>INDEX(products!$A$1:$G$49,MATCH($D894,products!$A$1:$A$49,0),MATCH(orders!K$1,products!$A$1:$G$1,0))</f>
        <v>412.5</v>
      </c>
      <c r="L894">
        <f>K894*E894</f>
        <v>2062.5</v>
      </c>
      <c r="M894" s="2" t="str" cm="1">
        <f t="array" ref="M8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4" s="2" t="str" cm="1">
        <f t="array" ref="N894">_xlfn.IFS(FullCoffeeTable[[#This Row],[Метод прожарки]]="M","Medium",FullCoffeeTable[[#This Row],[Метод прожарки]]="L","Light",FullCoffeeTable[[#This Row],[Метод прожарки]]="D","Dark")</f>
        <v>Medium</v>
      </c>
      <c r="O894" s="2" t="str">
        <f>INDEX(customers!$A$1:$D$1001,MATCH($C894,customers!$A$1:$A$1001,0),MATCH(orders!O$1,customers!$A$1:$D$1,0))</f>
        <v>Нет</v>
      </c>
    </row>
    <row r="895" spans="1:15" x14ac:dyDescent="0.25">
      <c r="A895" s="2" t="s">
        <v>1749</v>
      </c>
      <c r="B895" s="3">
        <v>44651</v>
      </c>
      <c r="C895" s="2" t="s">
        <v>1750</v>
      </c>
      <c r="D895" t="s">
        <v>1980</v>
      </c>
      <c r="E895" s="2">
        <v>6</v>
      </c>
      <c r="F895" s="2" t="str">
        <f>INDEX(customers!$A$1:$D$1001,MATCH($C895,customers!$A$1:$A$1001,0),MATCH(orders!F$1,customers!$A$1:$D$1,0))</f>
        <v>Маргарита Иванова</v>
      </c>
      <c r="G895" s="2" t="str">
        <f>INDEX(customers!$A$1:$D$1001,MATCH($C895,customers!$A$1:$A$1001,0),MATCH(orders!G$1,customers!$A$1:$D$1,0))</f>
        <v>Россия</v>
      </c>
      <c r="H895" s="2" t="str">
        <f>INDEX(products!$A$1:$G$49,MATCH($D895,products!$A$1:$A$49,0),MATCH(orders!H$1,products!$A$1:$G$1,0))</f>
        <v>Lib</v>
      </c>
      <c r="I895" s="2" t="str">
        <f>INDEX(products!$A$1:$G$49,MATCH($D895,products!$A$1:$A$49,0),MATCH(orders!I$1,products!$A$1:$G$1,0))</f>
        <v>L</v>
      </c>
      <c r="J895" s="2">
        <f>INDEX(products!$A$1:$G$49,MATCH($D895,products!$A$1:$A$49,0),MATCH(orders!J$1,products!$A$1:$G$1,0))</f>
        <v>0.5</v>
      </c>
      <c r="K895" s="2">
        <f>INDEX(products!$A$1:$G$49,MATCH($D895,products!$A$1:$A$49,0),MATCH(orders!K$1,products!$A$1:$G$1,0))</f>
        <v>951</v>
      </c>
      <c r="L895">
        <f>K895*E895</f>
        <v>5706</v>
      </c>
      <c r="M895" s="2" t="str" cm="1">
        <f t="array" ref="M8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895" s="2" t="str" cm="1">
        <f t="array" ref="N895">_xlfn.IFS(FullCoffeeTable[[#This Row],[Метод прожарки]]="M","Medium",FullCoffeeTable[[#This Row],[Метод прожарки]]="L","Light",FullCoffeeTable[[#This Row],[Метод прожарки]]="D","Dark")</f>
        <v>Light</v>
      </c>
      <c r="O895" s="2" t="str">
        <f>INDEX(customers!$A$1:$D$1001,MATCH($C895,customers!$A$1:$A$1001,0),MATCH(orders!O$1,customers!$A$1:$D$1,0))</f>
        <v>Да</v>
      </c>
    </row>
    <row r="896" spans="1:15" x14ac:dyDescent="0.25">
      <c r="A896" s="2" t="s">
        <v>1751</v>
      </c>
      <c r="B896" s="3">
        <v>44016</v>
      </c>
      <c r="C896" s="2" t="s">
        <v>1752</v>
      </c>
      <c r="D896" t="s">
        <v>1968</v>
      </c>
      <c r="E896" s="2">
        <v>4</v>
      </c>
      <c r="F896" s="2" t="str">
        <f>INDEX(customers!$A$1:$D$1001,MATCH($C896,customers!$A$1:$A$1001,0),MATCH(orders!F$1,customers!$A$1:$D$1,0))</f>
        <v>Полина Григорьева</v>
      </c>
      <c r="G896" s="2" t="str">
        <f>INDEX(customers!$A$1:$D$1001,MATCH($C896,customers!$A$1:$A$1001,0),MATCH(orders!G$1,customers!$A$1:$D$1,0))</f>
        <v>Казахстан</v>
      </c>
      <c r="H896" s="2" t="str">
        <f>INDEX(products!$A$1:$G$49,MATCH($D896,products!$A$1:$A$49,0),MATCH(orders!H$1,products!$A$1:$G$1,0))</f>
        <v>Rob</v>
      </c>
      <c r="I896" s="2" t="str">
        <f>INDEX(products!$A$1:$G$49,MATCH($D896,products!$A$1:$A$49,0),MATCH(orders!I$1,products!$A$1:$G$1,0))</f>
        <v>D</v>
      </c>
      <c r="J896" s="2">
        <f>INDEX(products!$A$1:$G$49,MATCH($D896,products!$A$1:$A$49,0),MATCH(orders!J$1,products!$A$1:$G$1,0))</f>
        <v>2.5</v>
      </c>
      <c r="K896" s="2">
        <f>INDEX(products!$A$1:$G$49,MATCH($D896,products!$A$1:$A$49,0),MATCH(orders!K$1,products!$A$1:$G$1,0))</f>
        <v>2058.4999999999995</v>
      </c>
      <c r="L896">
        <f>K896*E896</f>
        <v>8233.9999999999982</v>
      </c>
      <c r="M896" s="2" t="str" cm="1">
        <f t="array" ref="M8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6" s="2" t="str" cm="1">
        <f t="array" ref="N896">_xlfn.IFS(FullCoffeeTable[[#This Row],[Метод прожарки]]="M","Medium",FullCoffeeTable[[#This Row],[Метод прожарки]]="L","Light",FullCoffeeTable[[#This Row],[Метод прожарки]]="D","Dark")</f>
        <v>Dark</v>
      </c>
      <c r="O896" s="2" t="str">
        <f>INDEX(customers!$A$1:$D$1001,MATCH($C896,customers!$A$1:$A$1001,0),MATCH(orders!O$1,customers!$A$1:$D$1,0))</f>
        <v>Да</v>
      </c>
    </row>
    <row r="897" spans="1:15" x14ac:dyDescent="0.25">
      <c r="A897" s="2" t="s">
        <v>1753</v>
      </c>
      <c r="B897" s="3">
        <v>44521</v>
      </c>
      <c r="C897" s="2" t="s">
        <v>1754</v>
      </c>
      <c r="D897" t="s">
        <v>1985</v>
      </c>
      <c r="E897" s="2">
        <v>5</v>
      </c>
      <c r="F897" s="2" t="str">
        <f>INDEX(customers!$A$1:$D$1001,MATCH($C897,customers!$A$1:$A$1001,0),MATCH(orders!F$1,customers!$A$1:$D$1,0))</f>
        <v>Дарина Кузьмина</v>
      </c>
      <c r="G897" s="2" t="str">
        <f>INDEX(customers!$A$1:$D$1001,MATCH($C897,customers!$A$1:$A$1001,0),MATCH(orders!G$1,customers!$A$1:$D$1,0))</f>
        <v>Россия</v>
      </c>
      <c r="H897" s="2" t="str">
        <f>INDEX(products!$A$1:$G$49,MATCH($D897,products!$A$1:$A$49,0),MATCH(orders!H$1,products!$A$1:$G$1,0))</f>
        <v>Exc</v>
      </c>
      <c r="I897" s="2" t="str">
        <f>INDEX(products!$A$1:$G$49,MATCH($D897,products!$A$1:$A$49,0),MATCH(orders!I$1,products!$A$1:$G$1,0))</f>
        <v>M</v>
      </c>
      <c r="J897" s="2">
        <f>INDEX(products!$A$1:$G$49,MATCH($D897,products!$A$1:$A$49,0),MATCH(orders!J$1,products!$A$1:$G$1,0))</f>
        <v>2.5</v>
      </c>
      <c r="K897" s="2">
        <f>INDEX(products!$A$1:$G$49,MATCH($D897,products!$A$1:$A$49,0),MATCH(orders!K$1,products!$A$1:$G$1,0))</f>
        <v>3162.4999999999995</v>
      </c>
      <c r="L897">
        <f>K897*E897</f>
        <v>15812.499999999998</v>
      </c>
      <c r="M897" s="2" t="str" cm="1">
        <f t="array" ref="M8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7" s="2" t="str" cm="1">
        <f t="array" ref="N897">_xlfn.IFS(FullCoffeeTable[[#This Row],[Метод прожарки]]="M","Medium",FullCoffeeTable[[#This Row],[Метод прожарки]]="L","Light",FullCoffeeTable[[#This Row],[Метод прожарки]]="D","Dark")</f>
        <v>Medium</v>
      </c>
      <c r="O897" s="2" t="str">
        <f>INDEX(customers!$A$1:$D$1001,MATCH($C897,customers!$A$1:$A$1001,0),MATCH(orders!O$1,customers!$A$1:$D$1,0))</f>
        <v>Нет</v>
      </c>
    </row>
    <row r="898" spans="1:15" x14ac:dyDescent="0.25">
      <c r="A898" s="2" t="s">
        <v>1755</v>
      </c>
      <c r="B898" s="3">
        <v>44347</v>
      </c>
      <c r="C898" s="2" t="s">
        <v>1756</v>
      </c>
      <c r="D898" t="s">
        <v>1991</v>
      </c>
      <c r="E898" s="2">
        <v>6</v>
      </c>
      <c r="F898" s="2" t="str">
        <f>INDEX(customers!$A$1:$D$1001,MATCH($C898,customers!$A$1:$A$1001,0),MATCH(orders!F$1,customers!$A$1:$D$1,0))</f>
        <v>Михаил Грачев</v>
      </c>
      <c r="G898" s="2" t="str">
        <f>INDEX(customers!$A$1:$D$1001,MATCH($C898,customers!$A$1:$A$1001,0),MATCH(orders!G$1,customers!$A$1:$D$1,0))</f>
        <v>Россия</v>
      </c>
      <c r="H898" s="2" t="str">
        <f>INDEX(products!$A$1:$G$49,MATCH($D898,products!$A$1:$A$49,0),MATCH(orders!H$1,products!$A$1:$G$1,0))</f>
        <v>Rob</v>
      </c>
      <c r="I898" s="2" t="str">
        <f>INDEX(products!$A$1:$G$49,MATCH($D898,products!$A$1:$A$49,0),MATCH(orders!I$1,products!$A$1:$G$1,0))</f>
        <v>D</v>
      </c>
      <c r="J898" s="2">
        <f>INDEX(products!$A$1:$G$49,MATCH($D898,products!$A$1:$A$49,0),MATCH(orders!J$1,products!$A$1:$G$1,0))</f>
        <v>0.5</v>
      </c>
      <c r="K898" s="2">
        <f>INDEX(products!$A$1:$G$49,MATCH($D898,products!$A$1:$A$49,0),MATCH(orders!K$1,products!$A$1:$G$1,0))</f>
        <v>536.99999999999989</v>
      </c>
      <c r="L898">
        <f>K898*E898</f>
        <v>3221.9999999999991</v>
      </c>
      <c r="M898" s="2" t="str" cm="1">
        <f t="array" ref="M8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898" s="2" t="str" cm="1">
        <f t="array" ref="N898">_xlfn.IFS(FullCoffeeTable[[#This Row],[Метод прожарки]]="M","Medium",FullCoffeeTable[[#This Row],[Метод прожарки]]="L","Light",FullCoffeeTable[[#This Row],[Метод прожарки]]="D","Dark")</f>
        <v>Dark</v>
      </c>
      <c r="O898" s="2" t="str">
        <f>INDEX(customers!$A$1:$D$1001,MATCH($C898,customers!$A$1:$A$1001,0),MATCH(orders!O$1,customers!$A$1:$D$1,0))</f>
        <v>Да</v>
      </c>
    </row>
    <row r="899" spans="1:15" x14ac:dyDescent="0.25">
      <c r="A899" s="2" t="s">
        <v>1757</v>
      </c>
      <c r="B899" s="3">
        <v>43932</v>
      </c>
      <c r="C899" s="2" t="s">
        <v>1758</v>
      </c>
      <c r="D899" t="s">
        <v>2002</v>
      </c>
      <c r="E899" s="2">
        <v>2</v>
      </c>
      <c r="F899" s="2" t="str">
        <f>INDEX(customers!$A$1:$D$1001,MATCH($C899,customers!$A$1:$A$1001,0),MATCH(orders!F$1,customers!$A$1:$D$1,0))</f>
        <v>Полина Васильева</v>
      </c>
      <c r="G899" s="2" t="str">
        <f>INDEX(customers!$A$1:$D$1001,MATCH($C899,customers!$A$1:$A$1001,0),MATCH(orders!G$1,customers!$A$1:$D$1,0))</f>
        <v>Беларусь</v>
      </c>
      <c r="H899" s="2" t="str">
        <f>INDEX(products!$A$1:$G$49,MATCH($D899,products!$A$1:$A$49,0),MATCH(orders!H$1,products!$A$1:$G$1,0))</f>
        <v>Exc</v>
      </c>
      <c r="I899" s="2" t="str">
        <f>INDEX(products!$A$1:$G$49,MATCH($D899,products!$A$1:$A$49,0),MATCH(orders!I$1,products!$A$1:$G$1,0))</f>
        <v>D</v>
      </c>
      <c r="J899" s="2">
        <f>INDEX(products!$A$1:$G$49,MATCH($D899,products!$A$1:$A$49,0),MATCH(orders!J$1,products!$A$1:$G$1,0))</f>
        <v>1</v>
      </c>
      <c r="K899" s="2">
        <f>INDEX(products!$A$1:$G$49,MATCH($D899,products!$A$1:$A$49,0),MATCH(orders!K$1,products!$A$1:$G$1,0))</f>
        <v>1215</v>
      </c>
      <c r="L899">
        <f>K899*E899</f>
        <v>2430</v>
      </c>
      <c r="M899" s="2" t="str" cm="1">
        <f t="array" ref="M8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899" s="2" t="str" cm="1">
        <f t="array" ref="N899">_xlfn.IFS(FullCoffeeTable[[#This Row],[Метод прожарки]]="M","Medium",FullCoffeeTable[[#This Row],[Метод прожарки]]="L","Light",FullCoffeeTable[[#This Row],[Метод прожарки]]="D","Dark")</f>
        <v>Dark</v>
      </c>
      <c r="O899" s="2" t="str">
        <f>INDEX(customers!$A$1:$D$1001,MATCH($C899,customers!$A$1:$A$1001,0),MATCH(orders!O$1,customers!$A$1:$D$1,0))</f>
        <v>Нет</v>
      </c>
    </row>
    <row r="900" spans="1:15" x14ac:dyDescent="0.25">
      <c r="A900" s="2" t="s">
        <v>1759</v>
      </c>
      <c r="B900" s="3">
        <v>44089</v>
      </c>
      <c r="C900" s="2" t="s">
        <v>1760</v>
      </c>
      <c r="D900" t="s">
        <v>1992</v>
      </c>
      <c r="E900" s="2">
        <v>5</v>
      </c>
      <c r="F900" s="2" t="str">
        <f>INDEX(customers!$A$1:$D$1001,MATCH($C900,customers!$A$1:$A$1001,0),MATCH(orders!F$1,customers!$A$1:$D$1,0))</f>
        <v>Мария Белоусова</v>
      </c>
      <c r="G900" s="2" t="str">
        <f>INDEX(customers!$A$1:$D$1001,MATCH($C900,customers!$A$1:$A$1001,0),MATCH(orders!G$1,customers!$A$1:$D$1,0))</f>
        <v>Россия</v>
      </c>
      <c r="H900" s="2" t="str">
        <f>INDEX(products!$A$1:$G$49,MATCH($D900,products!$A$1:$A$49,0),MATCH(orders!H$1,products!$A$1:$G$1,0))</f>
        <v>Rob</v>
      </c>
      <c r="I900" s="2" t="str">
        <f>INDEX(products!$A$1:$G$49,MATCH($D900,products!$A$1:$A$49,0),MATCH(orders!I$1,products!$A$1:$G$1,0))</f>
        <v>L</v>
      </c>
      <c r="J900" s="2">
        <f>INDEX(products!$A$1:$G$49,MATCH($D900,products!$A$1:$A$49,0),MATCH(orders!J$1,products!$A$1:$G$1,0))</f>
        <v>0.5</v>
      </c>
      <c r="K900" s="2">
        <f>INDEX(products!$A$1:$G$49,MATCH($D900,products!$A$1:$A$49,0),MATCH(orders!K$1,products!$A$1:$G$1,0))</f>
        <v>716.99999999999989</v>
      </c>
      <c r="L900">
        <f>K900*E900</f>
        <v>3584.9999999999995</v>
      </c>
      <c r="M900" s="2" t="str" cm="1">
        <f t="array" ref="M9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0" s="2" t="str" cm="1">
        <f t="array" ref="N900">_xlfn.IFS(FullCoffeeTable[[#This Row],[Метод прожарки]]="M","Medium",FullCoffeeTable[[#This Row],[Метод прожарки]]="L","Light",FullCoffeeTable[[#This Row],[Метод прожарки]]="D","Dark")</f>
        <v>Light</v>
      </c>
      <c r="O900" s="2" t="str">
        <f>INDEX(customers!$A$1:$D$1001,MATCH($C900,customers!$A$1:$A$1001,0),MATCH(orders!O$1,customers!$A$1:$D$1,0))</f>
        <v>Нет</v>
      </c>
    </row>
    <row r="901" spans="1:15" x14ac:dyDescent="0.25">
      <c r="A901" s="2" t="s">
        <v>1761</v>
      </c>
      <c r="B901" s="3">
        <v>44523</v>
      </c>
      <c r="C901" s="2" t="s">
        <v>1754</v>
      </c>
      <c r="D901" t="s">
        <v>1981</v>
      </c>
      <c r="E901" s="2">
        <v>5</v>
      </c>
      <c r="F901" s="2" t="str">
        <f>INDEX(customers!$A$1:$D$1001,MATCH($C901,customers!$A$1:$A$1001,0),MATCH(orders!F$1,customers!$A$1:$D$1,0))</f>
        <v>Дарина Кузьмина</v>
      </c>
      <c r="G901" s="2" t="str">
        <f>INDEX(customers!$A$1:$D$1001,MATCH($C901,customers!$A$1:$A$1001,0),MATCH(orders!G$1,customers!$A$1:$D$1,0))</f>
        <v>Россия</v>
      </c>
      <c r="H901" s="2" t="str">
        <f>INDEX(products!$A$1:$G$49,MATCH($D901,products!$A$1:$A$49,0),MATCH(orders!H$1,products!$A$1:$G$1,0))</f>
        <v>Lib</v>
      </c>
      <c r="I901" s="2" t="str">
        <f>INDEX(products!$A$1:$G$49,MATCH($D901,products!$A$1:$A$49,0),MATCH(orders!I$1,products!$A$1:$G$1,0))</f>
        <v>M</v>
      </c>
      <c r="J901" s="2">
        <f>INDEX(products!$A$1:$G$49,MATCH($D901,products!$A$1:$A$49,0),MATCH(orders!J$1,products!$A$1:$G$1,0))</f>
        <v>1</v>
      </c>
      <c r="K901" s="2">
        <f>INDEX(products!$A$1:$G$49,MATCH($D901,products!$A$1:$A$49,0),MATCH(orders!K$1,products!$A$1:$G$1,0))</f>
        <v>1455</v>
      </c>
      <c r="L901">
        <f>K901*E901</f>
        <v>7275</v>
      </c>
      <c r="M901" s="2" t="str" cm="1">
        <f t="array" ref="M9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1" s="2" t="str" cm="1">
        <f t="array" ref="N901">_xlfn.IFS(FullCoffeeTable[[#This Row],[Метод прожарки]]="M","Medium",FullCoffeeTable[[#This Row],[Метод прожарки]]="L","Light",FullCoffeeTable[[#This Row],[Метод прожарки]]="D","Dark")</f>
        <v>Medium</v>
      </c>
      <c r="O901" s="2" t="str">
        <f>INDEX(customers!$A$1:$D$1001,MATCH($C901,customers!$A$1:$A$1001,0),MATCH(orders!O$1,customers!$A$1:$D$1,0))</f>
        <v>Нет</v>
      </c>
    </row>
    <row r="902" spans="1:15" x14ac:dyDescent="0.25">
      <c r="A902" s="2" t="s">
        <v>1763</v>
      </c>
      <c r="B902" s="3">
        <v>44584</v>
      </c>
      <c r="C902" s="2" t="s">
        <v>1764</v>
      </c>
      <c r="D902" t="s">
        <v>1989</v>
      </c>
      <c r="E902" s="2">
        <v>3</v>
      </c>
      <c r="F902" s="2" t="str">
        <f>INDEX(customers!$A$1:$D$1001,MATCH($C902,customers!$A$1:$A$1001,0),MATCH(orders!F$1,customers!$A$1:$D$1,0))</f>
        <v>Герман Бородин</v>
      </c>
      <c r="G902" s="2" t="str">
        <f>INDEX(customers!$A$1:$D$1001,MATCH($C902,customers!$A$1:$A$1001,0),MATCH(orders!G$1,customers!$A$1:$D$1,0))</f>
        <v>Казахстан</v>
      </c>
      <c r="H902" s="2" t="str">
        <f>INDEX(products!$A$1:$G$49,MATCH($D902,products!$A$1:$A$49,0),MATCH(orders!H$1,products!$A$1:$G$1,0))</f>
        <v>Lib</v>
      </c>
      <c r="I902" s="2" t="str">
        <f>INDEX(products!$A$1:$G$49,MATCH($D902,products!$A$1:$A$49,0),MATCH(orders!I$1,products!$A$1:$G$1,0))</f>
        <v>L</v>
      </c>
      <c r="J902" s="2">
        <f>INDEX(products!$A$1:$G$49,MATCH($D902,products!$A$1:$A$49,0),MATCH(orders!J$1,products!$A$1:$G$1,0))</f>
        <v>1</v>
      </c>
      <c r="K902" s="2">
        <f>INDEX(products!$A$1:$G$49,MATCH($D902,products!$A$1:$A$49,0),MATCH(orders!K$1,products!$A$1:$G$1,0))</f>
        <v>1585</v>
      </c>
      <c r="L902">
        <f>K902*E902</f>
        <v>4755</v>
      </c>
      <c r="M902" s="2" t="str" cm="1">
        <f t="array" ref="M90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2" s="2" t="str" cm="1">
        <f t="array" ref="N902">_xlfn.IFS(FullCoffeeTable[[#This Row],[Метод прожарки]]="M","Medium",FullCoffeeTable[[#This Row],[Метод прожарки]]="L","Light",FullCoffeeTable[[#This Row],[Метод прожарки]]="D","Dark")</f>
        <v>Light</v>
      </c>
      <c r="O902" s="2" t="str">
        <f>INDEX(customers!$A$1:$D$1001,MATCH($C902,customers!$A$1:$A$1001,0),MATCH(orders!O$1,customers!$A$1:$D$1,0))</f>
        <v>Нет</v>
      </c>
    </row>
    <row r="903" spans="1:15" x14ac:dyDescent="0.25">
      <c r="A903" s="2" t="s">
        <v>1765</v>
      </c>
      <c r="B903" s="3">
        <v>44223</v>
      </c>
      <c r="C903" s="2" t="s">
        <v>1766</v>
      </c>
      <c r="D903" t="s">
        <v>1997</v>
      </c>
      <c r="E903" s="2">
        <v>1</v>
      </c>
      <c r="F903" s="2" t="str">
        <f>INDEX(customers!$A$1:$D$1001,MATCH($C903,customers!$A$1:$A$1001,0),MATCH(orders!F$1,customers!$A$1:$D$1,0))</f>
        <v>Валерия Андреева</v>
      </c>
      <c r="G903" s="2" t="str">
        <f>INDEX(customers!$A$1:$D$1001,MATCH($C903,customers!$A$1:$A$1001,0),MATCH(orders!G$1,customers!$A$1:$D$1,0))</f>
        <v>Россия</v>
      </c>
      <c r="H903" s="2" t="str">
        <f>INDEX(products!$A$1:$G$49,MATCH($D903,products!$A$1:$A$49,0),MATCH(orders!H$1,products!$A$1:$G$1,0))</f>
        <v>Rob</v>
      </c>
      <c r="I903" s="2" t="str">
        <f>INDEX(products!$A$1:$G$49,MATCH($D903,products!$A$1:$A$49,0),MATCH(orders!I$1,products!$A$1:$G$1,0))</f>
        <v>L</v>
      </c>
      <c r="J903" s="2">
        <f>INDEX(products!$A$1:$G$49,MATCH($D903,products!$A$1:$A$49,0),MATCH(orders!J$1,products!$A$1:$G$1,0))</f>
        <v>0.2</v>
      </c>
      <c r="K903" s="2">
        <f>INDEX(products!$A$1:$G$49,MATCH($D903,products!$A$1:$A$49,0),MATCH(orders!K$1,products!$A$1:$G$1,0))</f>
        <v>358.49999999999994</v>
      </c>
      <c r="L903">
        <f>K903*E903</f>
        <v>358.49999999999994</v>
      </c>
      <c r="M903" s="2" t="str" cm="1">
        <f t="array" ref="M90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03" s="2" t="str" cm="1">
        <f t="array" ref="N903">_xlfn.IFS(FullCoffeeTable[[#This Row],[Метод прожарки]]="M","Medium",FullCoffeeTable[[#This Row],[Метод прожарки]]="L","Light",FullCoffeeTable[[#This Row],[Метод прожарки]]="D","Dark")</f>
        <v>Light</v>
      </c>
      <c r="O903" s="2" t="str">
        <f>INDEX(customers!$A$1:$D$1001,MATCH($C903,customers!$A$1:$A$1001,0),MATCH(orders!O$1,customers!$A$1:$D$1,0))</f>
        <v>Да</v>
      </c>
    </row>
    <row r="904" spans="1:15" x14ac:dyDescent="0.25">
      <c r="A904" s="2" t="s">
        <v>1767</v>
      </c>
      <c r="B904" s="3">
        <v>43640</v>
      </c>
      <c r="C904" s="2" t="s">
        <v>1768</v>
      </c>
      <c r="D904" t="s">
        <v>1985</v>
      </c>
      <c r="E904" s="2">
        <v>5</v>
      </c>
      <c r="F904" s="2" t="str">
        <f>INDEX(customers!$A$1:$D$1001,MATCH($C904,customers!$A$1:$A$1001,0),MATCH(orders!F$1,customers!$A$1:$D$1,0))</f>
        <v>Александра Парфенова</v>
      </c>
      <c r="G904" s="2" t="str">
        <f>INDEX(customers!$A$1:$D$1001,MATCH($C904,customers!$A$1:$A$1001,0),MATCH(orders!G$1,customers!$A$1:$D$1,0))</f>
        <v>Россия</v>
      </c>
      <c r="H904" s="2" t="str">
        <f>INDEX(products!$A$1:$G$49,MATCH($D904,products!$A$1:$A$49,0),MATCH(orders!H$1,products!$A$1:$G$1,0))</f>
        <v>Exc</v>
      </c>
      <c r="I904" s="2" t="str">
        <f>INDEX(products!$A$1:$G$49,MATCH($D904,products!$A$1:$A$49,0),MATCH(orders!I$1,products!$A$1:$G$1,0))</f>
        <v>M</v>
      </c>
      <c r="J904" s="2">
        <f>INDEX(products!$A$1:$G$49,MATCH($D904,products!$A$1:$A$49,0),MATCH(orders!J$1,products!$A$1:$G$1,0))</f>
        <v>2.5</v>
      </c>
      <c r="K904" s="2">
        <f>INDEX(products!$A$1:$G$49,MATCH($D904,products!$A$1:$A$49,0),MATCH(orders!K$1,products!$A$1:$G$1,0))</f>
        <v>3162.4999999999995</v>
      </c>
      <c r="L904">
        <f>K904*E904</f>
        <v>15812.499999999998</v>
      </c>
      <c r="M904" s="2" t="str" cm="1">
        <f t="array" ref="M90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04" s="2" t="str" cm="1">
        <f t="array" ref="N904">_xlfn.IFS(FullCoffeeTable[[#This Row],[Метод прожарки]]="M","Medium",FullCoffeeTable[[#This Row],[Метод прожарки]]="L","Light",FullCoffeeTable[[#This Row],[Метод прожарки]]="D","Dark")</f>
        <v>Medium</v>
      </c>
      <c r="O904" s="2" t="str">
        <f>INDEX(customers!$A$1:$D$1001,MATCH($C904,customers!$A$1:$A$1001,0),MATCH(orders!O$1,customers!$A$1:$D$1,0))</f>
        <v>Нет</v>
      </c>
    </row>
    <row r="905" spans="1:15" x14ac:dyDescent="0.25">
      <c r="A905" s="2" t="s">
        <v>1769</v>
      </c>
      <c r="B905" s="3">
        <v>43905</v>
      </c>
      <c r="C905" s="2" t="s">
        <v>1770</v>
      </c>
      <c r="D905" t="s">
        <v>1979</v>
      </c>
      <c r="E905" s="2">
        <v>2</v>
      </c>
      <c r="F905" s="2" t="str">
        <f>INDEX(customers!$A$1:$D$1001,MATCH($C905,customers!$A$1:$A$1001,0),MATCH(orders!F$1,customers!$A$1:$D$1,0))</f>
        <v>Михаил Григорьев</v>
      </c>
      <c r="G905" s="2" t="str">
        <f>INDEX(customers!$A$1:$D$1001,MATCH($C905,customers!$A$1:$A$1001,0),MATCH(orders!G$1,customers!$A$1:$D$1,0))</f>
        <v>Россия</v>
      </c>
      <c r="H905" s="2" t="str">
        <f>INDEX(products!$A$1:$G$49,MATCH($D905,products!$A$1:$A$49,0),MATCH(orders!H$1,products!$A$1:$G$1,0))</f>
        <v>Lib</v>
      </c>
      <c r="I905" s="2" t="str">
        <f>INDEX(products!$A$1:$G$49,MATCH($D905,products!$A$1:$A$49,0),MATCH(orders!I$1,products!$A$1:$G$1,0))</f>
        <v>M</v>
      </c>
      <c r="J905" s="2">
        <f>INDEX(products!$A$1:$G$49,MATCH($D905,products!$A$1:$A$49,0),MATCH(orders!J$1,products!$A$1:$G$1,0))</f>
        <v>0.5</v>
      </c>
      <c r="K905" s="2">
        <f>INDEX(products!$A$1:$G$49,MATCH($D905,products!$A$1:$A$49,0),MATCH(orders!K$1,products!$A$1:$G$1,0))</f>
        <v>873</v>
      </c>
      <c r="L905">
        <f>K905*E905</f>
        <v>1746</v>
      </c>
      <c r="M905" s="2" t="str" cm="1">
        <f t="array" ref="M90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5" s="2" t="str" cm="1">
        <f t="array" ref="N905">_xlfn.IFS(FullCoffeeTable[[#This Row],[Метод прожарки]]="M","Medium",FullCoffeeTable[[#This Row],[Метод прожарки]]="L","Light",FullCoffeeTable[[#This Row],[Метод прожарки]]="D","Dark")</f>
        <v>Medium</v>
      </c>
      <c r="O905" s="2" t="str">
        <f>INDEX(customers!$A$1:$D$1001,MATCH($C905,customers!$A$1:$A$1001,0),MATCH(orders!O$1,customers!$A$1:$D$1,0))</f>
        <v>Нет</v>
      </c>
    </row>
    <row r="906" spans="1:15" x14ac:dyDescent="0.25">
      <c r="A906" s="2" t="s">
        <v>1771</v>
      </c>
      <c r="B906" s="3">
        <v>44463</v>
      </c>
      <c r="C906" s="2" t="s">
        <v>1772</v>
      </c>
      <c r="D906" t="s">
        <v>2001</v>
      </c>
      <c r="E906" s="2">
        <v>5</v>
      </c>
      <c r="F906" s="2" t="str">
        <f>INDEX(customers!$A$1:$D$1001,MATCH($C906,customers!$A$1:$A$1001,0),MATCH(orders!F$1,customers!$A$1:$D$1,0))</f>
        <v>Кристина Скворцова</v>
      </c>
      <c r="G906" s="2" t="str">
        <f>INDEX(customers!$A$1:$D$1001,MATCH($C906,customers!$A$1:$A$1001,0),MATCH(orders!G$1,customers!$A$1:$D$1,0))</f>
        <v>Россия</v>
      </c>
      <c r="H906" s="2" t="str">
        <f>INDEX(products!$A$1:$G$49,MATCH($D906,products!$A$1:$A$49,0),MATCH(orders!H$1,products!$A$1:$G$1,0))</f>
        <v>Ara</v>
      </c>
      <c r="I906" s="2" t="str">
        <f>INDEX(products!$A$1:$G$49,MATCH($D906,products!$A$1:$A$49,0),MATCH(orders!I$1,products!$A$1:$G$1,0))</f>
        <v>L</v>
      </c>
      <c r="J906" s="2">
        <f>INDEX(products!$A$1:$G$49,MATCH($D906,products!$A$1:$A$49,0),MATCH(orders!J$1,products!$A$1:$G$1,0))</f>
        <v>2.5</v>
      </c>
      <c r="K906" s="2">
        <f>INDEX(products!$A$1:$G$49,MATCH($D906,products!$A$1:$A$49,0),MATCH(orders!K$1,products!$A$1:$G$1,0))</f>
        <v>2978.4999999999995</v>
      </c>
      <c r="L906">
        <f>K906*E906</f>
        <v>14892.499999999998</v>
      </c>
      <c r="M906" s="2" t="str" cm="1">
        <f t="array" ref="M90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6" s="2" t="str" cm="1">
        <f t="array" ref="N906">_xlfn.IFS(FullCoffeeTable[[#This Row],[Метод прожарки]]="M","Medium",FullCoffeeTable[[#This Row],[Метод прожарки]]="L","Light",FullCoffeeTable[[#This Row],[Метод прожарки]]="D","Dark")</f>
        <v>Light</v>
      </c>
      <c r="O906" s="2" t="str">
        <f>INDEX(customers!$A$1:$D$1001,MATCH($C906,customers!$A$1:$A$1001,0),MATCH(orders!O$1,customers!$A$1:$D$1,0))</f>
        <v>Нет</v>
      </c>
    </row>
    <row r="907" spans="1:15" x14ac:dyDescent="0.25">
      <c r="A907" s="2" t="s">
        <v>1773</v>
      </c>
      <c r="B907" s="3">
        <v>43560</v>
      </c>
      <c r="C907" s="2" t="s">
        <v>1774</v>
      </c>
      <c r="D907" t="s">
        <v>1976</v>
      </c>
      <c r="E907" s="2">
        <v>6</v>
      </c>
      <c r="F907" s="2" t="str">
        <f>INDEX(customers!$A$1:$D$1001,MATCH($C907,customers!$A$1:$A$1001,0),MATCH(orders!F$1,customers!$A$1:$D$1,0))</f>
        <v>Мирон Чернов</v>
      </c>
      <c r="G907" s="2" t="str">
        <f>INDEX(customers!$A$1:$D$1001,MATCH($C907,customers!$A$1:$A$1001,0),MATCH(orders!G$1,customers!$A$1:$D$1,0))</f>
        <v>Россия</v>
      </c>
      <c r="H907" s="2" t="str">
        <f>INDEX(products!$A$1:$G$49,MATCH($D907,products!$A$1:$A$49,0),MATCH(orders!H$1,products!$A$1:$G$1,0))</f>
        <v>Ara</v>
      </c>
      <c r="I907" s="2" t="str">
        <f>INDEX(products!$A$1:$G$49,MATCH($D907,products!$A$1:$A$49,0),MATCH(orders!I$1,products!$A$1:$G$1,0))</f>
        <v>M</v>
      </c>
      <c r="J907" s="2">
        <f>INDEX(products!$A$1:$G$49,MATCH($D907,products!$A$1:$A$49,0),MATCH(orders!J$1,products!$A$1:$G$1,0))</f>
        <v>0.5</v>
      </c>
      <c r="K907" s="2">
        <f>INDEX(products!$A$1:$G$49,MATCH($D907,products!$A$1:$A$49,0),MATCH(orders!K$1,products!$A$1:$G$1,0))</f>
        <v>675</v>
      </c>
      <c r="L907">
        <f>K907*E907</f>
        <v>4050</v>
      </c>
      <c r="M907" s="2" t="str" cm="1">
        <f t="array" ref="M90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7" s="2" t="str" cm="1">
        <f t="array" ref="N907">_xlfn.IFS(FullCoffeeTable[[#This Row],[Метод прожарки]]="M","Medium",FullCoffeeTable[[#This Row],[Метод прожарки]]="L","Light",FullCoffeeTable[[#This Row],[Метод прожарки]]="D","Dark")</f>
        <v>Medium</v>
      </c>
      <c r="O907" s="2" t="str">
        <f>INDEX(customers!$A$1:$D$1001,MATCH($C907,customers!$A$1:$A$1001,0),MATCH(orders!O$1,customers!$A$1:$D$1,0))</f>
        <v>Да</v>
      </c>
    </row>
    <row r="908" spans="1:15" x14ac:dyDescent="0.25">
      <c r="A908" s="2" t="s">
        <v>1775</v>
      </c>
      <c r="B908" s="3">
        <v>44588</v>
      </c>
      <c r="C908" s="2" t="s">
        <v>1776</v>
      </c>
      <c r="D908" t="s">
        <v>1976</v>
      </c>
      <c r="E908" s="2">
        <v>4</v>
      </c>
      <c r="F908" s="2" t="str">
        <f>INDEX(customers!$A$1:$D$1001,MATCH($C908,customers!$A$1:$A$1001,0),MATCH(orders!F$1,customers!$A$1:$D$1,0))</f>
        <v>Марьяна Филимонова</v>
      </c>
      <c r="G908" s="2" t="str">
        <f>INDEX(customers!$A$1:$D$1001,MATCH($C908,customers!$A$1:$A$1001,0),MATCH(orders!G$1,customers!$A$1:$D$1,0))</f>
        <v>Россия</v>
      </c>
      <c r="H908" s="2" t="str">
        <f>INDEX(products!$A$1:$G$49,MATCH($D908,products!$A$1:$A$49,0),MATCH(orders!H$1,products!$A$1:$G$1,0))</f>
        <v>Ara</v>
      </c>
      <c r="I908" s="2" t="str">
        <f>INDEX(products!$A$1:$G$49,MATCH($D908,products!$A$1:$A$49,0),MATCH(orders!I$1,products!$A$1:$G$1,0))</f>
        <v>M</v>
      </c>
      <c r="J908" s="2">
        <f>INDEX(products!$A$1:$G$49,MATCH($D908,products!$A$1:$A$49,0),MATCH(orders!J$1,products!$A$1:$G$1,0))</f>
        <v>0.5</v>
      </c>
      <c r="K908" s="2">
        <f>INDEX(products!$A$1:$G$49,MATCH($D908,products!$A$1:$A$49,0),MATCH(orders!K$1,products!$A$1:$G$1,0))</f>
        <v>675</v>
      </c>
      <c r="L908">
        <f>K908*E908</f>
        <v>2700</v>
      </c>
      <c r="M908" s="2" t="str" cm="1">
        <f t="array" ref="M90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08" s="2" t="str" cm="1">
        <f t="array" ref="N908">_xlfn.IFS(FullCoffeeTable[[#This Row],[Метод прожарки]]="M","Medium",FullCoffeeTable[[#This Row],[Метод прожарки]]="L","Light",FullCoffeeTable[[#This Row],[Метод прожарки]]="D","Dark")</f>
        <v>Medium</v>
      </c>
      <c r="O908" s="2" t="str">
        <f>INDEX(customers!$A$1:$D$1001,MATCH($C908,customers!$A$1:$A$1001,0),MATCH(orders!O$1,customers!$A$1:$D$1,0))</f>
        <v>Да</v>
      </c>
    </row>
    <row r="909" spans="1:15" x14ac:dyDescent="0.25">
      <c r="A909" s="2" t="s">
        <v>1777</v>
      </c>
      <c r="B909" s="3">
        <v>44449</v>
      </c>
      <c r="C909" s="2" t="s">
        <v>1778</v>
      </c>
      <c r="D909" t="s">
        <v>1962</v>
      </c>
      <c r="E909" s="2">
        <v>3</v>
      </c>
      <c r="F909" s="2" t="str">
        <f>INDEX(customers!$A$1:$D$1001,MATCH($C909,customers!$A$1:$A$1001,0),MATCH(orders!F$1,customers!$A$1:$D$1,0))</f>
        <v>Кирилл Парфенов</v>
      </c>
      <c r="G909" s="2" t="str">
        <f>INDEX(customers!$A$1:$D$1001,MATCH($C909,customers!$A$1:$A$1001,0),MATCH(orders!G$1,customers!$A$1:$D$1,0))</f>
        <v>Россия</v>
      </c>
      <c r="H909" s="2" t="str">
        <f>INDEX(products!$A$1:$G$49,MATCH($D909,products!$A$1:$A$49,0),MATCH(orders!H$1,products!$A$1:$G$1,0))</f>
        <v>Lib</v>
      </c>
      <c r="I909" s="2" t="str">
        <f>INDEX(products!$A$1:$G$49,MATCH($D909,products!$A$1:$A$49,0),MATCH(orders!I$1,products!$A$1:$G$1,0))</f>
        <v>D</v>
      </c>
      <c r="J909" s="2">
        <f>INDEX(products!$A$1:$G$49,MATCH($D909,products!$A$1:$A$49,0),MATCH(orders!J$1,products!$A$1:$G$1,0))</f>
        <v>1</v>
      </c>
      <c r="K909" s="2">
        <f>INDEX(products!$A$1:$G$49,MATCH($D909,products!$A$1:$A$49,0),MATCH(orders!K$1,products!$A$1:$G$1,0))</f>
        <v>1295</v>
      </c>
      <c r="L909">
        <f>K909*E909</f>
        <v>3885</v>
      </c>
      <c r="M909" s="2" t="str" cm="1">
        <f t="array" ref="M90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09" s="2" t="str" cm="1">
        <f t="array" ref="N909">_xlfn.IFS(FullCoffeeTable[[#This Row],[Метод прожарки]]="M","Medium",FullCoffeeTable[[#This Row],[Метод прожарки]]="L","Light",FullCoffeeTable[[#This Row],[Метод прожарки]]="D","Dark")</f>
        <v>Dark</v>
      </c>
      <c r="O909" s="2" t="str">
        <f>INDEX(customers!$A$1:$D$1001,MATCH($C909,customers!$A$1:$A$1001,0),MATCH(orders!O$1,customers!$A$1:$D$1,0))</f>
        <v>Нет</v>
      </c>
    </row>
    <row r="910" spans="1:15" x14ac:dyDescent="0.25">
      <c r="A910" s="2" t="s">
        <v>1779</v>
      </c>
      <c r="B910" s="3">
        <v>43836</v>
      </c>
      <c r="C910" s="2" t="s">
        <v>1780</v>
      </c>
      <c r="D910" t="s">
        <v>1998</v>
      </c>
      <c r="E910" s="2">
        <v>5</v>
      </c>
      <c r="F910" s="2" t="str">
        <f>INDEX(customers!$A$1:$D$1001,MATCH($C910,customers!$A$1:$A$1001,0),MATCH(orders!F$1,customers!$A$1:$D$1,0))</f>
        <v>Александра Старикова</v>
      </c>
      <c r="G910" s="2" t="str">
        <f>INDEX(customers!$A$1:$D$1001,MATCH($C910,customers!$A$1:$A$1001,0),MATCH(orders!G$1,customers!$A$1:$D$1,0))</f>
        <v>Россия</v>
      </c>
      <c r="H910" s="2" t="str">
        <f>INDEX(products!$A$1:$G$49,MATCH($D910,products!$A$1:$A$49,0),MATCH(orders!H$1,products!$A$1:$G$1,0))</f>
        <v>Rob</v>
      </c>
      <c r="I910" s="2" t="str">
        <f>INDEX(products!$A$1:$G$49,MATCH($D910,products!$A$1:$A$49,0),MATCH(orders!I$1,products!$A$1:$G$1,0))</f>
        <v>L</v>
      </c>
      <c r="J910" s="2">
        <f>INDEX(products!$A$1:$G$49,MATCH($D910,products!$A$1:$A$49,0),MATCH(orders!J$1,products!$A$1:$G$1,0))</f>
        <v>1</v>
      </c>
      <c r="K910" s="2">
        <f>INDEX(products!$A$1:$G$49,MATCH($D910,products!$A$1:$A$49,0),MATCH(orders!K$1,products!$A$1:$G$1,0))</f>
        <v>1195</v>
      </c>
      <c r="L910">
        <f>K910*E910</f>
        <v>5975</v>
      </c>
      <c r="M910" s="2" t="str" cm="1">
        <f t="array" ref="M91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0" s="2" t="str" cm="1">
        <f t="array" ref="N910">_xlfn.IFS(FullCoffeeTable[[#This Row],[Метод прожарки]]="M","Medium",FullCoffeeTable[[#This Row],[Метод прожарки]]="L","Light",FullCoffeeTable[[#This Row],[Метод прожарки]]="D","Dark")</f>
        <v>Light</v>
      </c>
      <c r="O910" s="2" t="str">
        <f>INDEX(customers!$A$1:$D$1001,MATCH($C910,customers!$A$1:$A$1001,0),MATCH(orders!O$1,customers!$A$1:$D$1,0))</f>
        <v>Нет</v>
      </c>
    </row>
    <row r="911" spans="1:15" x14ac:dyDescent="0.25">
      <c r="A911" s="2" t="s">
        <v>1781</v>
      </c>
      <c r="B911" s="3">
        <v>44635</v>
      </c>
      <c r="C911" s="2" t="s">
        <v>1782</v>
      </c>
      <c r="D911" t="s">
        <v>1997</v>
      </c>
      <c r="E911" s="2">
        <v>3</v>
      </c>
      <c r="F911" s="2" t="str">
        <f>INDEX(customers!$A$1:$D$1001,MATCH($C911,customers!$A$1:$A$1001,0),MATCH(orders!F$1,customers!$A$1:$D$1,0))</f>
        <v>Василиса Алексеева</v>
      </c>
      <c r="G911" s="2" t="str">
        <f>INDEX(customers!$A$1:$D$1001,MATCH($C911,customers!$A$1:$A$1001,0),MATCH(orders!G$1,customers!$A$1:$D$1,0))</f>
        <v>Россия</v>
      </c>
      <c r="H911" s="2" t="str">
        <f>INDEX(products!$A$1:$G$49,MATCH($D911,products!$A$1:$A$49,0),MATCH(orders!H$1,products!$A$1:$G$1,0))</f>
        <v>Rob</v>
      </c>
      <c r="I911" s="2" t="str">
        <f>INDEX(products!$A$1:$G$49,MATCH($D911,products!$A$1:$A$49,0),MATCH(orders!I$1,products!$A$1:$G$1,0))</f>
        <v>L</v>
      </c>
      <c r="J911" s="2">
        <f>INDEX(products!$A$1:$G$49,MATCH($D911,products!$A$1:$A$49,0),MATCH(orders!J$1,products!$A$1:$G$1,0))</f>
        <v>0.2</v>
      </c>
      <c r="K911" s="2">
        <f>INDEX(products!$A$1:$G$49,MATCH($D911,products!$A$1:$A$49,0),MATCH(orders!K$1,products!$A$1:$G$1,0))</f>
        <v>358.49999999999994</v>
      </c>
      <c r="L911">
        <f>K911*E911</f>
        <v>1075.4999999999998</v>
      </c>
      <c r="M911" s="2" t="str" cm="1">
        <f t="array" ref="M91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1" s="2" t="str" cm="1">
        <f t="array" ref="N911">_xlfn.IFS(FullCoffeeTable[[#This Row],[Метод прожарки]]="M","Medium",FullCoffeeTable[[#This Row],[Метод прожарки]]="L","Light",FullCoffeeTable[[#This Row],[Метод прожарки]]="D","Dark")</f>
        <v>Light</v>
      </c>
      <c r="O911" s="2" t="str">
        <f>INDEX(customers!$A$1:$D$1001,MATCH($C911,customers!$A$1:$A$1001,0),MATCH(orders!O$1,customers!$A$1:$D$1,0))</f>
        <v>Нет</v>
      </c>
    </row>
    <row r="912" spans="1:15" x14ac:dyDescent="0.25">
      <c r="A912" s="2" t="s">
        <v>1783</v>
      </c>
      <c r="B912" s="3">
        <v>44447</v>
      </c>
      <c r="C912" s="2" t="s">
        <v>1784</v>
      </c>
      <c r="D912" t="s">
        <v>1987</v>
      </c>
      <c r="E912" s="2">
        <v>4</v>
      </c>
      <c r="F912" s="2" t="str">
        <f>INDEX(customers!$A$1:$D$1001,MATCH($C912,customers!$A$1:$A$1001,0),MATCH(orders!F$1,customers!$A$1:$D$1,0))</f>
        <v>Сергей Поликарпов</v>
      </c>
      <c r="G912" s="2" t="str">
        <f>INDEX(customers!$A$1:$D$1001,MATCH($C912,customers!$A$1:$A$1001,0),MATCH(orders!G$1,customers!$A$1:$D$1,0))</f>
        <v>Россия</v>
      </c>
      <c r="H912" s="2" t="str">
        <f>INDEX(products!$A$1:$G$49,MATCH($D912,products!$A$1:$A$49,0),MATCH(orders!H$1,products!$A$1:$G$1,0))</f>
        <v>Ara</v>
      </c>
      <c r="I912" s="2" t="str">
        <f>INDEX(products!$A$1:$G$49,MATCH($D912,products!$A$1:$A$49,0),MATCH(orders!I$1,products!$A$1:$G$1,0))</f>
        <v>D</v>
      </c>
      <c r="J912" s="2">
        <f>INDEX(products!$A$1:$G$49,MATCH($D912,products!$A$1:$A$49,0),MATCH(orders!J$1,products!$A$1:$G$1,0))</f>
        <v>2.5</v>
      </c>
      <c r="K912" s="2">
        <f>INDEX(products!$A$1:$G$49,MATCH($D912,products!$A$1:$A$49,0),MATCH(orders!K$1,products!$A$1:$G$1,0))</f>
        <v>2288.5</v>
      </c>
      <c r="L912">
        <f>K912*E912</f>
        <v>9154</v>
      </c>
      <c r="M912" s="2" t="str" cm="1">
        <f t="array" ref="M91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2" s="2" t="str" cm="1">
        <f t="array" ref="N912">_xlfn.IFS(FullCoffeeTable[[#This Row],[Метод прожарки]]="M","Medium",FullCoffeeTable[[#This Row],[Метод прожарки]]="L","Light",FullCoffeeTable[[#This Row],[Метод прожарки]]="D","Dark")</f>
        <v>Dark</v>
      </c>
      <c r="O912" s="2" t="str">
        <f>INDEX(customers!$A$1:$D$1001,MATCH($C912,customers!$A$1:$A$1001,0),MATCH(orders!O$1,customers!$A$1:$D$1,0))</f>
        <v>Нет</v>
      </c>
    </row>
    <row r="913" spans="1:15" x14ac:dyDescent="0.25">
      <c r="A913" s="2" t="s">
        <v>1785</v>
      </c>
      <c r="B913" s="3">
        <v>44511</v>
      </c>
      <c r="C913" s="2" t="s">
        <v>1786</v>
      </c>
      <c r="D913" t="s">
        <v>1974</v>
      </c>
      <c r="E913" s="2">
        <v>4</v>
      </c>
      <c r="F913" s="2" t="str">
        <f>INDEX(customers!$A$1:$D$1001,MATCH($C913,customers!$A$1:$A$1001,0),MATCH(orders!F$1,customers!$A$1:$D$1,0))</f>
        <v>Алексей Афанасьев</v>
      </c>
      <c r="G913" s="2" t="str">
        <f>INDEX(customers!$A$1:$D$1001,MATCH($C913,customers!$A$1:$A$1001,0),MATCH(orders!G$1,customers!$A$1:$D$1,0))</f>
        <v>Россия</v>
      </c>
      <c r="H913" s="2" t="str">
        <f>INDEX(products!$A$1:$G$49,MATCH($D913,products!$A$1:$A$49,0),MATCH(orders!H$1,products!$A$1:$G$1,0))</f>
        <v>Ara</v>
      </c>
      <c r="I913" s="2" t="str">
        <f>INDEX(products!$A$1:$G$49,MATCH($D913,products!$A$1:$A$49,0),MATCH(orders!I$1,products!$A$1:$G$1,0))</f>
        <v>M</v>
      </c>
      <c r="J913" s="2">
        <f>INDEX(products!$A$1:$G$49,MATCH($D913,products!$A$1:$A$49,0),MATCH(orders!J$1,products!$A$1:$G$1,0))</f>
        <v>1</v>
      </c>
      <c r="K913" s="2">
        <f>INDEX(products!$A$1:$G$49,MATCH($D913,products!$A$1:$A$49,0),MATCH(orders!K$1,products!$A$1:$G$1,0))</f>
        <v>1125</v>
      </c>
      <c r="L913">
        <f>K913*E913</f>
        <v>4500</v>
      </c>
      <c r="M913" s="2" t="str" cm="1">
        <f t="array" ref="M91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3" s="2" t="str" cm="1">
        <f t="array" ref="N913">_xlfn.IFS(FullCoffeeTable[[#This Row],[Метод прожарки]]="M","Medium",FullCoffeeTable[[#This Row],[Метод прожарки]]="L","Light",FullCoffeeTable[[#This Row],[Метод прожарки]]="D","Dark")</f>
        <v>Medium</v>
      </c>
      <c r="O913" s="2" t="str">
        <f>INDEX(customers!$A$1:$D$1001,MATCH($C913,customers!$A$1:$A$1001,0),MATCH(orders!O$1,customers!$A$1:$D$1,0))</f>
        <v>Да</v>
      </c>
    </row>
    <row r="914" spans="1:15" x14ac:dyDescent="0.25">
      <c r="A914" s="2" t="s">
        <v>1787</v>
      </c>
      <c r="B914" s="3">
        <v>43726</v>
      </c>
      <c r="C914" s="2" t="s">
        <v>1788</v>
      </c>
      <c r="D914" t="s">
        <v>1970</v>
      </c>
      <c r="E914" s="2">
        <v>6</v>
      </c>
      <c r="F914" s="2" t="str">
        <f>INDEX(customers!$A$1:$D$1001,MATCH($C914,customers!$A$1:$A$1001,0),MATCH(orders!F$1,customers!$A$1:$D$1,0))</f>
        <v>Павел Соколов</v>
      </c>
      <c r="G914" s="2" t="str">
        <f>INDEX(customers!$A$1:$D$1001,MATCH($C914,customers!$A$1:$A$1001,0),MATCH(orders!G$1,customers!$A$1:$D$1,0))</f>
        <v>Россия</v>
      </c>
      <c r="H914" s="2" t="str">
        <f>INDEX(products!$A$1:$G$49,MATCH($D914,products!$A$1:$A$49,0),MATCH(orders!H$1,products!$A$1:$G$1,0))</f>
        <v>Rob</v>
      </c>
      <c r="I914" s="2" t="str">
        <f>INDEX(products!$A$1:$G$49,MATCH($D914,products!$A$1:$A$49,0),MATCH(orders!I$1,products!$A$1:$G$1,0))</f>
        <v>M</v>
      </c>
      <c r="J914" s="2">
        <f>INDEX(products!$A$1:$G$49,MATCH($D914,products!$A$1:$A$49,0),MATCH(orders!J$1,products!$A$1:$G$1,0))</f>
        <v>2.5</v>
      </c>
      <c r="K914" s="2">
        <f>INDEX(products!$A$1:$G$49,MATCH($D914,products!$A$1:$A$49,0),MATCH(orders!K$1,products!$A$1:$G$1,0))</f>
        <v>2288.5</v>
      </c>
      <c r="L914">
        <f>K914*E914</f>
        <v>13731</v>
      </c>
      <c r="M914" s="2" t="str" cm="1">
        <f t="array" ref="M91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14" s="2" t="str" cm="1">
        <f t="array" ref="N914">_xlfn.IFS(FullCoffeeTable[[#This Row],[Метод прожарки]]="M","Medium",FullCoffeeTable[[#This Row],[Метод прожарки]]="L","Light",FullCoffeeTable[[#This Row],[Метод прожарки]]="D","Dark")</f>
        <v>Medium</v>
      </c>
      <c r="O914" s="2" t="str">
        <f>INDEX(customers!$A$1:$D$1001,MATCH($C914,customers!$A$1:$A$1001,0),MATCH(orders!O$1,customers!$A$1:$D$1,0))</f>
        <v>Да</v>
      </c>
    </row>
    <row r="915" spans="1:15" x14ac:dyDescent="0.25">
      <c r="A915" s="2" t="s">
        <v>1789</v>
      </c>
      <c r="B915" s="3">
        <v>44406</v>
      </c>
      <c r="C915" s="2" t="s">
        <v>1790</v>
      </c>
      <c r="D915" t="s">
        <v>1976</v>
      </c>
      <c r="E915" s="2">
        <v>1</v>
      </c>
      <c r="F915" s="2" t="str">
        <f>INDEX(customers!$A$1:$D$1001,MATCH($C915,customers!$A$1:$A$1001,0),MATCH(orders!F$1,customers!$A$1:$D$1,0))</f>
        <v>Кира Сорокина</v>
      </c>
      <c r="G915" s="2" t="str">
        <f>INDEX(customers!$A$1:$D$1001,MATCH($C915,customers!$A$1:$A$1001,0),MATCH(orders!G$1,customers!$A$1:$D$1,0))</f>
        <v>Россия</v>
      </c>
      <c r="H915" s="2" t="str">
        <f>INDEX(products!$A$1:$G$49,MATCH($D915,products!$A$1:$A$49,0),MATCH(orders!H$1,products!$A$1:$G$1,0))</f>
        <v>Ara</v>
      </c>
      <c r="I915" s="2" t="str">
        <f>INDEX(products!$A$1:$G$49,MATCH($D915,products!$A$1:$A$49,0),MATCH(orders!I$1,products!$A$1:$G$1,0))</f>
        <v>M</v>
      </c>
      <c r="J915" s="2">
        <f>INDEX(products!$A$1:$G$49,MATCH($D915,products!$A$1:$A$49,0),MATCH(orders!J$1,products!$A$1:$G$1,0))</f>
        <v>0.5</v>
      </c>
      <c r="K915" s="2">
        <f>INDEX(products!$A$1:$G$49,MATCH($D915,products!$A$1:$A$49,0),MATCH(orders!K$1,products!$A$1:$G$1,0))</f>
        <v>675</v>
      </c>
      <c r="L915">
        <f>K915*E915</f>
        <v>675</v>
      </c>
      <c r="M915" s="2" t="str" cm="1">
        <f t="array" ref="M91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5" s="2" t="str" cm="1">
        <f t="array" ref="N915">_xlfn.IFS(FullCoffeeTable[[#This Row],[Метод прожарки]]="M","Medium",FullCoffeeTable[[#This Row],[Метод прожарки]]="L","Light",FullCoffeeTable[[#This Row],[Метод прожарки]]="D","Dark")</f>
        <v>Medium</v>
      </c>
      <c r="O915" s="2" t="str">
        <f>INDEX(customers!$A$1:$D$1001,MATCH($C915,customers!$A$1:$A$1001,0),MATCH(orders!O$1,customers!$A$1:$D$1,0))</f>
        <v>Нет</v>
      </c>
    </row>
    <row r="916" spans="1:15" x14ac:dyDescent="0.25">
      <c r="A916" s="2" t="s">
        <v>1791</v>
      </c>
      <c r="B916" s="3">
        <v>44640</v>
      </c>
      <c r="C916" s="2" t="s">
        <v>1792</v>
      </c>
      <c r="D916" t="s">
        <v>1974</v>
      </c>
      <c r="E916" s="2">
        <v>4</v>
      </c>
      <c r="F916" s="2" t="str">
        <f>INDEX(customers!$A$1:$D$1001,MATCH($C916,customers!$A$1:$A$1001,0),MATCH(orders!F$1,customers!$A$1:$D$1,0))</f>
        <v>Савелий Измайлов</v>
      </c>
      <c r="G916" s="2" t="str">
        <f>INDEX(customers!$A$1:$D$1001,MATCH($C916,customers!$A$1:$A$1001,0),MATCH(orders!G$1,customers!$A$1:$D$1,0))</f>
        <v>Россия</v>
      </c>
      <c r="H916" s="2" t="str">
        <f>INDEX(products!$A$1:$G$49,MATCH($D916,products!$A$1:$A$49,0),MATCH(orders!H$1,products!$A$1:$G$1,0))</f>
        <v>Ara</v>
      </c>
      <c r="I916" s="2" t="str">
        <f>INDEX(products!$A$1:$G$49,MATCH($D916,products!$A$1:$A$49,0),MATCH(orders!I$1,products!$A$1:$G$1,0))</f>
        <v>M</v>
      </c>
      <c r="J916" s="2">
        <f>INDEX(products!$A$1:$G$49,MATCH($D916,products!$A$1:$A$49,0),MATCH(orders!J$1,products!$A$1:$G$1,0))</f>
        <v>1</v>
      </c>
      <c r="K916" s="2">
        <f>INDEX(products!$A$1:$G$49,MATCH($D916,products!$A$1:$A$49,0),MATCH(orders!K$1,products!$A$1:$G$1,0))</f>
        <v>1125</v>
      </c>
      <c r="L916">
        <f>K916*E916</f>
        <v>4500</v>
      </c>
      <c r="M916" s="2" t="str" cm="1">
        <f t="array" ref="M91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6" s="2" t="str" cm="1">
        <f t="array" ref="N916">_xlfn.IFS(FullCoffeeTable[[#This Row],[Метод прожарки]]="M","Medium",FullCoffeeTable[[#This Row],[Метод прожарки]]="L","Light",FullCoffeeTable[[#This Row],[Метод прожарки]]="D","Dark")</f>
        <v>Medium</v>
      </c>
      <c r="O916" s="2" t="str">
        <f>INDEX(customers!$A$1:$D$1001,MATCH($C916,customers!$A$1:$A$1001,0),MATCH(orders!O$1,customers!$A$1:$D$1,0))</f>
        <v>Нет</v>
      </c>
    </row>
    <row r="917" spans="1:15" x14ac:dyDescent="0.25">
      <c r="A917" s="2" t="s">
        <v>1793</v>
      </c>
      <c r="B917" s="3">
        <v>43955</v>
      </c>
      <c r="C917" s="2" t="s">
        <v>1794</v>
      </c>
      <c r="D917" t="s">
        <v>2004</v>
      </c>
      <c r="E917" s="2">
        <v>3</v>
      </c>
      <c r="F917" s="2" t="str">
        <f>INDEX(customers!$A$1:$D$1001,MATCH($C917,customers!$A$1:$A$1001,0),MATCH(orders!F$1,customers!$A$1:$D$1,0))</f>
        <v>Ольга Власова</v>
      </c>
      <c r="G917" s="2" t="str">
        <f>INDEX(customers!$A$1:$D$1001,MATCH($C917,customers!$A$1:$A$1001,0),MATCH(orders!G$1,customers!$A$1:$D$1,0))</f>
        <v>Россия</v>
      </c>
      <c r="H917" s="2" t="str">
        <f>INDEX(products!$A$1:$G$49,MATCH($D917,products!$A$1:$A$49,0),MATCH(orders!H$1,products!$A$1:$G$1,0))</f>
        <v>Exc</v>
      </c>
      <c r="I917" s="2" t="str">
        <f>INDEX(products!$A$1:$G$49,MATCH($D917,products!$A$1:$A$49,0),MATCH(orders!I$1,products!$A$1:$G$1,0))</f>
        <v>D</v>
      </c>
      <c r="J917" s="2">
        <f>INDEX(products!$A$1:$G$49,MATCH($D917,products!$A$1:$A$49,0),MATCH(orders!J$1,products!$A$1:$G$1,0))</f>
        <v>2.5</v>
      </c>
      <c r="K917" s="2">
        <f>INDEX(products!$A$1:$G$49,MATCH($D917,products!$A$1:$A$49,0),MATCH(orders!K$1,products!$A$1:$G$1,0))</f>
        <v>2794.5</v>
      </c>
      <c r="L917">
        <f>K917*E917</f>
        <v>8383.5</v>
      </c>
      <c r="M917" s="2" t="str" cm="1">
        <f t="array" ref="M91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17" s="2" t="str" cm="1">
        <f t="array" ref="N917">_xlfn.IFS(FullCoffeeTable[[#This Row],[Метод прожарки]]="M","Medium",FullCoffeeTable[[#This Row],[Метод прожарки]]="L","Light",FullCoffeeTable[[#This Row],[Метод прожарки]]="D","Dark")</f>
        <v>Dark</v>
      </c>
      <c r="O917" s="2" t="str">
        <f>INDEX(customers!$A$1:$D$1001,MATCH($C917,customers!$A$1:$A$1001,0),MATCH(orders!O$1,customers!$A$1:$D$1,0))</f>
        <v>Да</v>
      </c>
    </row>
    <row r="918" spans="1:15" x14ac:dyDescent="0.25">
      <c r="A918" s="2" t="s">
        <v>1795</v>
      </c>
      <c r="B918" s="3">
        <v>44291</v>
      </c>
      <c r="C918" s="2" t="s">
        <v>1796</v>
      </c>
      <c r="D918" t="s">
        <v>1972</v>
      </c>
      <c r="E918" s="2">
        <v>1</v>
      </c>
      <c r="F918" s="2" t="str">
        <f>INDEX(customers!$A$1:$D$1001,MATCH($C918,customers!$A$1:$A$1001,0),MATCH(orders!F$1,customers!$A$1:$D$1,0))</f>
        <v>Василиса Кочетова</v>
      </c>
      <c r="G918" s="2" t="str">
        <f>INDEX(customers!$A$1:$D$1001,MATCH($C918,customers!$A$1:$A$1001,0),MATCH(orders!G$1,customers!$A$1:$D$1,0))</f>
        <v>Казахстан</v>
      </c>
      <c r="H918" s="2" t="str">
        <f>INDEX(products!$A$1:$G$49,MATCH($D918,products!$A$1:$A$49,0),MATCH(orders!H$1,products!$A$1:$G$1,0))</f>
        <v>Exc</v>
      </c>
      <c r="I918" s="2" t="str">
        <f>INDEX(products!$A$1:$G$49,MATCH($D918,products!$A$1:$A$49,0),MATCH(orders!I$1,products!$A$1:$G$1,0))</f>
        <v>D</v>
      </c>
      <c r="J918" s="2">
        <f>INDEX(products!$A$1:$G$49,MATCH($D918,products!$A$1:$A$49,0),MATCH(orders!J$1,products!$A$1:$G$1,0))</f>
        <v>0.2</v>
      </c>
      <c r="K918" s="2">
        <f>INDEX(products!$A$1:$G$49,MATCH($D918,products!$A$1:$A$49,0),MATCH(orders!K$1,products!$A$1:$G$1,0))</f>
        <v>364.5</v>
      </c>
      <c r="L918">
        <f>K918*E918</f>
        <v>364.5</v>
      </c>
      <c r="M918" s="2" t="str" cm="1">
        <f t="array" ref="M91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18" s="2" t="str" cm="1">
        <f t="array" ref="N918">_xlfn.IFS(FullCoffeeTable[[#This Row],[Метод прожарки]]="M","Medium",FullCoffeeTable[[#This Row],[Метод прожарки]]="L","Light",FullCoffeeTable[[#This Row],[Метод прожарки]]="D","Dark")</f>
        <v>Dark</v>
      </c>
      <c r="O918" s="2" t="str">
        <f>INDEX(customers!$A$1:$D$1001,MATCH($C918,customers!$A$1:$A$1001,0),MATCH(orders!O$1,customers!$A$1:$D$1,0))</f>
        <v>Да</v>
      </c>
    </row>
    <row r="919" spans="1:15" x14ac:dyDescent="0.25">
      <c r="A919" s="2" t="s">
        <v>1797</v>
      </c>
      <c r="B919" s="3">
        <v>44573</v>
      </c>
      <c r="C919" s="2" t="s">
        <v>1798</v>
      </c>
      <c r="D919" t="s">
        <v>1976</v>
      </c>
      <c r="E919" s="2">
        <v>1</v>
      </c>
      <c r="F919" s="2" t="str">
        <f>INDEX(customers!$A$1:$D$1001,MATCH($C919,customers!$A$1:$A$1001,0),MATCH(orders!F$1,customers!$A$1:$D$1,0))</f>
        <v>Марк Ковалев</v>
      </c>
      <c r="G919" s="2" t="str">
        <f>INDEX(customers!$A$1:$D$1001,MATCH($C919,customers!$A$1:$A$1001,0),MATCH(orders!G$1,customers!$A$1:$D$1,0))</f>
        <v>Беларусь</v>
      </c>
      <c r="H919" s="2" t="str">
        <f>INDEX(products!$A$1:$G$49,MATCH($D919,products!$A$1:$A$49,0),MATCH(orders!H$1,products!$A$1:$G$1,0))</f>
        <v>Ara</v>
      </c>
      <c r="I919" s="2" t="str">
        <f>INDEX(products!$A$1:$G$49,MATCH($D919,products!$A$1:$A$49,0),MATCH(orders!I$1,products!$A$1:$G$1,0))</f>
        <v>M</v>
      </c>
      <c r="J919" s="2">
        <f>INDEX(products!$A$1:$G$49,MATCH($D919,products!$A$1:$A$49,0),MATCH(orders!J$1,products!$A$1:$G$1,0))</f>
        <v>0.5</v>
      </c>
      <c r="K919" s="2">
        <f>INDEX(products!$A$1:$G$49,MATCH($D919,products!$A$1:$A$49,0),MATCH(orders!K$1,products!$A$1:$G$1,0))</f>
        <v>675</v>
      </c>
      <c r="L919">
        <f>K919*E919</f>
        <v>675</v>
      </c>
      <c r="M919" s="2" t="str" cm="1">
        <f t="array" ref="M91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19" s="2" t="str" cm="1">
        <f t="array" ref="N919">_xlfn.IFS(FullCoffeeTable[[#This Row],[Метод прожарки]]="M","Medium",FullCoffeeTable[[#This Row],[Метод прожарки]]="L","Light",FullCoffeeTable[[#This Row],[Метод прожарки]]="D","Dark")</f>
        <v>Medium</v>
      </c>
      <c r="O919" s="2" t="str">
        <f>INDEX(customers!$A$1:$D$1001,MATCH($C919,customers!$A$1:$A$1001,0),MATCH(orders!O$1,customers!$A$1:$D$1,0))</f>
        <v>Нет</v>
      </c>
    </row>
    <row r="920" spans="1:15" x14ac:dyDescent="0.25">
      <c r="A920" s="2" t="s">
        <v>1797</v>
      </c>
      <c r="B920" s="3">
        <v>44573</v>
      </c>
      <c r="C920" s="2" t="s">
        <v>1798</v>
      </c>
      <c r="D920" t="s">
        <v>1963</v>
      </c>
      <c r="E920" s="2">
        <v>3</v>
      </c>
      <c r="F920" s="2" t="str">
        <f>INDEX(customers!$A$1:$D$1001,MATCH($C920,customers!$A$1:$A$1001,0),MATCH(orders!F$1,customers!$A$1:$D$1,0))</f>
        <v>Марк Ковалев</v>
      </c>
      <c r="G920" s="2" t="str">
        <f>INDEX(customers!$A$1:$D$1001,MATCH($C920,customers!$A$1:$A$1001,0),MATCH(orders!G$1,customers!$A$1:$D$1,0))</f>
        <v>Беларусь</v>
      </c>
      <c r="H920" s="2" t="str">
        <f>INDEX(products!$A$1:$G$49,MATCH($D920,products!$A$1:$A$49,0),MATCH(orders!H$1,products!$A$1:$G$1,0))</f>
        <v>Exc</v>
      </c>
      <c r="I920" s="2" t="str">
        <f>INDEX(products!$A$1:$G$49,MATCH($D920,products!$A$1:$A$49,0),MATCH(orders!I$1,products!$A$1:$G$1,0))</f>
        <v>D</v>
      </c>
      <c r="J920" s="2">
        <f>INDEX(products!$A$1:$G$49,MATCH($D920,products!$A$1:$A$49,0),MATCH(orders!J$1,products!$A$1:$G$1,0))</f>
        <v>0.5</v>
      </c>
      <c r="K920" s="2">
        <f>INDEX(products!$A$1:$G$49,MATCH($D920,products!$A$1:$A$49,0),MATCH(orders!K$1,products!$A$1:$G$1,0))</f>
        <v>729</v>
      </c>
      <c r="L920">
        <f>K920*E920</f>
        <v>2187</v>
      </c>
      <c r="M920" s="2" t="str" cm="1">
        <f t="array" ref="M92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0" s="2" t="str" cm="1">
        <f t="array" ref="N920">_xlfn.IFS(FullCoffeeTable[[#This Row],[Метод прожарки]]="M","Medium",FullCoffeeTable[[#This Row],[Метод прожарки]]="L","Light",FullCoffeeTable[[#This Row],[Метод прожарки]]="D","Dark")</f>
        <v>Dark</v>
      </c>
      <c r="O920" s="2" t="str">
        <f>INDEX(customers!$A$1:$D$1001,MATCH($C920,customers!$A$1:$A$1001,0),MATCH(orders!O$1,customers!$A$1:$D$1,0))</f>
        <v>Нет</v>
      </c>
    </row>
    <row r="921" spans="1:15" x14ac:dyDescent="0.25">
      <c r="A921" s="2" t="s">
        <v>1800</v>
      </c>
      <c r="B921" s="3">
        <v>44181</v>
      </c>
      <c r="C921" s="2" t="s">
        <v>1801</v>
      </c>
      <c r="D921" t="s">
        <v>1982</v>
      </c>
      <c r="E921" s="2">
        <v>5</v>
      </c>
      <c r="F921" s="2" t="str">
        <f>INDEX(customers!$A$1:$D$1001,MATCH($C921,customers!$A$1:$A$1001,0),MATCH(orders!F$1,customers!$A$1:$D$1,0))</f>
        <v>Арина Пономарева</v>
      </c>
      <c r="G921" s="2" t="str">
        <f>INDEX(customers!$A$1:$D$1001,MATCH($C921,customers!$A$1:$A$1001,0),MATCH(orders!G$1,customers!$A$1:$D$1,0))</f>
        <v>Россия</v>
      </c>
      <c r="H921" s="2" t="str">
        <f>INDEX(products!$A$1:$G$49,MATCH($D921,products!$A$1:$A$49,0),MATCH(orders!H$1,products!$A$1:$G$1,0))</f>
        <v>Rob</v>
      </c>
      <c r="I921" s="2" t="str">
        <f>INDEX(products!$A$1:$G$49,MATCH($D921,products!$A$1:$A$49,0),MATCH(orders!I$1,products!$A$1:$G$1,0))</f>
        <v>D</v>
      </c>
      <c r="J921" s="2">
        <f>INDEX(products!$A$1:$G$49,MATCH($D921,products!$A$1:$A$49,0),MATCH(orders!J$1,products!$A$1:$G$1,0))</f>
        <v>0.2</v>
      </c>
      <c r="K921" s="2">
        <f>INDEX(products!$A$1:$G$49,MATCH($D921,products!$A$1:$A$49,0),MATCH(orders!K$1,products!$A$1:$G$1,0))</f>
        <v>268.49999999999994</v>
      </c>
      <c r="L921">
        <f>K921*E921</f>
        <v>1342.4999999999998</v>
      </c>
      <c r="M921" s="2" t="str" cm="1">
        <f t="array" ref="M92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21" s="2" t="str" cm="1">
        <f t="array" ref="N921">_xlfn.IFS(FullCoffeeTable[[#This Row],[Метод прожарки]]="M","Medium",FullCoffeeTable[[#This Row],[Метод прожарки]]="L","Light",FullCoffeeTable[[#This Row],[Метод прожарки]]="D","Dark")</f>
        <v>Dark</v>
      </c>
      <c r="O921" s="2" t="str">
        <f>INDEX(customers!$A$1:$D$1001,MATCH($C921,customers!$A$1:$A$1001,0),MATCH(orders!O$1,customers!$A$1:$D$1,0))</f>
        <v>Да</v>
      </c>
    </row>
    <row r="922" spans="1:15" x14ac:dyDescent="0.25">
      <c r="A922" s="2" t="s">
        <v>1802</v>
      </c>
      <c r="B922" s="3">
        <v>44711</v>
      </c>
      <c r="C922" s="2" t="s">
        <v>1803</v>
      </c>
      <c r="D922" t="s">
        <v>1968</v>
      </c>
      <c r="E922" s="2">
        <v>6</v>
      </c>
      <c r="F922" s="2" t="str">
        <f>INDEX(customers!$A$1:$D$1001,MATCH($C922,customers!$A$1:$A$1001,0),MATCH(orders!F$1,customers!$A$1:$D$1,0))</f>
        <v>Александр Иванов</v>
      </c>
      <c r="G922" s="2" t="str">
        <f>INDEX(customers!$A$1:$D$1001,MATCH($C922,customers!$A$1:$A$1001,0),MATCH(orders!G$1,customers!$A$1:$D$1,0))</f>
        <v>Россия</v>
      </c>
      <c r="H922" s="2" t="str">
        <f>INDEX(products!$A$1:$G$49,MATCH($D922,products!$A$1:$A$49,0),MATCH(orders!H$1,products!$A$1:$G$1,0))</f>
        <v>Rob</v>
      </c>
      <c r="I922" s="2" t="str">
        <f>INDEX(products!$A$1:$G$49,MATCH($D922,products!$A$1:$A$49,0),MATCH(orders!I$1,products!$A$1:$G$1,0))</f>
        <v>D</v>
      </c>
      <c r="J922" s="2">
        <f>INDEX(products!$A$1:$G$49,MATCH($D922,products!$A$1:$A$49,0),MATCH(orders!J$1,products!$A$1:$G$1,0))</f>
        <v>2.5</v>
      </c>
      <c r="K922" s="2">
        <f>INDEX(products!$A$1:$G$49,MATCH($D922,products!$A$1:$A$49,0),MATCH(orders!K$1,products!$A$1:$G$1,0))</f>
        <v>2058.4999999999995</v>
      </c>
      <c r="L922">
        <f>K922*E922</f>
        <v>12350.999999999996</v>
      </c>
      <c r="M922" s="2" t="str" cm="1">
        <f t="array" ref="M92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22" s="2" t="str" cm="1">
        <f t="array" ref="N922">_xlfn.IFS(FullCoffeeTable[[#This Row],[Метод прожарки]]="M","Medium",FullCoffeeTable[[#This Row],[Метод прожарки]]="L","Light",FullCoffeeTable[[#This Row],[Метод прожарки]]="D","Dark")</f>
        <v>Dark</v>
      </c>
      <c r="O922" s="2" t="str">
        <f>INDEX(customers!$A$1:$D$1001,MATCH($C922,customers!$A$1:$A$1001,0),MATCH(orders!O$1,customers!$A$1:$D$1,0))</f>
        <v>Нет</v>
      </c>
    </row>
    <row r="923" spans="1:15" x14ac:dyDescent="0.25">
      <c r="A923" s="2" t="s">
        <v>1804</v>
      </c>
      <c r="B923" s="3">
        <v>44509</v>
      </c>
      <c r="C923" s="2" t="s">
        <v>1805</v>
      </c>
      <c r="D923" t="s">
        <v>1969</v>
      </c>
      <c r="E923" s="2">
        <v>2</v>
      </c>
      <c r="F923" s="2" t="str">
        <f>INDEX(customers!$A$1:$D$1001,MATCH($C923,customers!$A$1:$A$1001,0),MATCH(orders!F$1,customers!$A$1:$D$1,0))</f>
        <v>Полина Сидорова</v>
      </c>
      <c r="G923" s="2" t="str">
        <f>INDEX(customers!$A$1:$D$1001,MATCH($C923,customers!$A$1:$A$1001,0),MATCH(orders!G$1,customers!$A$1:$D$1,0))</f>
        <v>Россия</v>
      </c>
      <c r="H923" s="2" t="str">
        <f>INDEX(products!$A$1:$G$49,MATCH($D923,products!$A$1:$A$49,0),MATCH(orders!H$1,products!$A$1:$G$1,0))</f>
        <v>Lib</v>
      </c>
      <c r="I923" s="2" t="str">
        <f>INDEX(products!$A$1:$G$49,MATCH($D923,products!$A$1:$A$49,0),MATCH(orders!I$1,products!$A$1:$G$1,0))</f>
        <v>D</v>
      </c>
      <c r="J923" s="2">
        <f>INDEX(products!$A$1:$G$49,MATCH($D923,products!$A$1:$A$49,0),MATCH(orders!J$1,products!$A$1:$G$1,0))</f>
        <v>0.2</v>
      </c>
      <c r="K923" s="2">
        <f>INDEX(products!$A$1:$G$49,MATCH($D923,products!$A$1:$A$49,0),MATCH(orders!K$1,products!$A$1:$G$1,0))</f>
        <v>388.5</v>
      </c>
      <c r="L923">
        <f>K923*E923</f>
        <v>777</v>
      </c>
      <c r="M923" s="2" t="str" cm="1">
        <f t="array" ref="M92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23" s="2" t="str" cm="1">
        <f t="array" ref="N923">_xlfn.IFS(FullCoffeeTable[[#This Row],[Метод прожарки]]="M","Medium",FullCoffeeTable[[#This Row],[Метод прожарки]]="L","Light",FullCoffeeTable[[#This Row],[Метод прожарки]]="D","Dark")</f>
        <v>Dark</v>
      </c>
      <c r="O923" s="2" t="str">
        <f>INDEX(customers!$A$1:$D$1001,MATCH($C923,customers!$A$1:$A$1001,0),MATCH(orders!O$1,customers!$A$1:$D$1,0))</f>
        <v>Нет</v>
      </c>
    </row>
    <row r="924" spans="1:15" x14ac:dyDescent="0.25">
      <c r="A924" s="2" t="s">
        <v>1806</v>
      </c>
      <c r="B924" s="3">
        <v>44659</v>
      </c>
      <c r="C924" s="2" t="s">
        <v>1807</v>
      </c>
      <c r="D924" t="s">
        <v>1974</v>
      </c>
      <c r="E924" s="2">
        <v>6</v>
      </c>
      <c r="F924" s="2" t="str">
        <f>INDEX(customers!$A$1:$D$1001,MATCH($C924,customers!$A$1:$A$1001,0),MATCH(orders!F$1,customers!$A$1:$D$1,0))</f>
        <v>Сафия Козловская</v>
      </c>
      <c r="G924" s="2" t="str">
        <f>INDEX(customers!$A$1:$D$1001,MATCH($C924,customers!$A$1:$A$1001,0),MATCH(orders!G$1,customers!$A$1:$D$1,0))</f>
        <v>Россия</v>
      </c>
      <c r="H924" s="2" t="str">
        <f>INDEX(products!$A$1:$G$49,MATCH($D924,products!$A$1:$A$49,0),MATCH(orders!H$1,products!$A$1:$G$1,0))</f>
        <v>Ara</v>
      </c>
      <c r="I924" s="2" t="str">
        <f>INDEX(products!$A$1:$G$49,MATCH($D924,products!$A$1:$A$49,0),MATCH(orders!I$1,products!$A$1:$G$1,0))</f>
        <v>M</v>
      </c>
      <c r="J924" s="2">
        <f>INDEX(products!$A$1:$G$49,MATCH($D924,products!$A$1:$A$49,0),MATCH(orders!J$1,products!$A$1:$G$1,0))</f>
        <v>1</v>
      </c>
      <c r="K924" s="2">
        <f>INDEX(products!$A$1:$G$49,MATCH($D924,products!$A$1:$A$49,0),MATCH(orders!K$1,products!$A$1:$G$1,0))</f>
        <v>1125</v>
      </c>
      <c r="L924">
        <f>K924*E924</f>
        <v>6750</v>
      </c>
      <c r="M924" s="2" t="str" cm="1">
        <f t="array" ref="M92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4" s="2" t="str" cm="1">
        <f t="array" ref="N924">_xlfn.IFS(FullCoffeeTable[[#This Row],[Метод прожарки]]="M","Medium",FullCoffeeTable[[#This Row],[Метод прожарки]]="L","Light",FullCoffeeTable[[#This Row],[Метод прожарки]]="D","Dark")</f>
        <v>Medium</v>
      </c>
      <c r="O924" s="2" t="str">
        <f>INDEX(customers!$A$1:$D$1001,MATCH($C924,customers!$A$1:$A$1001,0),MATCH(orders!O$1,customers!$A$1:$D$1,0))</f>
        <v>Да</v>
      </c>
    </row>
    <row r="925" spans="1:15" x14ac:dyDescent="0.25">
      <c r="A925" s="2" t="s">
        <v>1808</v>
      </c>
      <c r="B925" s="3">
        <v>43746</v>
      </c>
      <c r="C925" s="2" t="s">
        <v>1809</v>
      </c>
      <c r="D925" t="s">
        <v>2004</v>
      </c>
      <c r="E925" s="2">
        <v>1</v>
      </c>
      <c r="F925" s="2" t="str">
        <f>INDEX(customers!$A$1:$D$1001,MATCH($C925,customers!$A$1:$A$1001,0),MATCH(orders!F$1,customers!$A$1:$D$1,0))</f>
        <v>София Жукова</v>
      </c>
      <c r="G925" s="2" t="str">
        <f>INDEX(customers!$A$1:$D$1001,MATCH($C925,customers!$A$1:$A$1001,0),MATCH(orders!G$1,customers!$A$1:$D$1,0))</f>
        <v>Россия</v>
      </c>
      <c r="H925" s="2" t="str">
        <f>INDEX(products!$A$1:$G$49,MATCH($D925,products!$A$1:$A$49,0),MATCH(orders!H$1,products!$A$1:$G$1,0))</f>
        <v>Exc</v>
      </c>
      <c r="I925" s="2" t="str">
        <f>INDEX(products!$A$1:$G$49,MATCH($D925,products!$A$1:$A$49,0),MATCH(orders!I$1,products!$A$1:$G$1,0))</f>
        <v>D</v>
      </c>
      <c r="J925" s="2">
        <f>INDEX(products!$A$1:$G$49,MATCH($D925,products!$A$1:$A$49,0),MATCH(orders!J$1,products!$A$1:$G$1,0))</f>
        <v>2.5</v>
      </c>
      <c r="K925" s="2">
        <f>INDEX(products!$A$1:$G$49,MATCH($D925,products!$A$1:$A$49,0),MATCH(orders!K$1,products!$A$1:$G$1,0))</f>
        <v>2794.5</v>
      </c>
      <c r="L925">
        <f>K925*E925</f>
        <v>2794.5</v>
      </c>
      <c r="M925" s="2" t="str" cm="1">
        <f t="array" ref="M92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5" s="2" t="str" cm="1">
        <f t="array" ref="N925">_xlfn.IFS(FullCoffeeTable[[#This Row],[Метод прожарки]]="M","Medium",FullCoffeeTable[[#This Row],[Метод прожарки]]="L","Light",FullCoffeeTable[[#This Row],[Метод прожарки]]="D","Dark")</f>
        <v>Dark</v>
      </c>
      <c r="O925" s="2" t="str">
        <f>INDEX(customers!$A$1:$D$1001,MATCH($C925,customers!$A$1:$A$1001,0),MATCH(orders!O$1,customers!$A$1:$D$1,0))</f>
        <v>Нет</v>
      </c>
    </row>
    <row r="926" spans="1:15" x14ac:dyDescent="0.25">
      <c r="A926" s="2" t="s">
        <v>1810</v>
      </c>
      <c r="B926" s="3">
        <v>44451</v>
      </c>
      <c r="C926" s="2" t="s">
        <v>1811</v>
      </c>
      <c r="D926" t="s">
        <v>2001</v>
      </c>
      <c r="E926" s="2">
        <v>3</v>
      </c>
      <c r="F926" s="2" t="str">
        <f>INDEX(customers!$A$1:$D$1001,MATCH($C926,customers!$A$1:$A$1001,0),MATCH(orders!F$1,customers!$A$1:$D$1,0))</f>
        <v>Алина Шапошникова</v>
      </c>
      <c r="G926" s="2" t="str">
        <f>INDEX(customers!$A$1:$D$1001,MATCH($C926,customers!$A$1:$A$1001,0),MATCH(orders!G$1,customers!$A$1:$D$1,0))</f>
        <v>Россия</v>
      </c>
      <c r="H926" s="2" t="str">
        <f>INDEX(products!$A$1:$G$49,MATCH($D926,products!$A$1:$A$49,0),MATCH(orders!H$1,products!$A$1:$G$1,0))</f>
        <v>Ara</v>
      </c>
      <c r="I926" s="2" t="str">
        <f>INDEX(products!$A$1:$G$49,MATCH($D926,products!$A$1:$A$49,0),MATCH(orders!I$1,products!$A$1:$G$1,0))</f>
        <v>L</v>
      </c>
      <c r="J926" s="2">
        <f>INDEX(products!$A$1:$G$49,MATCH($D926,products!$A$1:$A$49,0),MATCH(orders!J$1,products!$A$1:$G$1,0))</f>
        <v>2.5</v>
      </c>
      <c r="K926" s="2">
        <f>INDEX(products!$A$1:$G$49,MATCH($D926,products!$A$1:$A$49,0),MATCH(orders!K$1,products!$A$1:$G$1,0))</f>
        <v>2978.4999999999995</v>
      </c>
      <c r="L926">
        <f>K926*E926</f>
        <v>8935.4999999999982</v>
      </c>
      <c r="M926" s="2" t="str" cm="1">
        <f t="array" ref="M92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6" s="2" t="str" cm="1">
        <f t="array" ref="N926">_xlfn.IFS(FullCoffeeTable[[#This Row],[Метод прожарки]]="M","Medium",FullCoffeeTable[[#This Row],[Метод прожарки]]="L","Light",FullCoffeeTable[[#This Row],[Метод прожарки]]="D","Dark")</f>
        <v>Light</v>
      </c>
      <c r="O926" s="2" t="str">
        <f>INDEX(customers!$A$1:$D$1001,MATCH($C926,customers!$A$1:$A$1001,0),MATCH(orders!O$1,customers!$A$1:$D$1,0))</f>
        <v>Нет</v>
      </c>
    </row>
    <row r="927" spans="1:15" x14ac:dyDescent="0.25">
      <c r="A927" s="2" t="s">
        <v>1812</v>
      </c>
      <c r="B927" s="3">
        <v>44770</v>
      </c>
      <c r="C927" s="2" t="s">
        <v>1754</v>
      </c>
      <c r="D927" t="s">
        <v>1976</v>
      </c>
      <c r="E927" s="2">
        <v>3</v>
      </c>
      <c r="F927" s="2" t="str">
        <f>INDEX(customers!$A$1:$D$1001,MATCH($C927,customers!$A$1:$A$1001,0),MATCH(orders!F$1,customers!$A$1:$D$1,0))</f>
        <v>Дарина Кузьмина</v>
      </c>
      <c r="G927" s="2" t="str">
        <f>INDEX(customers!$A$1:$D$1001,MATCH($C927,customers!$A$1:$A$1001,0),MATCH(orders!G$1,customers!$A$1:$D$1,0))</f>
        <v>Россия</v>
      </c>
      <c r="H927" s="2" t="str">
        <f>INDEX(products!$A$1:$G$49,MATCH($D927,products!$A$1:$A$49,0),MATCH(orders!H$1,products!$A$1:$G$1,0))</f>
        <v>Ara</v>
      </c>
      <c r="I927" s="2" t="str">
        <f>INDEX(products!$A$1:$G$49,MATCH($D927,products!$A$1:$A$49,0),MATCH(orders!I$1,products!$A$1:$G$1,0))</f>
        <v>M</v>
      </c>
      <c r="J927" s="2">
        <f>INDEX(products!$A$1:$G$49,MATCH($D927,products!$A$1:$A$49,0),MATCH(orders!J$1,products!$A$1:$G$1,0))</f>
        <v>0.5</v>
      </c>
      <c r="K927" s="2">
        <f>INDEX(products!$A$1:$G$49,MATCH($D927,products!$A$1:$A$49,0),MATCH(orders!K$1,products!$A$1:$G$1,0))</f>
        <v>675</v>
      </c>
      <c r="L927">
        <f>K927*E927</f>
        <v>2025</v>
      </c>
      <c r="M927" s="2" t="str" cm="1">
        <f t="array" ref="M92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7" s="2" t="str" cm="1">
        <f t="array" ref="N927">_xlfn.IFS(FullCoffeeTable[[#This Row],[Метод прожарки]]="M","Medium",FullCoffeeTable[[#This Row],[Метод прожарки]]="L","Light",FullCoffeeTable[[#This Row],[Метод прожарки]]="D","Dark")</f>
        <v>Medium</v>
      </c>
      <c r="O927" s="2" t="str">
        <f>INDEX(customers!$A$1:$D$1001,MATCH($C927,customers!$A$1:$A$1001,0),MATCH(orders!O$1,customers!$A$1:$D$1,0))</f>
        <v>Нет</v>
      </c>
    </row>
    <row r="928" spans="1:15" x14ac:dyDescent="0.25">
      <c r="A928" s="2" t="s">
        <v>1814</v>
      </c>
      <c r="B928" s="3">
        <v>44012</v>
      </c>
      <c r="C928" s="2" t="s">
        <v>1815</v>
      </c>
      <c r="D928" t="s">
        <v>1976</v>
      </c>
      <c r="E928" s="2">
        <v>5</v>
      </c>
      <c r="F928" s="2" t="str">
        <f>INDEX(customers!$A$1:$D$1001,MATCH($C928,customers!$A$1:$A$1001,0),MATCH(orders!F$1,customers!$A$1:$D$1,0))</f>
        <v>Василиса Харитонова</v>
      </c>
      <c r="G928" s="2" t="str">
        <f>INDEX(customers!$A$1:$D$1001,MATCH($C928,customers!$A$1:$A$1001,0),MATCH(orders!G$1,customers!$A$1:$D$1,0))</f>
        <v>Россия</v>
      </c>
      <c r="H928" s="2" t="str">
        <f>INDEX(products!$A$1:$G$49,MATCH($D928,products!$A$1:$A$49,0),MATCH(orders!H$1,products!$A$1:$G$1,0))</f>
        <v>Ara</v>
      </c>
      <c r="I928" s="2" t="str">
        <f>INDEX(products!$A$1:$G$49,MATCH($D928,products!$A$1:$A$49,0),MATCH(orders!I$1,products!$A$1:$G$1,0))</f>
        <v>M</v>
      </c>
      <c r="J928" s="2">
        <f>INDEX(products!$A$1:$G$49,MATCH($D928,products!$A$1:$A$49,0),MATCH(orders!J$1,products!$A$1:$G$1,0))</f>
        <v>0.5</v>
      </c>
      <c r="K928" s="2">
        <f>INDEX(products!$A$1:$G$49,MATCH($D928,products!$A$1:$A$49,0),MATCH(orders!K$1,products!$A$1:$G$1,0))</f>
        <v>675</v>
      </c>
      <c r="L928">
        <f>K928*E928</f>
        <v>3375</v>
      </c>
      <c r="M928" s="2" t="str" cm="1">
        <f t="array" ref="M92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28" s="2" t="str" cm="1">
        <f t="array" ref="N928">_xlfn.IFS(FullCoffeeTable[[#This Row],[Метод прожарки]]="M","Medium",FullCoffeeTable[[#This Row],[Метод прожарки]]="L","Light",FullCoffeeTable[[#This Row],[Метод прожарки]]="D","Dark")</f>
        <v>Medium</v>
      </c>
      <c r="O928" s="2" t="str">
        <f>INDEX(customers!$A$1:$D$1001,MATCH($C928,customers!$A$1:$A$1001,0),MATCH(orders!O$1,customers!$A$1:$D$1,0))</f>
        <v>Да</v>
      </c>
    </row>
    <row r="929" spans="1:15" x14ac:dyDescent="0.25">
      <c r="A929" s="2" t="s">
        <v>1816</v>
      </c>
      <c r="B929" s="3">
        <v>43474</v>
      </c>
      <c r="C929" s="2" t="s">
        <v>1817</v>
      </c>
      <c r="D929" t="s">
        <v>2004</v>
      </c>
      <c r="E929" s="2">
        <v>4</v>
      </c>
      <c r="F929" s="2" t="str">
        <f>INDEX(customers!$A$1:$D$1001,MATCH($C929,customers!$A$1:$A$1001,0),MATCH(orders!F$1,customers!$A$1:$D$1,0))</f>
        <v>Анна Лазарева</v>
      </c>
      <c r="G929" s="2" t="str">
        <f>INDEX(customers!$A$1:$D$1001,MATCH($C929,customers!$A$1:$A$1001,0),MATCH(orders!G$1,customers!$A$1:$D$1,0))</f>
        <v>Россия</v>
      </c>
      <c r="H929" s="2" t="str">
        <f>INDEX(products!$A$1:$G$49,MATCH($D929,products!$A$1:$A$49,0),MATCH(orders!H$1,products!$A$1:$G$1,0))</f>
        <v>Exc</v>
      </c>
      <c r="I929" s="2" t="str">
        <f>INDEX(products!$A$1:$G$49,MATCH($D929,products!$A$1:$A$49,0),MATCH(orders!I$1,products!$A$1:$G$1,0))</f>
        <v>D</v>
      </c>
      <c r="J929" s="2">
        <f>INDEX(products!$A$1:$G$49,MATCH($D929,products!$A$1:$A$49,0),MATCH(orders!J$1,products!$A$1:$G$1,0))</f>
        <v>2.5</v>
      </c>
      <c r="K929" s="2">
        <f>INDEX(products!$A$1:$G$49,MATCH($D929,products!$A$1:$A$49,0),MATCH(orders!K$1,products!$A$1:$G$1,0))</f>
        <v>2794.5</v>
      </c>
      <c r="L929">
        <f>K929*E929</f>
        <v>11178</v>
      </c>
      <c r="M929" s="2" t="str" cm="1">
        <f t="array" ref="M92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29" s="2" t="str" cm="1">
        <f t="array" ref="N929">_xlfn.IFS(FullCoffeeTable[[#This Row],[Метод прожарки]]="M","Medium",FullCoffeeTable[[#This Row],[Метод прожарки]]="L","Light",FullCoffeeTable[[#This Row],[Метод прожарки]]="D","Dark")</f>
        <v>Dark</v>
      </c>
      <c r="O929" s="2" t="str">
        <f>INDEX(customers!$A$1:$D$1001,MATCH($C929,customers!$A$1:$A$1001,0),MATCH(orders!O$1,customers!$A$1:$D$1,0))</f>
        <v>Нет</v>
      </c>
    </row>
    <row r="930" spans="1:15" x14ac:dyDescent="0.25">
      <c r="A930" s="2" t="s">
        <v>1818</v>
      </c>
      <c r="B930" s="3">
        <v>44754</v>
      </c>
      <c r="C930" s="2" t="s">
        <v>1819</v>
      </c>
      <c r="D930" t="s">
        <v>1985</v>
      </c>
      <c r="E930" s="2">
        <v>2</v>
      </c>
      <c r="F930" s="2" t="str">
        <f>INDEX(customers!$A$1:$D$1001,MATCH($C930,customers!$A$1:$A$1001,0),MATCH(orders!F$1,customers!$A$1:$D$1,0))</f>
        <v>Платон Лаптев</v>
      </c>
      <c r="G930" s="2" t="str">
        <f>INDEX(customers!$A$1:$D$1001,MATCH($C930,customers!$A$1:$A$1001,0),MATCH(orders!G$1,customers!$A$1:$D$1,0))</f>
        <v>Россия</v>
      </c>
      <c r="H930" s="2" t="str">
        <f>INDEX(products!$A$1:$G$49,MATCH($D930,products!$A$1:$A$49,0),MATCH(orders!H$1,products!$A$1:$G$1,0))</f>
        <v>Exc</v>
      </c>
      <c r="I930" s="2" t="str">
        <f>INDEX(products!$A$1:$G$49,MATCH($D930,products!$A$1:$A$49,0),MATCH(orders!I$1,products!$A$1:$G$1,0))</f>
        <v>M</v>
      </c>
      <c r="J930" s="2">
        <f>INDEX(products!$A$1:$G$49,MATCH($D930,products!$A$1:$A$49,0),MATCH(orders!J$1,products!$A$1:$G$1,0))</f>
        <v>2.5</v>
      </c>
      <c r="K930" s="2">
        <f>INDEX(products!$A$1:$G$49,MATCH($D930,products!$A$1:$A$49,0),MATCH(orders!K$1,products!$A$1:$G$1,0))</f>
        <v>3162.4999999999995</v>
      </c>
      <c r="L930">
        <f>K930*E930</f>
        <v>6324.9999999999991</v>
      </c>
      <c r="M930" s="2" t="str" cm="1">
        <f t="array" ref="M93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0" s="2" t="str" cm="1">
        <f t="array" ref="N930">_xlfn.IFS(FullCoffeeTable[[#This Row],[Метод прожарки]]="M","Medium",FullCoffeeTable[[#This Row],[Метод прожарки]]="L","Light",FullCoffeeTable[[#This Row],[Метод прожарки]]="D","Dark")</f>
        <v>Medium</v>
      </c>
      <c r="O930" s="2" t="str">
        <f>INDEX(customers!$A$1:$D$1001,MATCH($C930,customers!$A$1:$A$1001,0),MATCH(orders!O$1,customers!$A$1:$D$1,0))</f>
        <v>Да</v>
      </c>
    </row>
    <row r="931" spans="1:15" x14ac:dyDescent="0.25">
      <c r="A931" s="2" t="s">
        <v>1820</v>
      </c>
      <c r="B931" s="3">
        <v>44165</v>
      </c>
      <c r="C931" s="2" t="s">
        <v>1821</v>
      </c>
      <c r="D931" t="s">
        <v>2003</v>
      </c>
      <c r="E931" s="2">
        <v>2</v>
      </c>
      <c r="F931" s="2" t="str">
        <f>INDEX(customers!$A$1:$D$1001,MATCH($C931,customers!$A$1:$A$1001,0),MATCH(orders!F$1,customers!$A$1:$D$1,0))</f>
        <v>Владимир Куприянов</v>
      </c>
      <c r="G931" s="2" t="str">
        <f>INDEX(customers!$A$1:$D$1001,MATCH($C931,customers!$A$1:$A$1001,0),MATCH(orders!G$1,customers!$A$1:$D$1,0))</f>
        <v>Россия</v>
      </c>
      <c r="H931" s="2" t="str">
        <f>INDEX(products!$A$1:$G$49,MATCH($D931,products!$A$1:$A$49,0),MATCH(orders!H$1,products!$A$1:$G$1,0))</f>
        <v>Exc</v>
      </c>
      <c r="I931" s="2" t="str">
        <f>INDEX(products!$A$1:$G$49,MATCH($D931,products!$A$1:$A$49,0),MATCH(orders!I$1,products!$A$1:$G$1,0))</f>
        <v>L</v>
      </c>
      <c r="J931" s="2">
        <f>INDEX(products!$A$1:$G$49,MATCH($D931,products!$A$1:$A$49,0),MATCH(orders!J$1,products!$A$1:$G$1,0))</f>
        <v>0.2</v>
      </c>
      <c r="K931" s="2">
        <f>INDEX(products!$A$1:$G$49,MATCH($D931,products!$A$1:$A$49,0),MATCH(orders!K$1,products!$A$1:$G$1,0))</f>
        <v>445.5</v>
      </c>
      <c r="L931">
        <f>K931*E931</f>
        <v>891</v>
      </c>
      <c r="M931" s="2" t="str" cm="1">
        <f t="array" ref="M93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1" s="2" t="str" cm="1">
        <f t="array" ref="N931">_xlfn.IFS(FullCoffeeTable[[#This Row],[Метод прожарки]]="M","Medium",FullCoffeeTable[[#This Row],[Метод прожарки]]="L","Light",FullCoffeeTable[[#This Row],[Метод прожарки]]="D","Dark")</f>
        <v>Light</v>
      </c>
      <c r="O931" s="2" t="str">
        <f>INDEX(customers!$A$1:$D$1001,MATCH($C931,customers!$A$1:$A$1001,0),MATCH(orders!O$1,customers!$A$1:$D$1,0))</f>
        <v>Да</v>
      </c>
    </row>
    <row r="932" spans="1:15" x14ac:dyDescent="0.25">
      <c r="A932" s="2" t="s">
        <v>1822</v>
      </c>
      <c r="B932" s="3">
        <v>43546</v>
      </c>
      <c r="C932" s="2" t="s">
        <v>1823</v>
      </c>
      <c r="D932" t="s">
        <v>2002</v>
      </c>
      <c r="E932" s="2">
        <v>1</v>
      </c>
      <c r="F932" s="2" t="str">
        <f>INDEX(customers!$A$1:$D$1001,MATCH($C932,customers!$A$1:$A$1001,0),MATCH(orders!F$1,customers!$A$1:$D$1,0))</f>
        <v>Григорий Серов</v>
      </c>
      <c r="G932" s="2" t="str">
        <f>INDEX(customers!$A$1:$D$1001,MATCH($C932,customers!$A$1:$A$1001,0),MATCH(orders!G$1,customers!$A$1:$D$1,0))</f>
        <v>Россия</v>
      </c>
      <c r="H932" s="2" t="str">
        <f>INDEX(products!$A$1:$G$49,MATCH($D932,products!$A$1:$A$49,0),MATCH(orders!H$1,products!$A$1:$G$1,0))</f>
        <v>Exc</v>
      </c>
      <c r="I932" s="2" t="str">
        <f>INDEX(products!$A$1:$G$49,MATCH($D932,products!$A$1:$A$49,0),MATCH(orders!I$1,products!$A$1:$G$1,0))</f>
        <v>D</v>
      </c>
      <c r="J932" s="2">
        <f>INDEX(products!$A$1:$G$49,MATCH($D932,products!$A$1:$A$49,0),MATCH(orders!J$1,products!$A$1:$G$1,0))</f>
        <v>1</v>
      </c>
      <c r="K932" s="2">
        <f>INDEX(products!$A$1:$G$49,MATCH($D932,products!$A$1:$A$49,0),MATCH(orders!K$1,products!$A$1:$G$1,0))</f>
        <v>1215</v>
      </c>
      <c r="L932">
        <f>K932*E932</f>
        <v>1215</v>
      </c>
      <c r="M932" s="2" t="str" cm="1">
        <f t="array" ref="M93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2" s="2" t="str" cm="1">
        <f t="array" ref="N932">_xlfn.IFS(FullCoffeeTable[[#This Row],[Метод прожарки]]="M","Medium",FullCoffeeTable[[#This Row],[Метод прожарки]]="L","Light",FullCoffeeTable[[#This Row],[Метод прожарки]]="D","Dark")</f>
        <v>Dark</v>
      </c>
      <c r="O932" s="2" t="str">
        <f>INDEX(customers!$A$1:$D$1001,MATCH($C932,customers!$A$1:$A$1001,0),MATCH(orders!O$1,customers!$A$1:$D$1,0))</f>
        <v>Да</v>
      </c>
    </row>
    <row r="933" spans="1:15" x14ac:dyDescent="0.25">
      <c r="A933" s="2" t="s">
        <v>1824</v>
      </c>
      <c r="B933" s="3">
        <v>44607</v>
      </c>
      <c r="C933" s="2" t="s">
        <v>1825</v>
      </c>
      <c r="D933" t="s">
        <v>1977</v>
      </c>
      <c r="E933" s="2">
        <v>4</v>
      </c>
      <c r="F933" s="2" t="str">
        <f>INDEX(customers!$A$1:$D$1001,MATCH($C933,customers!$A$1:$A$1001,0),MATCH(orders!F$1,customers!$A$1:$D$1,0))</f>
        <v>Ярослав Суслов</v>
      </c>
      <c r="G933" s="2" t="str">
        <f>INDEX(customers!$A$1:$D$1001,MATCH($C933,customers!$A$1:$A$1001,0),MATCH(orders!G$1,customers!$A$1:$D$1,0))</f>
        <v>Россия</v>
      </c>
      <c r="H933" s="2" t="str">
        <f>INDEX(products!$A$1:$G$49,MATCH($D933,products!$A$1:$A$49,0),MATCH(orders!H$1,products!$A$1:$G$1,0))</f>
        <v>Ara</v>
      </c>
      <c r="I933" s="2" t="str">
        <f>INDEX(products!$A$1:$G$49,MATCH($D933,products!$A$1:$A$49,0),MATCH(orders!I$1,products!$A$1:$G$1,0))</f>
        <v>D</v>
      </c>
      <c r="J933" s="2">
        <f>INDEX(products!$A$1:$G$49,MATCH($D933,products!$A$1:$A$49,0),MATCH(orders!J$1,products!$A$1:$G$1,0))</f>
        <v>0.5</v>
      </c>
      <c r="K933" s="2">
        <f>INDEX(products!$A$1:$G$49,MATCH($D933,products!$A$1:$A$49,0),MATCH(orders!K$1,products!$A$1:$G$1,0))</f>
        <v>597</v>
      </c>
      <c r="L933">
        <f>K933*E933</f>
        <v>2388</v>
      </c>
      <c r="M933" s="2" t="str" cm="1">
        <f t="array" ref="M93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3" s="2" t="str" cm="1">
        <f t="array" ref="N933">_xlfn.IFS(FullCoffeeTable[[#This Row],[Метод прожарки]]="M","Medium",FullCoffeeTable[[#This Row],[Метод прожарки]]="L","Light",FullCoffeeTable[[#This Row],[Метод прожарки]]="D","Dark")</f>
        <v>Dark</v>
      </c>
      <c r="O933" s="2" t="str">
        <f>INDEX(customers!$A$1:$D$1001,MATCH($C933,customers!$A$1:$A$1001,0),MATCH(orders!O$1,customers!$A$1:$D$1,0))</f>
        <v>Да</v>
      </c>
    </row>
    <row r="934" spans="1:15" x14ac:dyDescent="0.25">
      <c r="A934" s="2" t="s">
        <v>1826</v>
      </c>
      <c r="B934" s="3">
        <v>44117</v>
      </c>
      <c r="C934" s="2" t="s">
        <v>1827</v>
      </c>
      <c r="D934" t="s">
        <v>1960</v>
      </c>
      <c r="E934" s="2">
        <v>4</v>
      </c>
      <c r="F934" s="2" t="str">
        <f>INDEX(customers!$A$1:$D$1001,MATCH($C934,customers!$A$1:$A$1001,0),MATCH(orders!F$1,customers!$A$1:$D$1,0))</f>
        <v>Алёна Тихонова</v>
      </c>
      <c r="G934" s="2" t="str">
        <f>INDEX(customers!$A$1:$D$1001,MATCH($C934,customers!$A$1:$A$1001,0),MATCH(orders!G$1,customers!$A$1:$D$1,0))</f>
        <v>Россия</v>
      </c>
      <c r="H934" s="2" t="str">
        <f>INDEX(products!$A$1:$G$49,MATCH($D934,products!$A$1:$A$49,0),MATCH(orders!H$1,products!$A$1:$G$1,0))</f>
        <v>Exc</v>
      </c>
      <c r="I934" s="2" t="str">
        <f>INDEX(products!$A$1:$G$49,MATCH($D934,products!$A$1:$A$49,0),MATCH(orders!I$1,products!$A$1:$G$1,0))</f>
        <v>M</v>
      </c>
      <c r="J934" s="2">
        <f>INDEX(products!$A$1:$G$49,MATCH($D934,products!$A$1:$A$49,0),MATCH(orders!J$1,products!$A$1:$G$1,0))</f>
        <v>1</v>
      </c>
      <c r="K934" s="2">
        <f>INDEX(products!$A$1:$G$49,MATCH($D934,products!$A$1:$A$49,0),MATCH(orders!K$1,products!$A$1:$G$1,0))</f>
        <v>1375</v>
      </c>
      <c r="L934">
        <f>K934*E934</f>
        <v>5500</v>
      </c>
      <c r="M934" s="2" t="str" cm="1">
        <f t="array" ref="M93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34" s="2" t="str" cm="1">
        <f t="array" ref="N934">_xlfn.IFS(FullCoffeeTable[[#This Row],[Метод прожарки]]="M","Medium",FullCoffeeTable[[#This Row],[Метод прожарки]]="L","Light",FullCoffeeTable[[#This Row],[Метод прожарки]]="D","Dark")</f>
        <v>Medium</v>
      </c>
      <c r="O934" s="2" t="str">
        <f>INDEX(customers!$A$1:$D$1001,MATCH($C934,customers!$A$1:$A$1001,0),MATCH(orders!O$1,customers!$A$1:$D$1,0))</f>
        <v>Нет</v>
      </c>
    </row>
    <row r="935" spans="1:15" x14ac:dyDescent="0.25">
      <c r="A935" s="2" t="s">
        <v>1828</v>
      </c>
      <c r="B935" s="3">
        <v>44557</v>
      </c>
      <c r="C935" s="2" t="s">
        <v>1829</v>
      </c>
      <c r="D935" t="s">
        <v>1996</v>
      </c>
      <c r="E935" s="2">
        <v>3</v>
      </c>
      <c r="F935" s="2" t="str">
        <f>INDEX(customers!$A$1:$D$1001,MATCH($C935,customers!$A$1:$A$1001,0),MATCH(orders!F$1,customers!$A$1:$D$1,0))</f>
        <v>Виктория Худякова</v>
      </c>
      <c r="G935" s="2" t="str">
        <f>INDEX(customers!$A$1:$D$1001,MATCH($C935,customers!$A$1:$A$1001,0),MATCH(orders!G$1,customers!$A$1:$D$1,0))</f>
        <v>Россия</v>
      </c>
      <c r="H935" s="2" t="str">
        <f>INDEX(products!$A$1:$G$49,MATCH($D935,products!$A$1:$A$49,0),MATCH(orders!H$1,products!$A$1:$G$1,0))</f>
        <v>Rob</v>
      </c>
      <c r="I935" s="2" t="str">
        <f>INDEX(products!$A$1:$G$49,MATCH($D935,products!$A$1:$A$49,0),MATCH(orders!I$1,products!$A$1:$G$1,0))</f>
        <v>D</v>
      </c>
      <c r="J935" s="2">
        <f>INDEX(products!$A$1:$G$49,MATCH($D935,products!$A$1:$A$49,0),MATCH(orders!J$1,products!$A$1:$G$1,0))</f>
        <v>1</v>
      </c>
      <c r="K935" s="2">
        <f>INDEX(products!$A$1:$G$49,MATCH($D935,products!$A$1:$A$49,0),MATCH(orders!K$1,products!$A$1:$G$1,0))</f>
        <v>894.99999999999989</v>
      </c>
      <c r="L935">
        <f>K935*E935</f>
        <v>2684.9999999999995</v>
      </c>
      <c r="M935" s="2" t="str" cm="1">
        <f t="array" ref="M93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5" s="2" t="str" cm="1">
        <f t="array" ref="N935">_xlfn.IFS(FullCoffeeTable[[#This Row],[Метод прожарки]]="M","Medium",FullCoffeeTable[[#This Row],[Метод прожарки]]="L","Light",FullCoffeeTable[[#This Row],[Метод прожарки]]="D","Dark")</f>
        <v>Dark</v>
      </c>
      <c r="O935" s="2" t="str">
        <f>INDEX(customers!$A$1:$D$1001,MATCH($C935,customers!$A$1:$A$1001,0),MATCH(orders!O$1,customers!$A$1:$D$1,0))</f>
        <v>Да</v>
      </c>
    </row>
    <row r="936" spans="1:15" x14ac:dyDescent="0.25">
      <c r="A936" s="2" t="s">
        <v>1830</v>
      </c>
      <c r="B936" s="3">
        <v>44409</v>
      </c>
      <c r="C936" s="2" t="s">
        <v>1831</v>
      </c>
      <c r="D936" t="s">
        <v>1970</v>
      </c>
      <c r="E936" s="2">
        <v>5</v>
      </c>
      <c r="F936" s="2" t="str">
        <f>INDEX(customers!$A$1:$D$1001,MATCH($C936,customers!$A$1:$A$1001,0),MATCH(orders!F$1,customers!$A$1:$D$1,0))</f>
        <v>Дмитрий Озеров</v>
      </c>
      <c r="G936" s="2" t="str">
        <f>INDEX(customers!$A$1:$D$1001,MATCH($C936,customers!$A$1:$A$1001,0),MATCH(orders!G$1,customers!$A$1:$D$1,0))</f>
        <v>Россия</v>
      </c>
      <c r="H936" s="2" t="str">
        <f>INDEX(products!$A$1:$G$49,MATCH($D936,products!$A$1:$A$49,0),MATCH(orders!H$1,products!$A$1:$G$1,0))</f>
        <v>Rob</v>
      </c>
      <c r="I936" s="2" t="str">
        <f>INDEX(products!$A$1:$G$49,MATCH($D936,products!$A$1:$A$49,0),MATCH(orders!I$1,products!$A$1:$G$1,0))</f>
        <v>M</v>
      </c>
      <c r="J936" s="2">
        <f>INDEX(products!$A$1:$G$49,MATCH($D936,products!$A$1:$A$49,0),MATCH(orders!J$1,products!$A$1:$G$1,0))</f>
        <v>2.5</v>
      </c>
      <c r="K936" s="2">
        <f>INDEX(products!$A$1:$G$49,MATCH($D936,products!$A$1:$A$49,0),MATCH(orders!K$1,products!$A$1:$G$1,0))</f>
        <v>2288.5</v>
      </c>
      <c r="L936">
        <f>K936*E936</f>
        <v>11442.5</v>
      </c>
      <c r="M936" s="2" t="str" cm="1">
        <f t="array" ref="M93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6" s="2" t="str" cm="1">
        <f t="array" ref="N936">_xlfn.IFS(FullCoffeeTable[[#This Row],[Метод прожарки]]="M","Medium",FullCoffeeTable[[#This Row],[Метод прожарки]]="L","Light",FullCoffeeTable[[#This Row],[Метод прожарки]]="D","Dark")</f>
        <v>Medium</v>
      </c>
      <c r="O936" s="2" t="str">
        <f>INDEX(customers!$A$1:$D$1001,MATCH($C936,customers!$A$1:$A$1001,0),MATCH(orders!O$1,customers!$A$1:$D$1,0))</f>
        <v>Нет</v>
      </c>
    </row>
    <row r="937" spans="1:15" x14ac:dyDescent="0.25">
      <c r="A937" s="2" t="s">
        <v>1832</v>
      </c>
      <c r="B937" s="3">
        <v>44153</v>
      </c>
      <c r="C937" s="2" t="s">
        <v>1833</v>
      </c>
      <c r="D937" t="s">
        <v>1994</v>
      </c>
      <c r="E937" s="2">
        <v>6</v>
      </c>
      <c r="F937" s="2" t="str">
        <f>INDEX(customers!$A$1:$D$1001,MATCH($C937,customers!$A$1:$A$1001,0),MATCH(orders!F$1,customers!$A$1:$D$1,0))</f>
        <v>Даниил Иванов</v>
      </c>
      <c r="G937" s="2" t="str">
        <f>INDEX(customers!$A$1:$D$1001,MATCH($C937,customers!$A$1:$A$1001,0),MATCH(orders!G$1,customers!$A$1:$D$1,0))</f>
        <v>Россия</v>
      </c>
      <c r="H937" s="2" t="str">
        <f>INDEX(products!$A$1:$G$49,MATCH($D937,products!$A$1:$A$49,0),MATCH(orders!H$1,products!$A$1:$G$1,0))</f>
        <v>Ara</v>
      </c>
      <c r="I937" s="2" t="str">
        <f>INDEX(products!$A$1:$G$49,MATCH($D937,products!$A$1:$A$49,0),MATCH(orders!I$1,products!$A$1:$G$1,0))</f>
        <v>M</v>
      </c>
      <c r="J937" s="2">
        <f>INDEX(products!$A$1:$G$49,MATCH($D937,products!$A$1:$A$49,0),MATCH(orders!J$1,products!$A$1:$G$1,0))</f>
        <v>2.5</v>
      </c>
      <c r="K937" s="2">
        <f>INDEX(products!$A$1:$G$49,MATCH($D937,products!$A$1:$A$49,0),MATCH(orders!K$1,products!$A$1:$G$1,0))</f>
        <v>2587.4999999999995</v>
      </c>
      <c r="L937">
        <f>K937*E937</f>
        <v>15524.999999999996</v>
      </c>
      <c r="M937" s="2" t="str" cm="1">
        <f t="array" ref="M93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37" s="2" t="str" cm="1">
        <f t="array" ref="N937">_xlfn.IFS(FullCoffeeTable[[#This Row],[Метод прожарки]]="M","Medium",FullCoffeeTable[[#This Row],[Метод прожарки]]="L","Light",FullCoffeeTable[[#This Row],[Метод прожарки]]="D","Dark")</f>
        <v>Medium</v>
      </c>
      <c r="O937" s="2" t="str">
        <f>INDEX(customers!$A$1:$D$1001,MATCH($C937,customers!$A$1:$A$1001,0),MATCH(orders!O$1,customers!$A$1:$D$1,0))</f>
        <v>Да</v>
      </c>
    </row>
    <row r="938" spans="1:15" x14ac:dyDescent="0.25">
      <c r="A938" s="2" t="s">
        <v>1834</v>
      </c>
      <c r="B938" s="3">
        <v>44493</v>
      </c>
      <c r="C938" s="2" t="s">
        <v>1835</v>
      </c>
      <c r="D938" t="s">
        <v>1988</v>
      </c>
      <c r="E938" s="2">
        <v>3</v>
      </c>
      <c r="F938" s="2" t="str">
        <f>INDEX(customers!$A$1:$D$1001,MATCH($C938,customers!$A$1:$A$1001,0),MATCH(orders!F$1,customers!$A$1:$D$1,0))</f>
        <v>Теона Калашникова</v>
      </c>
      <c r="G938" s="2" t="str">
        <f>INDEX(customers!$A$1:$D$1001,MATCH($C938,customers!$A$1:$A$1001,0),MATCH(orders!G$1,customers!$A$1:$D$1,0))</f>
        <v>Россия</v>
      </c>
      <c r="H938" s="2" t="str">
        <f>INDEX(products!$A$1:$G$49,MATCH($D938,products!$A$1:$A$49,0),MATCH(orders!H$1,products!$A$1:$G$1,0))</f>
        <v>Lib</v>
      </c>
      <c r="I938" s="2" t="str">
        <f>INDEX(products!$A$1:$G$49,MATCH($D938,products!$A$1:$A$49,0),MATCH(orders!I$1,products!$A$1:$G$1,0))</f>
        <v>D</v>
      </c>
      <c r="J938" s="2">
        <f>INDEX(products!$A$1:$G$49,MATCH($D938,products!$A$1:$A$49,0),MATCH(orders!J$1,products!$A$1:$G$1,0))</f>
        <v>0.5</v>
      </c>
      <c r="K938" s="2">
        <f>INDEX(products!$A$1:$G$49,MATCH($D938,products!$A$1:$A$49,0),MATCH(orders!K$1,products!$A$1:$G$1,0))</f>
        <v>777</v>
      </c>
      <c r="L938">
        <f>K938*E938</f>
        <v>2331</v>
      </c>
      <c r="M938" s="2" t="str" cm="1">
        <f t="array" ref="M93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38" s="2" t="str" cm="1">
        <f t="array" ref="N938">_xlfn.IFS(FullCoffeeTable[[#This Row],[Метод прожарки]]="M","Medium",FullCoffeeTable[[#This Row],[Метод прожарки]]="L","Light",FullCoffeeTable[[#This Row],[Метод прожарки]]="D","Dark")</f>
        <v>Dark</v>
      </c>
      <c r="O938" s="2" t="str">
        <f>INDEX(customers!$A$1:$D$1001,MATCH($C938,customers!$A$1:$A$1001,0),MATCH(orders!O$1,customers!$A$1:$D$1,0))</f>
        <v>Да</v>
      </c>
    </row>
    <row r="939" spans="1:15" x14ac:dyDescent="0.25">
      <c r="A939" s="2" t="s">
        <v>1834</v>
      </c>
      <c r="B939" s="3">
        <v>44493</v>
      </c>
      <c r="C939" s="2" t="s">
        <v>1835</v>
      </c>
      <c r="D939" t="s">
        <v>1970</v>
      </c>
      <c r="E939" s="2">
        <v>4</v>
      </c>
      <c r="F939" s="2" t="str">
        <f>INDEX(customers!$A$1:$D$1001,MATCH($C939,customers!$A$1:$A$1001,0),MATCH(orders!F$1,customers!$A$1:$D$1,0))</f>
        <v>Теона Калашникова</v>
      </c>
      <c r="G939" s="2" t="str">
        <f>INDEX(customers!$A$1:$D$1001,MATCH($C939,customers!$A$1:$A$1001,0),MATCH(orders!G$1,customers!$A$1:$D$1,0))</f>
        <v>Россия</v>
      </c>
      <c r="H939" s="2" t="str">
        <f>INDEX(products!$A$1:$G$49,MATCH($D939,products!$A$1:$A$49,0),MATCH(orders!H$1,products!$A$1:$G$1,0))</f>
        <v>Rob</v>
      </c>
      <c r="I939" s="2" t="str">
        <f>INDEX(products!$A$1:$G$49,MATCH($D939,products!$A$1:$A$49,0),MATCH(orders!I$1,products!$A$1:$G$1,0))</f>
        <v>M</v>
      </c>
      <c r="J939" s="2">
        <f>INDEX(products!$A$1:$G$49,MATCH($D939,products!$A$1:$A$49,0),MATCH(orders!J$1,products!$A$1:$G$1,0))</f>
        <v>2.5</v>
      </c>
      <c r="K939" s="2">
        <f>INDEX(products!$A$1:$G$49,MATCH($D939,products!$A$1:$A$49,0),MATCH(orders!K$1,products!$A$1:$G$1,0))</f>
        <v>2288.5</v>
      </c>
      <c r="L939">
        <f>K939*E939</f>
        <v>9154</v>
      </c>
      <c r="M939" s="2" t="str" cm="1">
        <f t="array" ref="M93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39" s="2" t="str" cm="1">
        <f t="array" ref="N939">_xlfn.IFS(FullCoffeeTable[[#This Row],[Метод прожарки]]="M","Medium",FullCoffeeTable[[#This Row],[Метод прожарки]]="L","Light",FullCoffeeTable[[#This Row],[Метод прожарки]]="D","Dark")</f>
        <v>Medium</v>
      </c>
      <c r="O939" s="2" t="str">
        <f>INDEX(customers!$A$1:$D$1001,MATCH($C939,customers!$A$1:$A$1001,0),MATCH(orders!O$1,customers!$A$1:$D$1,0))</f>
        <v>Да</v>
      </c>
    </row>
    <row r="940" spans="1:15" x14ac:dyDescent="0.25">
      <c r="A940" s="2" t="s">
        <v>1837</v>
      </c>
      <c r="B940" s="3">
        <v>43829</v>
      </c>
      <c r="C940" s="2" t="s">
        <v>1838</v>
      </c>
      <c r="D940" t="s">
        <v>1990</v>
      </c>
      <c r="E940" s="2">
        <v>5</v>
      </c>
      <c r="F940" s="2" t="str">
        <f>INDEX(customers!$A$1:$D$1001,MATCH($C940,customers!$A$1:$A$1001,0),MATCH(orders!F$1,customers!$A$1:$D$1,0))</f>
        <v>Ярослав Куприянов</v>
      </c>
      <c r="G940" s="2" t="str">
        <f>INDEX(customers!$A$1:$D$1001,MATCH($C940,customers!$A$1:$A$1001,0),MATCH(orders!G$1,customers!$A$1:$D$1,0))</f>
        <v>Россия</v>
      </c>
      <c r="H940" s="2" t="str">
        <f>INDEX(products!$A$1:$G$49,MATCH($D940,products!$A$1:$A$49,0),MATCH(orders!H$1,products!$A$1:$G$1,0))</f>
        <v>Exc</v>
      </c>
      <c r="I940" s="2" t="str">
        <f>INDEX(products!$A$1:$G$49,MATCH($D940,products!$A$1:$A$49,0),MATCH(orders!I$1,products!$A$1:$G$1,0))</f>
        <v>L</v>
      </c>
      <c r="J940" s="2">
        <f>INDEX(products!$A$1:$G$49,MATCH($D940,products!$A$1:$A$49,0),MATCH(orders!J$1,products!$A$1:$G$1,0))</f>
        <v>1</v>
      </c>
      <c r="K940" s="2">
        <f>INDEX(products!$A$1:$G$49,MATCH($D940,products!$A$1:$A$49,0),MATCH(orders!K$1,products!$A$1:$G$1,0))</f>
        <v>1485</v>
      </c>
      <c r="L940">
        <f>K940*E940</f>
        <v>7425</v>
      </c>
      <c r="M940" s="2" t="str" cm="1">
        <f t="array" ref="M94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40" s="2" t="str" cm="1">
        <f t="array" ref="N940">_xlfn.IFS(FullCoffeeTable[[#This Row],[Метод прожарки]]="M","Medium",FullCoffeeTable[[#This Row],[Метод прожарки]]="L","Light",FullCoffeeTable[[#This Row],[Метод прожарки]]="D","Dark")</f>
        <v>Light</v>
      </c>
      <c r="O940" s="2" t="str">
        <f>INDEX(customers!$A$1:$D$1001,MATCH($C940,customers!$A$1:$A$1001,0),MATCH(orders!O$1,customers!$A$1:$D$1,0))</f>
        <v>Да</v>
      </c>
    </row>
    <row r="941" spans="1:15" x14ac:dyDescent="0.25">
      <c r="A941" s="2" t="s">
        <v>1839</v>
      </c>
      <c r="B941" s="3">
        <v>44229</v>
      </c>
      <c r="C941" s="2" t="s">
        <v>1840</v>
      </c>
      <c r="D941" t="s">
        <v>1964</v>
      </c>
      <c r="E941" s="2">
        <v>6</v>
      </c>
      <c r="F941" s="2" t="str">
        <f>INDEX(customers!$A$1:$D$1001,MATCH($C941,customers!$A$1:$A$1001,0),MATCH(orders!F$1,customers!$A$1:$D$1,0))</f>
        <v>София Акимова</v>
      </c>
      <c r="G941" s="2" t="str">
        <f>INDEX(customers!$A$1:$D$1001,MATCH($C941,customers!$A$1:$A$1001,0),MATCH(orders!G$1,customers!$A$1:$D$1,0))</f>
        <v>Россия</v>
      </c>
      <c r="H941" s="2" t="str">
        <f>INDEX(products!$A$1:$G$49,MATCH($D941,products!$A$1:$A$49,0),MATCH(orders!H$1,products!$A$1:$G$1,0))</f>
        <v>Lib</v>
      </c>
      <c r="I941" s="2" t="str">
        <f>INDEX(products!$A$1:$G$49,MATCH($D941,products!$A$1:$A$49,0),MATCH(orders!I$1,products!$A$1:$G$1,0))</f>
        <v>L</v>
      </c>
      <c r="J941" s="2">
        <f>INDEX(products!$A$1:$G$49,MATCH($D941,products!$A$1:$A$49,0),MATCH(orders!J$1,products!$A$1:$G$1,0))</f>
        <v>0.2</v>
      </c>
      <c r="K941" s="2">
        <f>INDEX(products!$A$1:$G$49,MATCH($D941,products!$A$1:$A$49,0),MATCH(orders!K$1,products!$A$1:$G$1,0))</f>
        <v>475.5</v>
      </c>
      <c r="L941">
        <f>K941*E941</f>
        <v>2853</v>
      </c>
      <c r="M941" s="2" t="str" cm="1">
        <f t="array" ref="M94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1" s="2" t="str" cm="1">
        <f t="array" ref="N941">_xlfn.IFS(FullCoffeeTable[[#This Row],[Метод прожарки]]="M","Medium",FullCoffeeTable[[#This Row],[Метод прожарки]]="L","Light",FullCoffeeTable[[#This Row],[Метод прожарки]]="D","Dark")</f>
        <v>Light</v>
      </c>
      <c r="O941" s="2" t="str">
        <f>INDEX(customers!$A$1:$D$1001,MATCH($C941,customers!$A$1:$A$1001,0),MATCH(orders!O$1,customers!$A$1:$D$1,0))</f>
        <v>Нет</v>
      </c>
    </row>
    <row r="942" spans="1:15" x14ac:dyDescent="0.25">
      <c r="A942" s="2" t="s">
        <v>1841</v>
      </c>
      <c r="B942" s="3">
        <v>44332</v>
      </c>
      <c r="C942" s="2" t="s">
        <v>1842</v>
      </c>
      <c r="D942" t="s">
        <v>1992</v>
      </c>
      <c r="E942" s="2">
        <v>2</v>
      </c>
      <c r="F942" s="2" t="str">
        <f>INDEX(customers!$A$1:$D$1001,MATCH($C942,customers!$A$1:$A$1001,0),MATCH(orders!F$1,customers!$A$1:$D$1,0))</f>
        <v>Анна Попова</v>
      </c>
      <c r="G942" s="2" t="str">
        <f>INDEX(customers!$A$1:$D$1001,MATCH($C942,customers!$A$1:$A$1001,0),MATCH(orders!G$1,customers!$A$1:$D$1,0))</f>
        <v>Россия</v>
      </c>
      <c r="H942" s="2" t="str">
        <f>INDEX(products!$A$1:$G$49,MATCH($D942,products!$A$1:$A$49,0),MATCH(orders!H$1,products!$A$1:$G$1,0))</f>
        <v>Rob</v>
      </c>
      <c r="I942" s="2" t="str">
        <f>INDEX(products!$A$1:$G$49,MATCH($D942,products!$A$1:$A$49,0),MATCH(orders!I$1,products!$A$1:$G$1,0))</f>
        <v>L</v>
      </c>
      <c r="J942" s="2">
        <f>INDEX(products!$A$1:$G$49,MATCH($D942,products!$A$1:$A$49,0),MATCH(orders!J$1,products!$A$1:$G$1,0))</f>
        <v>0.5</v>
      </c>
      <c r="K942" s="2">
        <f>INDEX(products!$A$1:$G$49,MATCH($D942,products!$A$1:$A$49,0),MATCH(orders!K$1,products!$A$1:$G$1,0))</f>
        <v>716.99999999999989</v>
      </c>
      <c r="L942">
        <f>K942*E942</f>
        <v>1433.9999999999998</v>
      </c>
      <c r="M942" s="2" t="str" cm="1">
        <f t="array" ref="M94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2" s="2" t="str" cm="1">
        <f t="array" ref="N942">_xlfn.IFS(FullCoffeeTable[[#This Row],[Метод прожарки]]="M","Medium",FullCoffeeTable[[#This Row],[Метод прожарки]]="L","Light",FullCoffeeTable[[#This Row],[Метод прожарки]]="D","Dark")</f>
        <v>Light</v>
      </c>
      <c r="O942" s="2" t="str">
        <f>INDEX(customers!$A$1:$D$1001,MATCH($C942,customers!$A$1:$A$1001,0),MATCH(orders!O$1,customers!$A$1:$D$1,0))</f>
        <v>Да</v>
      </c>
    </row>
    <row r="943" spans="1:15" x14ac:dyDescent="0.25">
      <c r="A943" s="2" t="s">
        <v>1843</v>
      </c>
      <c r="B943" s="3">
        <v>44674</v>
      </c>
      <c r="C943" s="2" t="s">
        <v>1844</v>
      </c>
      <c r="D943" t="s">
        <v>1999</v>
      </c>
      <c r="E943" s="2">
        <v>2</v>
      </c>
      <c r="F943" s="2" t="str">
        <f>INDEX(customers!$A$1:$D$1001,MATCH($C943,customers!$A$1:$A$1001,0),MATCH(orders!F$1,customers!$A$1:$D$1,0))</f>
        <v>Матвей Зайцев</v>
      </c>
      <c r="G943" s="2" t="str">
        <f>INDEX(customers!$A$1:$D$1001,MATCH($C943,customers!$A$1:$A$1001,0),MATCH(orders!G$1,customers!$A$1:$D$1,0))</f>
        <v>Казахстан</v>
      </c>
      <c r="H943" s="2" t="str">
        <f>INDEX(products!$A$1:$G$49,MATCH($D943,products!$A$1:$A$49,0),MATCH(orders!H$1,products!$A$1:$G$1,0))</f>
        <v>Ara</v>
      </c>
      <c r="I943" s="2" t="str">
        <f>INDEX(products!$A$1:$G$49,MATCH($D943,products!$A$1:$A$49,0),MATCH(orders!I$1,products!$A$1:$G$1,0))</f>
        <v>L</v>
      </c>
      <c r="J943" s="2">
        <f>INDEX(products!$A$1:$G$49,MATCH($D943,products!$A$1:$A$49,0),MATCH(orders!J$1,products!$A$1:$G$1,0))</f>
        <v>0.5</v>
      </c>
      <c r="K943" s="2">
        <f>INDEX(products!$A$1:$G$49,MATCH($D943,products!$A$1:$A$49,0),MATCH(orders!K$1,products!$A$1:$G$1,0))</f>
        <v>777</v>
      </c>
      <c r="L943">
        <f>K943*E943</f>
        <v>1554</v>
      </c>
      <c r="M943" s="2" t="str" cm="1">
        <f t="array" ref="M94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3" s="2" t="str" cm="1">
        <f t="array" ref="N943">_xlfn.IFS(FullCoffeeTable[[#This Row],[Метод прожарки]]="M","Medium",FullCoffeeTable[[#This Row],[Метод прожарки]]="L","Light",FullCoffeeTable[[#This Row],[Метод прожарки]]="D","Dark")</f>
        <v>Light</v>
      </c>
      <c r="O943" s="2" t="str">
        <f>INDEX(customers!$A$1:$D$1001,MATCH($C943,customers!$A$1:$A$1001,0),MATCH(orders!O$1,customers!$A$1:$D$1,0))</f>
        <v>Да</v>
      </c>
    </row>
    <row r="944" spans="1:15" x14ac:dyDescent="0.25">
      <c r="A944" s="2" t="s">
        <v>1845</v>
      </c>
      <c r="B944" s="3">
        <v>44464</v>
      </c>
      <c r="C944" s="2" t="s">
        <v>1846</v>
      </c>
      <c r="D944" t="s">
        <v>1998</v>
      </c>
      <c r="E944" s="2">
        <v>3</v>
      </c>
      <c r="F944" s="2" t="str">
        <f>INDEX(customers!$A$1:$D$1001,MATCH($C944,customers!$A$1:$A$1001,0),MATCH(orders!F$1,customers!$A$1:$D$1,0))</f>
        <v>Серафим Тарасов</v>
      </c>
      <c r="G944" s="2" t="str">
        <f>INDEX(customers!$A$1:$D$1001,MATCH($C944,customers!$A$1:$A$1001,0),MATCH(orders!G$1,customers!$A$1:$D$1,0))</f>
        <v>Россия</v>
      </c>
      <c r="H944" s="2" t="str">
        <f>INDEX(products!$A$1:$G$49,MATCH($D944,products!$A$1:$A$49,0),MATCH(orders!H$1,products!$A$1:$G$1,0))</f>
        <v>Rob</v>
      </c>
      <c r="I944" s="2" t="str">
        <f>INDEX(products!$A$1:$G$49,MATCH($D944,products!$A$1:$A$49,0),MATCH(orders!I$1,products!$A$1:$G$1,0))</f>
        <v>L</v>
      </c>
      <c r="J944" s="2">
        <f>INDEX(products!$A$1:$G$49,MATCH($D944,products!$A$1:$A$49,0),MATCH(orders!J$1,products!$A$1:$G$1,0))</f>
        <v>1</v>
      </c>
      <c r="K944" s="2">
        <f>INDEX(products!$A$1:$G$49,MATCH($D944,products!$A$1:$A$49,0),MATCH(orders!K$1,products!$A$1:$G$1,0))</f>
        <v>1195</v>
      </c>
      <c r="L944">
        <f>K944*E944</f>
        <v>3585</v>
      </c>
      <c r="M944" s="2" t="str" cm="1">
        <f t="array" ref="M94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4" s="2" t="str" cm="1">
        <f t="array" ref="N944">_xlfn.IFS(FullCoffeeTable[[#This Row],[Метод прожарки]]="M","Medium",FullCoffeeTable[[#This Row],[Метод прожарки]]="L","Light",FullCoffeeTable[[#This Row],[Метод прожарки]]="D","Dark")</f>
        <v>Light</v>
      </c>
      <c r="O944" s="2" t="str">
        <f>INDEX(customers!$A$1:$D$1001,MATCH($C944,customers!$A$1:$A$1001,0),MATCH(orders!O$1,customers!$A$1:$D$1,0))</f>
        <v>Нет</v>
      </c>
    </row>
    <row r="945" spans="1:15" x14ac:dyDescent="0.25">
      <c r="A945" s="2" t="s">
        <v>1847</v>
      </c>
      <c r="B945" s="3">
        <v>44719</v>
      </c>
      <c r="C945" s="2" t="s">
        <v>1848</v>
      </c>
      <c r="D945" t="s">
        <v>1999</v>
      </c>
      <c r="E945" s="2">
        <v>6</v>
      </c>
      <c r="F945" s="2" t="str">
        <f>INDEX(customers!$A$1:$D$1001,MATCH($C945,customers!$A$1:$A$1001,0),MATCH(orders!F$1,customers!$A$1:$D$1,0))</f>
        <v>Игорь Смирнов</v>
      </c>
      <c r="G945" s="2" t="str">
        <f>INDEX(customers!$A$1:$D$1001,MATCH($C945,customers!$A$1:$A$1001,0),MATCH(orders!G$1,customers!$A$1:$D$1,0))</f>
        <v>Россия</v>
      </c>
      <c r="H945" s="2" t="str">
        <f>INDEX(products!$A$1:$G$49,MATCH($D945,products!$A$1:$A$49,0),MATCH(orders!H$1,products!$A$1:$G$1,0))</f>
        <v>Ara</v>
      </c>
      <c r="I945" s="2" t="str">
        <f>INDEX(products!$A$1:$G$49,MATCH($D945,products!$A$1:$A$49,0),MATCH(orders!I$1,products!$A$1:$G$1,0))</f>
        <v>L</v>
      </c>
      <c r="J945" s="2">
        <f>INDEX(products!$A$1:$G$49,MATCH($D945,products!$A$1:$A$49,0),MATCH(orders!J$1,products!$A$1:$G$1,0))</f>
        <v>0.5</v>
      </c>
      <c r="K945" s="2">
        <f>INDEX(products!$A$1:$G$49,MATCH($D945,products!$A$1:$A$49,0),MATCH(orders!K$1,products!$A$1:$G$1,0))</f>
        <v>777</v>
      </c>
      <c r="L945">
        <f>K945*E945</f>
        <v>4662</v>
      </c>
      <c r="M945" s="2" t="str" cm="1">
        <f t="array" ref="M94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5" s="2" t="str" cm="1">
        <f t="array" ref="N945">_xlfn.IFS(FullCoffeeTable[[#This Row],[Метод прожарки]]="M","Medium",FullCoffeeTable[[#This Row],[Метод прожарки]]="L","Light",FullCoffeeTable[[#This Row],[Метод прожарки]]="D","Dark")</f>
        <v>Light</v>
      </c>
      <c r="O945" s="2" t="str">
        <f>INDEX(customers!$A$1:$D$1001,MATCH($C945,customers!$A$1:$A$1001,0),MATCH(orders!O$1,customers!$A$1:$D$1,0))</f>
        <v>Нет</v>
      </c>
    </row>
    <row r="946" spans="1:15" x14ac:dyDescent="0.25">
      <c r="A946" s="2" t="s">
        <v>1849</v>
      </c>
      <c r="B946" s="3">
        <v>44054</v>
      </c>
      <c r="C946" s="2" t="s">
        <v>1850</v>
      </c>
      <c r="D946" t="s">
        <v>1992</v>
      </c>
      <c r="E946" s="2">
        <v>5</v>
      </c>
      <c r="F946" s="2" t="str">
        <f>INDEX(customers!$A$1:$D$1001,MATCH($C946,customers!$A$1:$A$1001,0),MATCH(orders!F$1,customers!$A$1:$D$1,0))</f>
        <v>Оливия Кузнецова</v>
      </c>
      <c r="G946" s="2" t="str">
        <f>INDEX(customers!$A$1:$D$1001,MATCH($C946,customers!$A$1:$A$1001,0),MATCH(orders!G$1,customers!$A$1:$D$1,0))</f>
        <v>Россия</v>
      </c>
      <c r="H946" s="2" t="str">
        <f>INDEX(products!$A$1:$G$49,MATCH($D946,products!$A$1:$A$49,0),MATCH(orders!H$1,products!$A$1:$G$1,0))</f>
        <v>Rob</v>
      </c>
      <c r="I946" s="2" t="str">
        <f>INDEX(products!$A$1:$G$49,MATCH($D946,products!$A$1:$A$49,0),MATCH(orders!I$1,products!$A$1:$G$1,0))</f>
        <v>L</v>
      </c>
      <c r="J946" s="2">
        <f>INDEX(products!$A$1:$G$49,MATCH($D946,products!$A$1:$A$49,0),MATCH(orders!J$1,products!$A$1:$G$1,0))</f>
        <v>0.5</v>
      </c>
      <c r="K946" s="2">
        <f>INDEX(products!$A$1:$G$49,MATCH($D946,products!$A$1:$A$49,0),MATCH(orders!K$1,products!$A$1:$G$1,0))</f>
        <v>716.99999999999989</v>
      </c>
      <c r="L946">
        <f>K946*E946</f>
        <v>3584.9999999999995</v>
      </c>
      <c r="M946" s="2" t="str" cm="1">
        <f t="array" ref="M94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46" s="2" t="str" cm="1">
        <f t="array" ref="N946">_xlfn.IFS(FullCoffeeTable[[#This Row],[Метод прожарки]]="M","Medium",FullCoffeeTable[[#This Row],[Метод прожарки]]="L","Light",FullCoffeeTable[[#This Row],[Метод прожарки]]="D","Dark")</f>
        <v>Light</v>
      </c>
      <c r="O946" s="2" t="str">
        <f>INDEX(customers!$A$1:$D$1001,MATCH($C946,customers!$A$1:$A$1001,0),MATCH(orders!O$1,customers!$A$1:$D$1,0))</f>
        <v>Нет</v>
      </c>
    </row>
    <row r="947" spans="1:15" x14ac:dyDescent="0.25">
      <c r="A947" s="2" t="s">
        <v>1851</v>
      </c>
      <c r="B947" s="3">
        <v>43524</v>
      </c>
      <c r="C947" s="2" t="s">
        <v>1852</v>
      </c>
      <c r="D947" t="s">
        <v>1984</v>
      </c>
      <c r="E947" s="2">
        <v>4</v>
      </c>
      <c r="F947" s="2" t="str">
        <f>INDEX(customers!$A$1:$D$1001,MATCH($C947,customers!$A$1:$A$1001,0),MATCH(orders!F$1,customers!$A$1:$D$1,0))</f>
        <v>Данила Злобин</v>
      </c>
      <c r="G947" s="2" t="str">
        <f>INDEX(customers!$A$1:$D$1001,MATCH($C947,customers!$A$1:$A$1001,0),MATCH(orders!G$1,customers!$A$1:$D$1,0))</f>
        <v>Россия</v>
      </c>
      <c r="H947" s="2" t="str">
        <f>INDEX(products!$A$1:$G$49,MATCH($D947,products!$A$1:$A$49,0),MATCH(orders!H$1,products!$A$1:$G$1,0))</f>
        <v>Lib</v>
      </c>
      <c r="I947" s="2" t="str">
        <f>INDEX(products!$A$1:$G$49,MATCH($D947,products!$A$1:$A$49,0),MATCH(orders!I$1,products!$A$1:$G$1,0))</f>
        <v>D</v>
      </c>
      <c r="J947" s="2">
        <f>INDEX(products!$A$1:$G$49,MATCH($D947,products!$A$1:$A$49,0),MATCH(orders!J$1,products!$A$1:$G$1,0))</f>
        <v>2.5</v>
      </c>
      <c r="K947" s="2">
        <f>INDEX(products!$A$1:$G$49,MATCH($D947,products!$A$1:$A$49,0),MATCH(orders!K$1,products!$A$1:$G$1,0))</f>
        <v>2978.4999999999995</v>
      </c>
      <c r="L947">
        <f>K947*E947</f>
        <v>11913.999999999998</v>
      </c>
      <c r="M947" s="2" t="str" cm="1">
        <f t="array" ref="M94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7" s="2" t="str" cm="1">
        <f t="array" ref="N947">_xlfn.IFS(FullCoffeeTable[[#This Row],[Метод прожарки]]="M","Medium",FullCoffeeTable[[#This Row],[Метод прожарки]]="L","Light",FullCoffeeTable[[#This Row],[Метод прожарки]]="D","Dark")</f>
        <v>Dark</v>
      </c>
      <c r="O947" s="2" t="str">
        <f>INDEX(customers!$A$1:$D$1001,MATCH($C947,customers!$A$1:$A$1001,0),MATCH(orders!O$1,customers!$A$1:$D$1,0))</f>
        <v>Нет</v>
      </c>
    </row>
    <row r="948" spans="1:15" x14ac:dyDescent="0.25">
      <c r="A948" s="2" t="s">
        <v>1853</v>
      </c>
      <c r="B948" s="3">
        <v>43719</v>
      </c>
      <c r="C948" s="2" t="s">
        <v>1854</v>
      </c>
      <c r="D948" t="s">
        <v>1988</v>
      </c>
      <c r="E948" s="2">
        <v>3</v>
      </c>
      <c r="F948" s="2" t="str">
        <f>INDEX(customers!$A$1:$D$1001,MATCH($C948,customers!$A$1:$A$1001,0),MATCH(orders!F$1,customers!$A$1:$D$1,0))</f>
        <v>Никита Иванов</v>
      </c>
      <c r="G948" s="2" t="str">
        <f>INDEX(customers!$A$1:$D$1001,MATCH($C948,customers!$A$1:$A$1001,0),MATCH(orders!G$1,customers!$A$1:$D$1,0))</f>
        <v>Россия</v>
      </c>
      <c r="H948" s="2" t="str">
        <f>INDEX(products!$A$1:$G$49,MATCH($D948,products!$A$1:$A$49,0),MATCH(orders!H$1,products!$A$1:$G$1,0))</f>
        <v>Lib</v>
      </c>
      <c r="I948" s="2" t="str">
        <f>INDEX(products!$A$1:$G$49,MATCH($D948,products!$A$1:$A$49,0),MATCH(orders!I$1,products!$A$1:$G$1,0))</f>
        <v>D</v>
      </c>
      <c r="J948" s="2">
        <f>INDEX(products!$A$1:$G$49,MATCH($D948,products!$A$1:$A$49,0),MATCH(orders!J$1,products!$A$1:$G$1,0))</f>
        <v>0.5</v>
      </c>
      <c r="K948" s="2">
        <f>INDEX(products!$A$1:$G$49,MATCH($D948,products!$A$1:$A$49,0),MATCH(orders!K$1,products!$A$1:$G$1,0))</f>
        <v>777</v>
      </c>
      <c r="L948">
        <f>K948*E948</f>
        <v>2331</v>
      </c>
      <c r="M948" s="2" t="str" cm="1">
        <f t="array" ref="M94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48" s="2" t="str" cm="1">
        <f t="array" ref="N948">_xlfn.IFS(FullCoffeeTable[[#This Row],[Метод прожарки]]="M","Medium",FullCoffeeTable[[#This Row],[Метод прожарки]]="L","Light",FullCoffeeTable[[#This Row],[Метод прожарки]]="D","Dark")</f>
        <v>Dark</v>
      </c>
      <c r="O948" s="2" t="str">
        <f>INDEX(customers!$A$1:$D$1001,MATCH($C948,customers!$A$1:$A$1001,0),MATCH(orders!O$1,customers!$A$1:$D$1,0))</f>
        <v>Нет</v>
      </c>
    </row>
    <row r="949" spans="1:15" x14ac:dyDescent="0.25">
      <c r="A949" s="2" t="s">
        <v>1855</v>
      </c>
      <c r="B949" s="3">
        <v>44294</v>
      </c>
      <c r="C949" s="2" t="s">
        <v>1856</v>
      </c>
      <c r="D949" t="s">
        <v>1974</v>
      </c>
      <c r="E949" s="2">
        <v>1</v>
      </c>
      <c r="F949" s="2" t="str">
        <f>INDEX(customers!$A$1:$D$1001,MATCH($C949,customers!$A$1:$A$1001,0),MATCH(orders!F$1,customers!$A$1:$D$1,0))</f>
        <v>Софья Климова</v>
      </c>
      <c r="G949" s="2" t="str">
        <f>INDEX(customers!$A$1:$D$1001,MATCH($C949,customers!$A$1:$A$1001,0),MATCH(orders!G$1,customers!$A$1:$D$1,0))</f>
        <v>Казахстан</v>
      </c>
      <c r="H949" s="2" t="str">
        <f>INDEX(products!$A$1:$G$49,MATCH($D949,products!$A$1:$A$49,0),MATCH(orders!H$1,products!$A$1:$G$1,0))</f>
        <v>Ara</v>
      </c>
      <c r="I949" s="2" t="str">
        <f>INDEX(products!$A$1:$G$49,MATCH($D949,products!$A$1:$A$49,0),MATCH(orders!I$1,products!$A$1:$G$1,0))</f>
        <v>M</v>
      </c>
      <c r="J949" s="2">
        <f>INDEX(products!$A$1:$G$49,MATCH($D949,products!$A$1:$A$49,0),MATCH(orders!J$1,products!$A$1:$G$1,0))</f>
        <v>1</v>
      </c>
      <c r="K949" s="2">
        <f>INDEX(products!$A$1:$G$49,MATCH($D949,products!$A$1:$A$49,0),MATCH(orders!K$1,products!$A$1:$G$1,0))</f>
        <v>1125</v>
      </c>
      <c r="L949">
        <f>K949*E949</f>
        <v>1125</v>
      </c>
      <c r="M949" s="2" t="str" cm="1">
        <f t="array" ref="M94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49" s="2" t="str" cm="1">
        <f t="array" ref="N949">_xlfn.IFS(FullCoffeeTable[[#This Row],[Метод прожарки]]="M","Medium",FullCoffeeTable[[#This Row],[Метод прожарки]]="L","Light",FullCoffeeTable[[#This Row],[Метод прожарки]]="D","Dark")</f>
        <v>Medium</v>
      </c>
      <c r="O949" s="2" t="str">
        <f>INDEX(customers!$A$1:$D$1001,MATCH($C949,customers!$A$1:$A$1001,0),MATCH(orders!O$1,customers!$A$1:$D$1,0))</f>
        <v>Нет</v>
      </c>
    </row>
    <row r="950" spans="1:15" x14ac:dyDescent="0.25">
      <c r="A950" s="2" t="s">
        <v>1857</v>
      </c>
      <c r="B950" s="3">
        <v>44445</v>
      </c>
      <c r="C950" s="2" t="s">
        <v>1858</v>
      </c>
      <c r="D950" t="s">
        <v>2004</v>
      </c>
      <c r="E950" s="2">
        <v>3</v>
      </c>
      <c r="F950" s="2" t="str">
        <f>INDEX(customers!$A$1:$D$1001,MATCH($C950,customers!$A$1:$A$1001,0),MATCH(orders!F$1,customers!$A$1:$D$1,0))</f>
        <v>Александр Смирнов</v>
      </c>
      <c r="G950" s="2" t="str">
        <f>INDEX(customers!$A$1:$D$1001,MATCH($C950,customers!$A$1:$A$1001,0),MATCH(orders!G$1,customers!$A$1:$D$1,0))</f>
        <v>Беларусь</v>
      </c>
      <c r="H950" s="2" t="str">
        <f>INDEX(products!$A$1:$G$49,MATCH($D950,products!$A$1:$A$49,0),MATCH(orders!H$1,products!$A$1:$G$1,0))</f>
        <v>Exc</v>
      </c>
      <c r="I950" s="2" t="str">
        <f>INDEX(products!$A$1:$G$49,MATCH($D950,products!$A$1:$A$49,0),MATCH(orders!I$1,products!$A$1:$G$1,0))</f>
        <v>D</v>
      </c>
      <c r="J950" s="2">
        <f>INDEX(products!$A$1:$G$49,MATCH($D950,products!$A$1:$A$49,0),MATCH(orders!J$1,products!$A$1:$G$1,0))</f>
        <v>2.5</v>
      </c>
      <c r="K950" s="2">
        <f>INDEX(products!$A$1:$G$49,MATCH($D950,products!$A$1:$A$49,0),MATCH(orders!K$1,products!$A$1:$G$1,0))</f>
        <v>2794.5</v>
      </c>
      <c r="L950">
        <f>K950*E950</f>
        <v>8383.5</v>
      </c>
      <c r="M950" s="2" t="str" cm="1">
        <f t="array" ref="M95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0" s="2" t="str" cm="1">
        <f t="array" ref="N950">_xlfn.IFS(FullCoffeeTable[[#This Row],[Метод прожарки]]="M","Medium",FullCoffeeTable[[#This Row],[Метод прожарки]]="L","Light",FullCoffeeTable[[#This Row],[Метод прожарки]]="D","Dark")</f>
        <v>Dark</v>
      </c>
      <c r="O950" s="2" t="str">
        <f>INDEX(customers!$A$1:$D$1001,MATCH($C950,customers!$A$1:$A$1001,0),MATCH(orders!O$1,customers!$A$1:$D$1,0))</f>
        <v>Да</v>
      </c>
    </row>
    <row r="951" spans="1:15" x14ac:dyDescent="0.25">
      <c r="A951" s="2" t="s">
        <v>1859</v>
      </c>
      <c r="B951" s="3">
        <v>44449</v>
      </c>
      <c r="C951" s="2" t="s">
        <v>1860</v>
      </c>
      <c r="D951" t="s">
        <v>1961</v>
      </c>
      <c r="E951" s="2">
        <v>4</v>
      </c>
      <c r="F951" s="2" t="str">
        <f>INDEX(customers!$A$1:$D$1001,MATCH($C951,customers!$A$1:$A$1001,0),MATCH(orders!F$1,customers!$A$1:$D$1,0))</f>
        <v>Николь Смирнова</v>
      </c>
      <c r="G951" s="2" t="str">
        <f>INDEX(customers!$A$1:$D$1001,MATCH($C951,customers!$A$1:$A$1001,0),MATCH(orders!G$1,customers!$A$1:$D$1,0))</f>
        <v>Казахстан</v>
      </c>
      <c r="H951" s="2" t="str">
        <f>INDEX(products!$A$1:$G$49,MATCH($D951,products!$A$1:$A$49,0),MATCH(orders!H$1,products!$A$1:$G$1,0))</f>
        <v>Rob</v>
      </c>
      <c r="I951" s="2" t="str">
        <f>INDEX(products!$A$1:$G$49,MATCH($D951,products!$A$1:$A$49,0),MATCH(orders!I$1,products!$A$1:$G$1,0))</f>
        <v>L</v>
      </c>
      <c r="J951" s="2">
        <f>INDEX(products!$A$1:$G$49,MATCH($D951,products!$A$1:$A$49,0),MATCH(orders!J$1,products!$A$1:$G$1,0))</f>
        <v>2.5</v>
      </c>
      <c r="K951" s="2">
        <f>INDEX(products!$A$1:$G$49,MATCH($D951,products!$A$1:$A$49,0),MATCH(orders!K$1,products!$A$1:$G$1,0))</f>
        <v>2748.4999999999995</v>
      </c>
      <c r="L951">
        <f>K951*E951</f>
        <v>10993.999999999998</v>
      </c>
      <c r="M951" s="2" t="str" cm="1">
        <f t="array" ref="M95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1" s="2" t="str" cm="1">
        <f t="array" ref="N951">_xlfn.IFS(FullCoffeeTable[[#This Row],[Метод прожарки]]="M","Medium",FullCoffeeTable[[#This Row],[Метод прожарки]]="L","Light",FullCoffeeTable[[#This Row],[Метод прожарки]]="D","Dark")</f>
        <v>Light</v>
      </c>
      <c r="O951" s="2" t="str">
        <f>INDEX(customers!$A$1:$D$1001,MATCH($C951,customers!$A$1:$A$1001,0),MATCH(orders!O$1,customers!$A$1:$D$1,0))</f>
        <v>Нет</v>
      </c>
    </row>
    <row r="952" spans="1:15" x14ac:dyDescent="0.25">
      <c r="A952" s="2" t="s">
        <v>1861</v>
      </c>
      <c r="B952" s="3">
        <v>44703</v>
      </c>
      <c r="C952" s="2" t="s">
        <v>1862</v>
      </c>
      <c r="D952" t="s">
        <v>1997</v>
      </c>
      <c r="E952" s="2">
        <v>4</v>
      </c>
      <c r="F952" s="2" t="str">
        <f>INDEX(customers!$A$1:$D$1001,MATCH($C952,customers!$A$1:$A$1001,0),MATCH(orders!F$1,customers!$A$1:$D$1,0))</f>
        <v>Мария Власова</v>
      </c>
      <c r="G952" s="2" t="str">
        <f>INDEX(customers!$A$1:$D$1001,MATCH($C952,customers!$A$1:$A$1001,0),MATCH(orders!G$1,customers!$A$1:$D$1,0))</f>
        <v>Россия</v>
      </c>
      <c r="H952" s="2" t="str">
        <f>INDEX(products!$A$1:$G$49,MATCH($D952,products!$A$1:$A$49,0),MATCH(orders!H$1,products!$A$1:$G$1,0))</f>
        <v>Rob</v>
      </c>
      <c r="I952" s="2" t="str">
        <f>INDEX(products!$A$1:$G$49,MATCH($D952,products!$A$1:$A$49,0),MATCH(orders!I$1,products!$A$1:$G$1,0))</f>
        <v>L</v>
      </c>
      <c r="J952" s="2">
        <f>INDEX(products!$A$1:$G$49,MATCH($D952,products!$A$1:$A$49,0),MATCH(orders!J$1,products!$A$1:$G$1,0))</f>
        <v>0.2</v>
      </c>
      <c r="K952" s="2">
        <f>INDEX(products!$A$1:$G$49,MATCH($D952,products!$A$1:$A$49,0),MATCH(orders!K$1,products!$A$1:$G$1,0))</f>
        <v>358.49999999999994</v>
      </c>
      <c r="L952">
        <f>K952*E952</f>
        <v>1433.9999999999998</v>
      </c>
      <c r="M952" s="2" t="str" cm="1">
        <f t="array" ref="M95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2" s="2" t="str" cm="1">
        <f t="array" ref="N952">_xlfn.IFS(FullCoffeeTable[[#This Row],[Метод прожарки]]="M","Medium",FullCoffeeTable[[#This Row],[Метод прожарки]]="L","Light",FullCoffeeTable[[#This Row],[Метод прожарки]]="D","Dark")</f>
        <v>Light</v>
      </c>
      <c r="O952" s="2" t="str">
        <f>INDEX(customers!$A$1:$D$1001,MATCH($C952,customers!$A$1:$A$1001,0),MATCH(orders!O$1,customers!$A$1:$D$1,0))</f>
        <v>Да</v>
      </c>
    </row>
    <row r="953" spans="1:15" x14ac:dyDescent="0.25">
      <c r="A953" s="2" t="s">
        <v>1863</v>
      </c>
      <c r="B953" s="3">
        <v>44092</v>
      </c>
      <c r="C953" s="2" t="s">
        <v>1864</v>
      </c>
      <c r="D953" t="s">
        <v>1997</v>
      </c>
      <c r="E953" s="2">
        <v>6</v>
      </c>
      <c r="F953" s="2" t="str">
        <f>INDEX(customers!$A$1:$D$1001,MATCH($C953,customers!$A$1:$A$1001,0),MATCH(orders!F$1,customers!$A$1:$D$1,0))</f>
        <v>Варвара Александрова</v>
      </c>
      <c r="G953" s="2" t="str">
        <f>INDEX(customers!$A$1:$D$1001,MATCH($C953,customers!$A$1:$A$1001,0),MATCH(orders!G$1,customers!$A$1:$D$1,0))</f>
        <v>Россия</v>
      </c>
      <c r="H953" s="2" t="str">
        <f>INDEX(products!$A$1:$G$49,MATCH($D953,products!$A$1:$A$49,0),MATCH(orders!H$1,products!$A$1:$G$1,0))</f>
        <v>Rob</v>
      </c>
      <c r="I953" s="2" t="str">
        <f>INDEX(products!$A$1:$G$49,MATCH($D953,products!$A$1:$A$49,0),MATCH(orders!I$1,products!$A$1:$G$1,0))</f>
        <v>L</v>
      </c>
      <c r="J953" s="2">
        <f>INDEX(products!$A$1:$G$49,MATCH($D953,products!$A$1:$A$49,0),MATCH(orders!J$1,products!$A$1:$G$1,0))</f>
        <v>0.2</v>
      </c>
      <c r="K953" s="2">
        <f>INDEX(products!$A$1:$G$49,MATCH($D953,products!$A$1:$A$49,0),MATCH(orders!K$1,products!$A$1:$G$1,0))</f>
        <v>358.49999999999994</v>
      </c>
      <c r="L953">
        <f>K953*E953</f>
        <v>2150.9999999999995</v>
      </c>
      <c r="M953" s="2" t="str" cm="1">
        <f t="array" ref="M95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3" s="2" t="str" cm="1">
        <f t="array" ref="N953">_xlfn.IFS(FullCoffeeTable[[#This Row],[Метод прожарки]]="M","Medium",FullCoffeeTable[[#This Row],[Метод прожарки]]="L","Light",FullCoffeeTable[[#This Row],[Метод прожарки]]="D","Dark")</f>
        <v>Light</v>
      </c>
      <c r="O953" s="2" t="str">
        <f>INDEX(customers!$A$1:$D$1001,MATCH($C953,customers!$A$1:$A$1001,0),MATCH(orders!O$1,customers!$A$1:$D$1,0))</f>
        <v>Нет</v>
      </c>
    </row>
    <row r="954" spans="1:15" x14ac:dyDescent="0.25">
      <c r="A954" s="2" t="s">
        <v>1865</v>
      </c>
      <c r="B954" s="3">
        <v>44439</v>
      </c>
      <c r="C954" s="2" t="s">
        <v>1866</v>
      </c>
      <c r="D954" t="s">
        <v>1974</v>
      </c>
      <c r="E954" s="2">
        <v>2</v>
      </c>
      <c r="F954" s="2" t="str">
        <f>INDEX(customers!$A$1:$D$1001,MATCH($C954,customers!$A$1:$A$1001,0),MATCH(orders!F$1,customers!$A$1:$D$1,0))</f>
        <v>Милана Ильина</v>
      </c>
      <c r="G954" s="2" t="str">
        <f>INDEX(customers!$A$1:$D$1001,MATCH($C954,customers!$A$1:$A$1001,0),MATCH(orders!G$1,customers!$A$1:$D$1,0))</f>
        <v>Казахстан</v>
      </c>
      <c r="H954" s="2" t="str">
        <f>INDEX(products!$A$1:$G$49,MATCH($D954,products!$A$1:$A$49,0),MATCH(orders!H$1,products!$A$1:$G$1,0))</f>
        <v>Ara</v>
      </c>
      <c r="I954" s="2" t="str">
        <f>INDEX(products!$A$1:$G$49,MATCH($D954,products!$A$1:$A$49,0),MATCH(orders!I$1,products!$A$1:$G$1,0))</f>
        <v>M</v>
      </c>
      <c r="J954" s="2">
        <f>INDEX(products!$A$1:$G$49,MATCH($D954,products!$A$1:$A$49,0),MATCH(orders!J$1,products!$A$1:$G$1,0))</f>
        <v>1</v>
      </c>
      <c r="K954" s="2">
        <f>INDEX(products!$A$1:$G$49,MATCH($D954,products!$A$1:$A$49,0),MATCH(orders!K$1,products!$A$1:$G$1,0))</f>
        <v>1125</v>
      </c>
      <c r="L954">
        <f>K954*E954</f>
        <v>2250</v>
      </c>
      <c r="M954" s="2" t="str" cm="1">
        <f t="array" ref="M95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54" s="2" t="str" cm="1">
        <f t="array" ref="N954">_xlfn.IFS(FullCoffeeTable[[#This Row],[Метод прожарки]]="M","Medium",FullCoffeeTable[[#This Row],[Метод прожарки]]="L","Light",FullCoffeeTable[[#This Row],[Метод прожарки]]="D","Dark")</f>
        <v>Medium</v>
      </c>
      <c r="O954" s="2" t="str">
        <f>INDEX(customers!$A$1:$D$1001,MATCH($C954,customers!$A$1:$A$1001,0),MATCH(orders!O$1,customers!$A$1:$D$1,0))</f>
        <v>Да</v>
      </c>
    </row>
    <row r="955" spans="1:15" x14ac:dyDescent="0.25">
      <c r="A955" s="2" t="s">
        <v>1867</v>
      </c>
      <c r="B955" s="3">
        <v>44582</v>
      </c>
      <c r="C955" s="2" t="s">
        <v>1829</v>
      </c>
      <c r="D955" t="s">
        <v>1986</v>
      </c>
      <c r="E955" s="2">
        <v>1</v>
      </c>
      <c r="F955" s="2" t="str">
        <f>INDEX(customers!$A$1:$D$1001,MATCH($C955,customers!$A$1:$A$1001,0),MATCH(orders!F$1,customers!$A$1:$D$1,0))</f>
        <v>Виктория Худякова</v>
      </c>
      <c r="G955" s="2" t="str">
        <f>INDEX(customers!$A$1:$D$1001,MATCH($C955,customers!$A$1:$A$1001,0),MATCH(orders!G$1,customers!$A$1:$D$1,0))</f>
        <v>Россия</v>
      </c>
      <c r="H955" s="2" t="str">
        <f>INDEX(products!$A$1:$G$49,MATCH($D955,products!$A$1:$A$49,0),MATCH(orders!H$1,products!$A$1:$G$1,0))</f>
        <v>Ara</v>
      </c>
      <c r="I955" s="2" t="str">
        <f>INDEX(products!$A$1:$G$49,MATCH($D955,products!$A$1:$A$49,0),MATCH(orders!I$1,products!$A$1:$G$1,0))</f>
        <v>L</v>
      </c>
      <c r="J955" s="2">
        <f>INDEX(products!$A$1:$G$49,MATCH($D955,products!$A$1:$A$49,0),MATCH(orders!J$1,products!$A$1:$G$1,0))</f>
        <v>0.2</v>
      </c>
      <c r="K955" s="2">
        <f>INDEX(products!$A$1:$G$49,MATCH($D955,products!$A$1:$A$49,0),MATCH(orders!K$1,products!$A$1:$G$1,0))</f>
        <v>388.5</v>
      </c>
      <c r="L955">
        <f>K955*E955</f>
        <v>388.5</v>
      </c>
      <c r="M955" s="2" t="str" cm="1">
        <f t="array" ref="M95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55" s="2" t="str" cm="1">
        <f t="array" ref="N955">_xlfn.IFS(FullCoffeeTable[[#This Row],[Метод прожарки]]="M","Medium",FullCoffeeTable[[#This Row],[Метод прожарки]]="L","Light",FullCoffeeTable[[#This Row],[Метод прожарки]]="D","Dark")</f>
        <v>Light</v>
      </c>
      <c r="O955" s="2" t="str">
        <f>INDEX(customers!$A$1:$D$1001,MATCH($C955,customers!$A$1:$A$1001,0),MATCH(orders!O$1,customers!$A$1:$D$1,0))</f>
        <v>Да</v>
      </c>
    </row>
    <row r="956" spans="1:15" x14ac:dyDescent="0.25">
      <c r="A956" s="2" t="s">
        <v>1869</v>
      </c>
      <c r="B956" s="3">
        <v>44722</v>
      </c>
      <c r="C956" s="2" t="s">
        <v>1829</v>
      </c>
      <c r="D956" t="s">
        <v>2004</v>
      </c>
      <c r="E956" s="2">
        <v>1</v>
      </c>
      <c r="F956" s="2" t="str">
        <f>INDEX(customers!$A$1:$D$1001,MATCH($C956,customers!$A$1:$A$1001,0),MATCH(orders!F$1,customers!$A$1:$D$1,0))</f>
        <v>Виктория Худякова</v>
      </c>
      <c r="G956" s="2" t="str">
        <f>INDEX(customers!$A$1:$D$1001,MATCH($C956,customers!$A$1:$A$1001,0),MATCH(orders!G$1,customers!$A$1:$D$1,0))</f>
        <v>Россия</v>
      </c>
      <c r="H956" s="2" t="str">
        <f>INDEX(products!$A$1:$G$49,MATCH($D956,products!$A$1:$A$49,0),MATCH(orders!H$1,products!$A$1:$G$1,0))</f>
        <v>Exc</v>
      </c>
      <c r="I956" s="2" t="str">
        <f>INDEX(products!$A$1:$G$49,MATCH($D956,products!$A$1:$A$49,0),MATCH(orders!I$1,products!$A$1:$G$1,0))</f>
        <v>D</v>
      </c>
      <c r="J956" s="2">
        <f>INDEX(products!$A$1:$G$49,MATCH($D956,products!$A$1:$A$49,0),MATCH(orders!J$1,products!$A$1:$G$1,0))</f>
        <v>2.5</v>
      </c>
      <c r="K956" s="2">
        <f>INDEX(products!$A$1:$G$49,MATCH($D956,products!$A$1:$A$49,0),MATCH(orders!K$1,products!$A$1:$G$1,0))</f>
        <v>2794.5</v>
      </c>
      <c r="L956">
        <f>K956*E956</f>
        <v>2794.5</v>
      </c>
      <c r="M956" s="2" t="str" cm="1">
        <f t="array" ref="M95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6" s="2" t="str" cm="1">
        <f t="array" ref="N956">_xlfn.IFS(FullCoffeeTable[[#This Row],[Метод прожарки]]="M","Medium",FullCoffeeTable[[#This Row],[Метод прожарки]]="L","Light",FullCoffeeTable[[#This Row],[Метод прожарки]]="D","Dark")</f>
        <v>Dark</v>
      </c>
      <c r="O956" s="2" t="str">
        <f>INDEX(customers!$A$1:$D$1001,MATCH($C956,customers!$A$1:$A$1001,0),MATCH(orders!O$1,customers!$A$1:$D$1,0))</f>
        <v>Да</v>
      </c>
    </row>
    <row r="957" spans="1:15" x14ac:dyDescent="0.25">
      <c r="A957" s="2" t="s">
        <v>1871</v>
      </c>
      <c r="B957" s="3">
        <v>43582</v>
      </c>
      <c r="C957" s="2" t="s">
        <v>1829</v>
      </c>
      <c r="D957" t="s">
        <v>1967</v>
      </c>
      <c r="E957" s="2">
        <v>5</v>
      </c>
      <c r="F957" s="2" t="str">
        <f>INDEX(customers!$A$1:$D$1001,MATCH($C957,customers!$A$1:$A$1001,0),MATCH(orders!F$1,customers!$A$1:$D$1,0))</f>
        <v>Виктория Худякова</v>
      </c>
      <c r="G957" s="2" t="str">
        <f>INDEX(customers!$A$1:$D$1001,MATCH($C957,customers!$A$1:$A$1001,0),MATCH(orders!G$1,customers!$A$1:$D$1,0))</f>
        <v>Россия</v>
      </c>
      <c r="H957" s="2" t="str">
        <f>INDEX(products!$A$1:$G$49,MATCH($D957,products!$A$1:$A$49,0),MATCH(orders!H$1,products!$A$1:$G$1,0))</f>
        <v>Exc</v>
      </c>
      <c r="I957" s="2" t="str">
        <f>INDEX(products!$A$1:$G$49,MATCH($D957,products!$A$1:$A$49,0),MATCH(orders!I$1,products!$A$1:$G$1,0))</f>
        <v>L</v>
      </c>
      <c r="J957" s="2">
        <f>INDEX(products!$A$1:$G$49,MATCH($D957,products!$A$1:$A$49,0),MATCH(orders!J$1,products!$A$1:$G$1,0))</f>
        <v>2.5</v>
      </c>
      <c r="K957" s="2">
        <f>INDEX(products!$A$1:$G$49,MATCH($D957,products!$A$1:$A$49,0),MATCH(orders!K$1,products!$A$1:$G$1,0))</f>
        <v>3415.4999999999995</v>
      </c>
      <c r="L957">
        <f>K957*E957</f>
        <v>17077.499999999996</v>
      </c>
      <c r="M957" s="2" t="str" cm="1">
        <f t="array" ref="M95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7" s="2" t="str" cm="1">
        <f t="array" ref="N957">_xlfn.IFS(FullCoffeeTable[[#This Row],[Метод прожарки]]="M","Medium",FullCoffeeTable[[#This Row],[Метод прожарки]]="L","Light",FullCoffeeTable[[#This Row],[Метод прожарки]]="D","Dark")</f>
        <v>Light</v>
      </c>
      <c r="O957" s="2" t="str">
        <f>INDEX(customers!$A$1:$D$1001,MATCH($C957,customers!$A$1:$A$1001,0),MATCH(orders!O$1,customers!$A$1:$D$1,0))</f>
        <v>Да</v>
      </c>
    </row>
    <row r="958" spans="1:15" x14ac:dyDescent="0.25">
      <c r="A958" s="2" t="s">
        <v>1871</v>
      </c>
      <c r="B958" s="3">
        <v>43582</v>
      </c>
      <c r="C958" s="2" t="s">
        <v>1829</v>
      </c>
      <c r="D958" t="s">
        <v>1961</v>
      </c>
      <c r="E958" s="2">
        <v>2</v>
      </c>
      <c r="F958" s="2" t="str">
        <f>INDEX(customers!$A$1:$D$1001,MATCH($C958,customers!$A$1:$A$1001,0),MATCH(orders!F$1,customers!$A$1:$D$1,0))</f>
        <v>Виктория Худякова</v>
      </c>
      <c r="G958" s="2" t="str">
        <f>INDEX(customers!$A$1:$D$1001,MATCH($C958,customers!$A$1:$A$1001,0),MATCH(orders!G$1,customers!$A$1:$D$1,0))</f>
        <v>Россия</v>
      </c>
      <c r="H958" s="2" t="str">
        <f>INDEX(products!$A$1:$G$49,MATCH($D958,products!$A$1:$A$49,0),MATCH(orders!H$1,products!$A$1:$G$1,0))</f>
        <v>Rob</v>
      </c>
      <c r="I958" s="2" t="str">
        <f>INDEX(products!$A$1:$G$49,MATCH($D958,products!$A$1:$A$49,0),MATCH(orders!I$1,products!$A$1:$G$1,0))</f>
        <v>L</v>
      </c>
      <c r="J958" s="2">
        <f>INDEX(products!$A$1:$G$49,MATCH($D958,products!$A$1:$A$49,0),MATCH(orders!J$1,products!$A$1:$G$1,0))</f>
        <v>2.5</v>
      </c>
      <c r="K958" s="2">
        <f>INDEX(products!$A$1:$G$49,MATCH($D958,products!$A$1:$A$49,0),MATCH(orders!K$1,products!$A$1:$G$1,0))</f>
        <v>2748.4999999999995</v>
      </c>
      <c r="L958">
        <f>K958*E958</f>
        <v>5496.9999999999991</v>
      </c>
      <c r="M958" s="2" t="str" cm="1">
        <f t="array" ref="M95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58" s="2" t="str" cm="1">
        <f t="array" ref="N958">_xlfn.IFS(FullCoffeeTable[[#This Row],[Метод прожарки]]="M","Medium",FullCoffeeTable[[#This Row],[Метод прожарки]]="L","Light",FullCoffeeTable[[#This Row],[Метод прожарки]]="D","Dark")</f>
        <v>Light</v>
      </c>
      <c r="O958" s="2" t="str">
        <f>INDEX(customers!$A$1:$D$1001,MATCH($C958,customers!$A$1:$A$1001,0),MATCH(orders!O$1,customers!$A$1:$D$1,0))</f>
        <v>Да</v>
      </c>
    </row>
    <row r="959" spans="1:15" x14ac:dyDescent="0.25">
      <c r="A959" s="2" t="s">
        <v>1871</v>
      </c>
      <c r="B959" s="3">
        <v>43582</v>
      </c>
      <c r="C959" s="2" t="s">
        <v>1829</v>
      </c>
      <c r="D959" t="s">
        <v>1990</v>
      </c>
      <c r="E959" s="2">
        <v>1</v>
      </c>
      <c r="F959" s="2" t="str">
        <f>INDEX(customers!$A$1:$D$1001,MATCH($C959,customers!$A$1:$A$1001,0),MATCH(orders!F$1,customers!$A$1:$D$1,0))</f>
        <v>Виктория Худякова</v>
      </c>
      <c r="G959" s="2" t="str">
        <f>INDEX(customers!$A$1:$D$1001,MATCH($C959,customers!$A$1:$A$1001,0),MATCH(orders!G$1,customers!$A$1:$D$1,0))</f>
        <v>Россия</v>
      </c>
      <c r="H959" s="2" t="str">
        <f>INDEX(products!$A$1:$G$49,MATCH($D959,products!$A$1:$A$49,0),MATCH(orders!H$1,products!$A$1:$G$1,0))</f>
        <v>Exc</v>
      </c>
      <c r="I959" s="2" t="str">
        <f>INDEX(products!$A$1:$G$49,MATCH($D959,products!$A$1:$A$49,0),MATCH(orders!I$1,products!$A$1:$G$1,0))</f>
        <v>L</v>
      </c>
      <c r="J959" s="2">
        <f>INDEX(products!$A$1:$G$49,MATCH($D959,products!$A$1:$A$49,0),MATCH(orders!J$1,products!$A$1:$G$1,0))</f>
        <v>1</v>
      </c>
      <c r="K959" s="2">
        <f>INDEX(products!$A$1:$G$49,MATCH($D959,products!$A$1:$A$49,0),MATCH(orders!K$1,products!$A$1:$G$1,0))</f>
        <v>1485</v>
      </c>
      <c r="L959">
        <f>K959*E959</f>
        <v>1485</v>
      </c>
      <c r="M959" s="2" t="str" cm="1">
        <f t="array" ref="M95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59" s="2" t="str" cm="1">
        <f t="array" ref="N959">_xlfn.IFS(FullCoffeeTable[[#This Row],[Метод прожарки]]="M","Medium",FullCoffeeTable[[#This Row],[Метод прожарки]]="L","Light",FullCoffeeTable[[#This Row],[Метод прожарки]]="D","Dark")</f>
        <v>Light</v>
      </c>
      <c r="O959" s="2" t="str">
        <f>INDEX(customers!$A$1:$D$1001,MATCH($C959,customers!$A$1:$A$1001,0),MATCH(orders!O$1,customers!$A$1:$D$1,0))</f>
        <v>Да</v>
      </c>
    </row>
    <row r="960" spans="1:15" x14ac:dyDescent="0.25">
      <c r="A960" s="2" t="s">
        <v>1871</v>
      </c>
      <c r="B960" s="3">
        <v>43582</v>
      </c>
      <c r="C960" s="2" t="s">
        <v>1829</v>
      </c>
      <c r="D960" t="s">
        <v>1986</v>
      </c>
      <c r="E960" s="2">
        <v>2</v>
      </c>
      <c r="F960" s="2" t="str">
        <f>INDEX(customers!$A$1:$D$1001,MATCH($C960,customers!$A$1:$A$1001,0),MATCH(orders!F$1,customers!$A$1:$D$1,0))</f>
        <v>Виктория Худякова</v>
      </c>
      <c r="G960" s="2" t="str">
        <f>INDEX(customers!$A$1:$D$1001,MATCH($C960,customers!$A$1:$A$1001,0),MATCH(orders!G$1,customers!$A$1:$D$1,0))</f>
        <v>Россия</v>
      </c>
      <c r="H960" s="2" t="str">
        <f>INDEX(products!$A$1:$G$49,MATCH($D960,products!$A$1:$A$49,0),MATCH(orders!H$1,products!$A$1:$G$1,0))</f>
        <v>Ara</v>
      </c>
      <c r="I960" s="2" t="str">
        <f>INDEX(products!$A$1:$G$49,MATCH($D960,products!$A$1:$A$49,0),MATCH(orders!I$1,products!$A$1:$G$1,0))</f>
        <v>L</v>
      </c>
      <c r="J960" s="2">
        <f>INDEX(products!$A$1:$G$49,MATCH($D960,products!$A$1:$A$49,0),MATCH(orders!J$1,products!$A$1:$G$1,0))</f>
        <v>0.2</v>
      </c>
      <c r="K960" s="2">
        <f>INDEX(products!$A$1:$G$49,MATCH($D960,products!$A$1:$A$49,0),MATCH(orders!K$1,products!$A$1:$G$1,0))</f>
        <v>388.5</v>
      </c>
      <c r="L960">
        <f>K960*E960</f>
        <v>777</v>
      </c>
      <c r="M960" s="2" t="str" cm="1">
        <f t="array" ref="M96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0" s="2" t="str" cm="1">
        <f t="array" ref="N960">_xlfn.IFS(FullCoffeeTable[[#This Row],[Метод прожарки]]="M","Medium",FullCoffeeTable[[#This Row],[Метод прожарки]]="L","Light",FullCoffeeTable[[#This Row],[Метод прожарки]]="D","Dark")</f>
        <v>Light</v>
      </c>
      <c r="O960" s="2" t="str">
        <f>INDEX(customers!$A$1:$D$1001,MATCH($C960,customers!$A$1:$A$1001,0),MATCH(orders!O$1,customers!$A$1:$D$1,0))</f>
        <v>Да</v>
      </c>
    </row>
    <row r="961" spans="1:15" x14ac:dyDescent="0.25">
      <c r="A961" s="2" t="s">
        <v>1876</v>
      </c>
      <c r="B961" s="3">
        <v>44598</v>
      </c>
      <c r="C961" s="2" t="s">
        <v>1877</v>
      </c>
      <c r="D961" t="s">
        <v>1964</v>
      </c>
      <c r="E961" s="2">
        <v>5</v>
      </c>
      <c r="F961" s="2" t="str">
        <f>INDEX(customers!$A$1:$D$1001,MATCH($C961,customers!$A$1:$A$1001,0),MATCH(orders!F$1,customers!$A$1:$D$1,0))</f>
        <v>Дмитрий Бородин</v>
      </c>
      <c r="G961" s="2" t="str">
        <f>INDEX(customers!$A$1:$D$1001,MATCH($C961,customers!$A$1:$A$1001,0),MATCH(orders!G$1,customers!$A$1:$D$1,0))</f>
        <v>Россия</v>
      </c>
      <c r="H961" s="2" t="str">
        <f>INDEX(products!$A$1:$G$49,MATCH($D961,products!$A$1:$A$49,0),MATCH(orders!H$1,products!$A$1:$G$1,0))</f>
        <v>Lib</v>
      </c>
      <c r="I961" s="2" t="str">
        <f>INDEX(products!$A$1:$G$49,MATCH($D961,products!$A$1:$A$49,0),MATCH(orders!I$1,products!$A$1:$G$1,0))</f>
        <v>L</v>
      </c>
      <c r="J961" s="2">
        <f>INDEX(products!$A$1:$G$49,MATCH($D961,products!$A$1:$A$49,0),MATCH(orders!J$1,products!$A$1:$G$1,0))</f>
        <v>0.2</v>
      </c>
      <c r="K961" s="2">
        <f>INDEX(products!$A$1:$G$49,MATCH($D961,products!$A$1:$A$49,0),MATCH(orders!K$1,products!$A$1:$G$1,0))</f>
        <v>475.5</v>
      </c>
      <c r="L961">
        <f>K961*E961</f>
        <v>2377.5</v>
      </c>
      <c r="M961" s="2" t="str" cm="1">
        <f t="array" ref="M96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61" s="2" t="str" cm="1">
        <f t="array" ref="N961">_xlfn.IFS(FullCoffeeTable[[#This Row],[Метод прожарки]]="M","Medium",FullCoffeeTable[[#This Row],[Метод прожарки]]="L","Light",FullCoffeeTable[[#This Row],[Метод прожарки]]="D","Dark")</f>
        <v>Light</v>
      </c>
      <c r="O961" s="2" t="str">
        <f>INDEX(customers!$A$1:$D$1001,MATCH($C961,customers!$A$1:$A$1001,0),MATCH(orders!O$1,customers!$A$1:$D$1,0))</f>
        <v>Да</v>
      </c>
    </row>
    <row r="962" spans="1:15" x14ac:dyDescent="0.25">
      <c r="A962" s="2" t="s">
        <v>1878</v>
      </c>
      <c r="B962" s="3">
        <v>44591</v>
      </c>
      <c r="C962" s="2" t="s">
        <v>1879</v>
      </c>
      <c r="D962" t="s">
        <v>1989</v>
      </c>
      <c r="E962" s="2">
        <v>5</v>
      </c>
      <c r="F962" s="2" t="str">
        <f>INDEX(customers!$A$1:$D$1001,MATCH($C962,customers!$A$1:$A$1001,0),MATCH(orders!F$1,customers!$A$1:$D$1,0))</f>
        <v>Даниил Ильин</v>
      </c>
      <c r="G962" s="2" t="str">
        <f>INDEX(customers!$A$1:$D$1001,MATCH($C962,customers!$A$1:$A$1001,0),MATCH(orders!G$1,customers!$A$1:$D$1,0))</f>
        <v>Россия</v>
      </c>
      <c r="H962" s="2" t="str">
        <f>INDEX(products!$A$1:$G$49,MATCH($D962,products!$A$1:$A$49,0),MATCH(orders!H$1,products!$A$1:$G$1,0))</f>
        <v>Lib</v>
      </c>
      <c r="I962" s="2" t="str">
        <f>INDEX(products!$A$1:$G$49,MATCH($D962,products!$A$1:$A$49,0),MATCH(orders!I$1,products!$A$1:$G$1,0))</f>
        <v>L</v>
      </c>
      <c r="J962" s="2">
        <f>INDEX(products!$A$1:$G$49,MATCH($D962,products!$A$1:$A$49,0),MATCH(orders!J$1,products!$A$1:$G$1,0))</f>
        <v>1</v>
      </c>
      <c r="K962" s="2">
        <f>INDEX(products!$A$1:$G$49,MATCH($D962,products!$A$1:$A$49,0),MATCH(orders!K$1,products!$A$1:$G$1,0))</f>
        <v>1585</v>
      </c>
      <c r="L962">
        <f>K962*E962</f>
        <v>7925</v>
      </c>
      <c r="M962" s="2" t="str" cm="1">
        <f t="array" ref="M96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62" s="2" t="str" cm="1">
        <f t="array" ref="N962">_xlfn.IFS(FullCoffeeTable[[#This Row],[Метод прожарки]]="M","Medium",FullCoffeeTable[[#This Row],[Метод прожарки]]="L","Light",FullCoffeeTable[[#This Row],[Метод прожарки]]="D","Dark")</f>
        <v>Light</v>
      </c>
      <c r="O962" s="2" t="str">
        <f>INDEX(customers!$A$1:$D$1001,MATCH($C962,customers!$A$1:$A$1001,0),MATCH(orders!O$1,customers!$A$1:$D$1,0))</f>
        <v>Да</v>
      </c>
    </row>
    <row r="963" spans="1:15" x14ac:dyDescent="0.25">
      <c r="A963" s="2" t="s">
        <v>1880</v>
      </c>
      <c r="B963" s="3">
        <v>44158</v>
      </c>
      <c r="C963" s="2" t="s">
        <v>1881</v>
      </c>
      <c r="D963" t="s">
        <v>1987</v>
      </c>
      <c r="E963" s="2">
        <v>2</v>
      </c>
      <c r="F963" s="2" t="str">
        <f>INDEX(customers!$A$1:$D$1001,MATCH($C963,customers!$A$1:$A$1001,0),MATCH(orders!F$1,customers!$A$1:$D$1,0))</f>
        <v>Дарья Егорова</v>
      </c>
      <c r="G963" s="2" t="str">
        <f>INDEX(customers!$A$1:$D$1001,MATCH($C963,customers!$A$1:$A$1001,0),MATCH(orders!G$1,customers!$A$1:$D$1,0))</f>
        <v>Россия</v>
      </c>
      <c r="H963" s="2" t="str">
        <f>INDEX(products!$A$1:$G$49,MATCH($D963,products!$A$1:$A$49,0),MATCH(orders!H$1,products!$A$1:$G$1,0))</f>
        <v>Ara</v>
      </c>
      <c r="I963" s="2" t="str">
        <f>INDEX(products!$A$1:$G$49,MATCH($D963,products!$A$1:$A$49,0),MATCH(orders!I$1,products!$A$1:$G$1,0))</f>
        <v>D</v>
      </c>
      <c r="J963" s="2">
        <f>INDEX(products!$A$1:$G$49,MATCH($D963,products!$A$1:$A$49,0),MATCH(orders!J$1,products!$A$1:$G$1,0))</f>
        <v>2.5</v>
      </c>
      <c r="K963" s="2">
        <f>INDEX(products!$A$1:$G$49,MATCH($D963,products!$A$1:$A$49,0),MATCH(orders!K$1,products!$A$1:$G$1,0))</f>
        <v>2288.5</v>
      </c>
      <c r="L963">
        <f>K963*E963</f>
        <v>4577</v>
      </c>
      <c r="M963" s="2" t="str" cm="1">
        <f t="array" ref="M96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63" s="2" t="str" cm="1">
        <f t="array" ref="N963">_xlfn.IFS(FullCoffeeTable[[#This Row],[Метод прожарки]]="M","Medium",FullCoffeeTable[[#This Row],[Метод прожарки]]="L","Light",FullCoffeeTable[[#This Row],[Метод прожарки]]="D","Dark")</f>
        <v>Dark</v>
      </c>
      <c r="O963" s="2" t="str">
        <f>INDEX(customers!$A$1:$D$1001,MATCH($C963,customers!$A$1:$A$1001,0),MATCH(orders!O$1,customers!$A$1:$D$1,0))</f>
        <v>Да</v>
      </c>
    </row>
    <row r="964" spans="1:15" x14ac:dyDescent="0.25">
      <c r="A964" s="2" t="s">
        <v>1882</v>
      </c>
      <c r="B964" s="3">
        <v>44664</v>
      </c>
      <c r="C964" s="2" t="s">
        <v>1883</v>
      </c>
      <c r="D964" t="s">
        <v>1996</v>
      </c>
      <c r="E964" s="2">
        <v>1</v>
      </c>
      <c r="F964" s="2" t="str">
        <f>INDEX(customers!$A$1:$D$1001,MATCH($C964,customers!$A$1:$A$1001,0),MATCH(orders!F$1,customers!$A$1:$D$1,0))</f>
        <v>Амалия Лобанова</v>
      </c>
      <c r="G964" s="2" t="str">
        <f>INDEX(customers!$A$1:$D$1001,MATCH($C964,customers!$A$1:$A$1001,0),MATCH(orders!G$1,customers!$A$1:$D$1,0))</f>
        <v>Казахстан</v>
      </c>
      <c r="H964" s="2" t="str">
        <f>INDEX(products!$A$1:$G$49,MATCH($D964,products!$A$1:$A$49,0),MATCH(orders!H$1,products!$A$1:$G$1,0))</f>
        <v>Rob</v>
      </c>
      <c r="I964" s="2" t="str">
        <f>INDEX(products!$A$1:$G$49,MATCH($D964,products!$A$1:$A$49,0),MATCH(orders!I$1,products!$A$1:$G$1,0))</f>
        <v>D</v>
      </c>
      <c r="J964" s="2">
        <f>INDEX(products!$A$1:$G$49,MATCH($D964,products!$A$1:$A$49,0),MATCH(orders!J$1,products!$A$1:$G$1,0))</f>
        <v>1</v>
      </c>
      <c r="K964" s="2">
        <f>INDEX(products!$A$1:$G$49,MATCH($D964,products!$A$1:$A$49,0),MATCH(orders!K$1,products!$A$1:$G$1,0))</f>
        <v>894.99999999999989</v>
      </c>
      <c r="L964">
        <f>K964*E964</f>
        <v>894.99999999999989</v>
      </c>
      <c r="M964" s="2" t="str" cm="1">
        <f t="array" ref="M96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4" s="2" t="str" cm="1">
        <f t="array" ref="N964">_xlfn.IFS(FullCoffeeTable[[#This Row],[Метод прожарки]]="M","Medium",FullCoffeeTable[[#This Row],[Метод прожарки]]="L","Light",FullCoffeeTable[[#This Row],[Метод прожарки]]="D","Dark")</f>
        <v>Dark</v>
      </c>
      <c r="O964" s="2" t="str">
        <f>INDEX(customers!$A$1:$D$1001,MATCH($C964,customers!$A$1:$A$1001,0),MATCH(orders!O$1,customers!$A$1:$D$1,0))</f>
        <v>Да</v>
      </c>
    </row>
    <row r="965" spans="1:15" x14ac:dyDescent="0.25">
      <c r="A965" s="2" t="s">
        <v>1884</v>
      </c>
      <c r="B965" s="3">
        <v>44203</v>
      </c>
      <c r="C965" s="2" t="s">
        <v>1885</v>
      </c>
      <c r="D965" t="s">
        <v>1965</v>
      </c>
      <c r="E965" s="2">
        <v>4</v>
      </c>
      <c r="F965" s="2" t="str">
        <f>INDEX(customers!$A$1:$D$1001,MATCH($C965,customers!$A$1:$A$1001,0),MATCH(orders!F$1,customers!$A$1:$D$1,0))</f>
        <v>Георгий Ежов</v>
      </c>
      <c r="G965" s="2" t="str">
        <f>INDEX(customers!$A$1:$D$1001,MATCH($C965,customers!$A$1:$A$1001,0),MATCH(orders!G$1,customers!$A$1:$D$1,0))</f>
        <v>Россия</v>
      </c>
      <c r="H965" s="2" t="str">
        <f>INDEX(products!$A$1:$G$49,MATCH($D965,products!$A$1:$A$49,0),MATCH(orders!H$1,products!$A$1:$G$1,0))</f>
        <v>Rob</v>
      </c>
      <c r="I965" s="2" t="str">
        <f>INDEX(products!$A$1:$G$49,MATCH($D965,products!$A$1:$A$49,0),MATCH(orders!I$1,products!$A$1:$G$1,0))</f>
        <v>M</v>
      </c>
      <c r="J965" s="2">
        <f>INDEX(products!$A$1:$G$49,MATCH($D965,products!$A$1:$A$49,0),MATCH(orders!J$1,products!$A$1:$G$1,0))</f>
        <v>0.5</v>
      </c>
      <c r="K965" s="2">
        <f>INDEX(products!$A$1:$G$49,MATCH($D965,products!$A$1:$A$49,0),MATCH(orders!K$1,products!$A$1:$G$1,0))</f>
        <v>597</v>
      </c>
      <c r="L965">
        <f>K965*E965</f>
        <v>2388</v>
      </c>
      <c r="M965" s="2" t="str" cm="1">
        <f t="array" ref="M96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5" s="2" t="str" cm="1">
        <f t="array" ref="N965">_xlfn.IFS(FullCoffeeTable[[#This Row],[Метод прожарки]]="M","Medium",FullCoffeeTable[[#This Row],[Метод прожарки]]="L","Light",FullCoffeeTable[[#This Row],[Метод прожарки]]="D","Dark")</f>
        <v>Medium</v>
      </c>
      <c r="O965" s="2" t="str">
        <f>INDEX(customers!$A$1:$D$1001,MATCH($C965,customers!$A$1:$A$1001,0),MATCH(orders!O$1,customers!$A$1:$D$1,0))</f>
        <v>Да</v>
      </c>
    </row>
    <row r="966" spans="1:15" x14ac:dyDescent="0.25">
      <c r="A966" s="2" t="s">
        <v>1886</v>
      </c>
      <c r="B966" s="3">
        <v>43865</v>
      </c>
      <c r="C966" s="2" t="s">
        <v>1887</v>
      </c>
      <c r="D966" t="s">
        <v>2003</v>
      </c>
      <c r="E966" s="2">
        <v>5</v>
      </c>
      <c r="F966" s="2" t="str">
        <f>INDEX(customers!$A$1:$D$1001,MATCH($C966,customers!$A$1:$A$1001,0),MATCH(orders!F$1,customers!$A$1:$D$1,0))</f>
        <v>Глеб Волков</v>
      </c>
      <c r="G966" s="2" t="str">
        <f>INDEX(customers!$A$1:$D$1001,MATCH($C966,customers!$A$1:$A$1001,0),MATCH(orders!G$1,customers!$A$1:$D$1,0))</f>
        <v>Россия</v>
      </c>
      <c r="H966" s="2" t="str">
        <f>INDEX(products!$A$1:$G$49,MATCH($D966,products!$A$1:$A$49,0),MATCH(orders!H$1,products!$A$1:$G$1,0))</f>
        <v>Exc</v>
      </c>
      <c r="I966" s="2" t="str">
        <f>INDEX(products!$A$1:$G$49,MATCH($D966,products!$A$1:$A$49,0),MATCH(orders!I$1,products!$A$1:$G$1,0))</f>
        <v>L</v>
      </c>
      <c r="J966" s="2">
        <f>INDEX(products!$A$1:$G$49,MATCH($D966,products!$A$1:$A$49,0),MATCH(orders!J$1,products!$A$1:$G$1,0))</f>
        <v>0.2</v>
      </c>
      <c r="K966" s="2">
        <f>INDEX(products!$A$1:$G$49,MATCH($D966,products!$A$1:$A$49,0),MATCH(orders!K$1,products!$A$1:$G$1,0))</f>
        <v>445.5</v>
      </c>
      <c r="L966">
        <f>K966*E966</f>
        <v>2227.5</v>
      </c>
      <c r="M966" s="2" t="str" cm="1">
        <f t="array" ref="M96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66" s="2" t="str" cm="1">
        <f t="array" ref="N966">_xlfn.IFS(FullCoffeeTable[[#This Row],[Метод прожарки]]="M","Medium",FullCoffeeTable[[#This Row],[Метод прожарки]]="L","Light",FullCoffeeTable[[#This Row],[Метод прожарки]]="D","Dark")</f>
        <v>Light</v>
      </c>
      <c r="O966" s="2" t="str">
        <f>INDEX(customers!$A$1:$D$1001,MATCH($C966,customers!$A$1:$A$1001,0),MATCH(orders!O$1,customers!$A$1:$D$1,0))</f>
        <v>Нет</v>
      </c>
    </row>
    <row r="967" spans="1:15" x14ac:dyDescent="0.25">
      <c r="A967" s="2" t="s">
        <v>1888</v>
      </c>
      <c r="B967" s="3">
        <v>43724</v>
      </c>
      <c r="C967" s="2" t="s">
        <v>1889</v>
      </c>
      <c r="D967" t="s">
        <v>1957</v>
      </c>
      <c r="E967" s="2">
        <v>3</v>
      </c>
      <c r="F967" s="2" t="str">
        <f>INDEX(customers!$A$1:$D$1001,MATCH($C967,customers!$A$1:$A$1001,0),MATCH(orders!F$1,customers!$A$1:$D$1,0))</f>
        <v>Юлия Косарева</v>
      </c>
      <c r="G967" s="2" t="str">
        <f>INDEX(customers!$A$1:$D$1001,MATCH($C967,customers!$A$1:$A$1001,0),MATCH(orders!G$1,customers!$A$1:$D$1,0))</f>
        <v>Россия</v>
      </c>
      <c r="H967" s="2" t="str">
        <f>INDEX(products!$A$1:$G$49,MATCH($D967,products!$A$1:$A$49,0),MATCH(orders!H$1,products!$A$1:$G$1,0))</f>
        <v>Rob</v>
      </c>
      <c r="I967" s="2" t="str">
        <f>INDEX(products!$A$1:$G$49,MATCH($D967,products!$A$1:$A$49,0),MATCH(orders!I$1,products!$A$1:$G$1,0))</f>
        <v>M</v>
      </c>
      <c r="J967" s="2">
        <f>INDEX(products!$A$1:$G$49,MATCH($D967,products!$A$1:$A$49,0),MATCH(orders!J$1,products!$A$1:$G$1,0))</f>
        <v>1</v>
      </c>
      <c r="K967" s="2">
        <f>INDEX(products!$A$1:$G$49,MATCH($D967,products!$A$1:$A$49,0),MATCH(orders!K$1,products!$A$1:$G$1,0))</f>
        <v>994.99999999999989</v>
      </c>
      <c r="L967">
        <f>K967*E967</f>
        <v>2984.9999999999995</v>
      </c>
      <c r="M967" s="2" t="str" cm="1">
        <f t="array" ref="M96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7" s="2" t="str" cm="1">
        <f t="array" ref="N967">_xlfn.IFS(FullCoffeeTable[[#This Row],[Метод прожарки]]="M","Medium",FullCoffeeTable[[#This Row],[Метод прожарки]]="L","Light",FullCoffeeTable[[#This Row],[Метод прожарки]]="D","Dark")</f>
        <v>Medium</v>
      </c>
      <c r="O967" s="2" t="str">
        <f>INDEX(customers!$A$1:$D$1001,MATCH($C967,customers!$A$1:$A$1001,0),MATCH(orders!O$1,customers!$A$1:$D$1,0))</f>
        <v>Да</v>
      </c>
    </row>
    <row r="968" spans="1:15" x14ac:dyDescent="0.25">
      <c r="A968" s="2" t="s">
        <v>1890</v>
      </c>
      <c r="B968" s="3">
        <v>43491</v>
      </c>
      <c r="C968" s="2" t="s">
        <v>1891</v>
      </c>
      <c r="D968" t="s">
        <v>1995</v>
      </c>
      <c r="E968" s="2">
        <v>6</v>
      </c>
      <c r="F968" s="2" t="str">
        <f>INDEX(customers!$A$1:$D$1001,MATCH($C968,customers!$A$1:$A$1001,0),MATCH(orders!F$1,customers!$A$1:$D$1,0))</f>
        <v>Николай Марков</v>
      </c>
      <c r="G968" s="2" t="str">
        <f>INDEX(customers!$A$1:$D$1001,MATCH($C968,customers!$A$1:$A$1001,0),MATCH(orders!G$1,customers!$A$1:$D$1,0))</f>
        <v>Россия</v>
      </c>
      <c r="H968" s="2" t="str">
        <f>INDEX(products!$A$1:$G$49,MATCH($D968,products!$A$1:$A$49,0),MATCH(orders!H$1,products!$A$1:$G$1,0))</f>
        <v>Exc</v>
      </c>
      <c r="I968" s="2" t="str">
        <f>INDEX(products!$A$1:$G$49,MATCH($D968,products!$A$1:$A$49,0),MATCH(orders!I$1,products!$A$1:$G$1,0))</f>
        <v>L</v>
      </c>
      <c r="J968" s="2">
        <f>INDEX(products!$A$1:$G$49,MATCH($D968,products!$A$1:$A$49,0),MATCH(orders!J$1,products!$A$1:$G$1,0))</f>
        <v>0.5</v>
      </c>
      <c r="K968" s="2">
        <f>INDEX(products!$A$1:$G$49,MATCH($D968,products!$A$1:$A$49,0),MATCH(orders!K$1,products!$A$1:$G$1,0))</f>
        <v>891</v>
      </c>
      <c r="L968">
        <f>K968*E968</f>
        <v>5346</v>
      </c>
      <c r="M968" s="2" t="str" cm="1">
        <f t="array" ref="M96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68" s="2" t="str" cm="1">
        <f t="array" ref="N968">_xlfn.IFS(FullCoffeeTable[[#This Row],[Метод прожарки]]="M","Medium",FullCoffeeTable[[#This Row],[Метод прожарки]]="L","Light",FullCoffeeTable[[#This Row],[Метод прожарки]]="D","Dark")</f>
        <v>Light</v>
      </c>
      <c r="O968" s="2" t="str">
        <f>INDEX(customers!$A$1:$D$1001,MATCH($C968,customers!$A$1:$A$1001,0),MATCH(orders!O$1,customers!$A$1:$D$1,0))</f>
        <v>Да</v>
      </c>
    </row>
    <row r="969" spans="1:15" x14ac:dyDescent="0.25">
      <c r="A969" s="2" t="s">
        <v>1892</v>
      </c>
      <c r="B969" s="3">
        <v>44246</v>
      </c>
      <c r="C969" s="2" t="s">
        <v>1893</v>
      </c>
      <c r="D969" t="s">
        <v>1982</v>
      </c>
      <c r="E969" s="2">
        <v>1</v>
      </c>
      <c r="F969" s="2" t="str">
        <f>INDEX(customers!$A$1:$D$1001,MATCH($C969,customers!$A$1:$A$1001,0),MATCH(orders!F$1,customers!$A$1:$D$1,0))</f>
        <v>Марк Наумов</v>
      </c>
      <c r="G969" s="2" t="str">
        <f>INDEX(customers!$A$1:$D$1001,MATCH($C969,customers!$A$1:$A$1001,0),MATCH(orders!G$1,customers!$A$1:$D$1,0))</f>
        <v>Казахстан</v>
      </c>
      <c r="H969" s="2" t="str">
        <f>INDEX(products!$A$1:$G$49,MATCH($D969,products!$A$1:$A$49,0),MATCH(orders!H$1,products!$A$1:$G$1,0))</f>
        <v>Rob</v>
      </c>
      <c r="I969" s="2" t="str">
        <f>INDEX(products!$A$1:$G$49,MATCH($D969,products!$A$1:$A$49,0),MATCH(orders!I$1,products!$A$1:$G$1,0))</f>
        <v>D</v>
      </c>
      <c r="J969" s="2">
        <f>INDEX(products!$A$1:$G$49,MATCH($D969,products!$A$1:$A$49,0),MATCH(orders!J$1,products!$A$1:$G$1,0))</f>
        <v>0.2</v>
      </c>
      <c r="K969" s="2">
        <f>INDEX(products!$A$1:$G$49,MATCH($D969,products!$A$1:$A$49,0),MATCH(orders!K$1,products!$A$1:$G$1,0))</f>
        <v>268.49999999999994</v>
      </c>
      <c r="L969">
        <f>K969*E969</f>
        <v>268.49999999999994</v>
      </c>
      <c r="M969" s="2" t="str" cm="1">
        <f t="array" ref="M96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69" s="2" t="str" cm="1">
        <f t="array" ref="N969">_xlfn.IFS(FullCoffeeTable[[#This Row],[Метод прожарки]]="M","Medium",FullCoffeeTable[[#This Row],[Метод прожарки]]="L","Light",FullCoffeeTable[[#This Row],[Метод прожарки]]="D","Dark")</f>
        <v>Dark</v>
      </c>
      <c r="O969" s="2" t="str">
        <f>INDEX(customers!$A$1:$D$1001,MATCH($C969,customers!$A$1:$A$1001,0),MATCH(orders!O$1,customers!$A$1:$D$1,0))</f>
        <v>Да</v>
      </c>
    </row>
    <row r="970" spans="1:15" x14ac:dyDescent="0.25">
      <c r="A970" s="2" t="s">
        <v>1894</v>
      </c>
      <c r="B970" s="3">
        <v>44642</v>
      </c>
      <c r="C970" s="2" t="s">
        <v>1895</v>
      </c>
      <c r="D970" t="s">
        <v>1993</v>
      </c>
      <c r="E970" s="2">
        <v>2</v>
      </c>
      <c r="F970" s="2" t="str">
        <f>INDEX(customers!$A$1:$D$1001,MATCH($C970,customers!$A$1:$A$1001,0),MATCH(orders!F$1,customers!$A$1:$D$1,0))</f>
        <v>Александра Иванова</v>
      </c>
      <c r="G970" s="2" t="str">
        <f>INDEX(customers!$A$1:$D$1001,MATCH($C970,customers!$A$1:$A$1001,0),MATCH(orders!G$1,customers!$A$1:$D$1,0))</f>
        <v>Россия</v>
      </c>
      <c r="H970" s="2" t="str">
        <f>INDEX(products!$A$1:$G$49,MATCH($D970,products!$A$1:$A$49,0),MATCH(orders!H$1,products!$A$1:$G$1,0))</f>
        <v>Rob</v>
      </c>
      <c r="I970" s="2" t="str">
        <f>INDEX(products!$A$1:$G$49,MATCH($D970,products!$A$1:$A$49,0),MATCH(orders!I$1,products!$A$1:$G$1,0))</f>
        <v>M</v>
      </c>
      <c r="J970" s="2">
        <f>INDEX(products!$A$1:$G$49,MATCH($D970,products!$A$1:$A$49,0),MATCH(orders!J$1,products!$A$1:$G$1,0))</f>
        <v>0.2</v>
      </c>
      <c r="K970" s="2">
        <f>INDEX(products!$A$1:$G$49,MATCH($D970,products!$A$1:$A$49,0),MATCH(orders!K$1,products!$A$1:$G$1,0))</f>
        <v>298.5</v>
      </c>
      <c r="L970">
        <f>K970*E970</f>
        <v>597</v>
      </c>
      <c r="M970" s="2" t="str" cm="1">
        <f t="array" ref="M97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0" s="2" t="str" cm="1">
        <f t="array" ref="N970">_xlfn.IFS(FullCoffeeTable[[#This Row],[Метод прожарки]]="M","Medium",FullCoffeeTable[[#This Row],[Метод прожарки]]="L","Light",FullCoffeeTable[[#This Row],[Метод прожарки]]="D","Dark")</f>
        <v>Medium</v>
      </c>
      <c r="O970" s="2" t="str">
        <f>INDEX(customers!$A$1:$D$1001,MATCH($C970,customers!$A$1:$A$1001,0),MATCH(orders!O$1,customers!$A$1:$D$1,0))</f>
        <v>Нет</v>
      </c>
    </row>
    <row r="971" spans="1:15" x14ac:dyDescent="0.25">
      <c r="A971" s="2" t="s">
        <v>1896</v>
      </c>
      <c r="B971" s="3">
        <v>43649</v>
      </c>
      <c r="C971" s="2" t="s">
        <v>1897</v>
      </c>
      <c r="D971" t="s">
        <v>1962</v>
      </c>
      <c r="E971" s="2">
        <v>1</v>
      </c>
      <c r="F971" s="2" t="str">
        <f>INDEX(customers!$A$1:$D$1001,MATCH($C971,customers!$A$1:$A$1001,0),MATCH(orders!F$1,customers!$A$1:$D$1,0))</f>
        <v>Полина Колосова</v>
      </c>
      <c r="G971" s="2" t="str">
        <f>INDEX(customers!$A$1:$D$1001,MATCH($C971,customers!$A$1:$A$1001,0),MATCH(orders!G$1,customers!$A$1:$D$1,0))</f>
        <v>Россия</v>
      </c>
      <c r="H971" s="2" t="str">
        <f>INDEX(products!$A$1:$G$49,MATCH($D971,products!$A$1:$A$49,0),MATCH(orders!H$1,products!$A$1:$G$1,0))</f>
        <v>Lib</v>
      </c>
      <c r="I971" s="2" t="str">
        <f>INDEX(products!$A$1:$G$49,MATCH($D971,products!$A$1:$A$49,0),MATCH(orders!I$1,products!$A$1:$G$1,0))</f>
        <v>D</v>
      </c>
      <c r="J971" s="2">
        <f>INDEX(products!$A$1:$G$49,MATCH($D971,products!$A$1:$A$49,0),MATCH(orders!J$1,products!$A$1:$G$1,0))</f>
        <v>1</v>
      </c>
      <c r="K971" s="2">
        <f>INDEX(products!$A$1:$G$49,MATCH($D971,products!$A$1:$A$49,0),MATCH(orders!K$1,products!$A$1:$G$1,0))</f>
        <v>1295</v>
      </c>
      <c r="L971">
        <f>K971*E971</f>
        <v>1295</v>
      </c>
      <c r="M971" s="2" t="str" cm="1">
        <f t="array" ref="M97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71" s="2" t="str" cm="1">
        <f t="array" ref="N971">_xlfn.IFS(FullCoffeeTable[[#This Row],[Метод прожарки]]="M","Medium",FullCoffeeTable[[#This Row],[Метод прожарки]]="L","Light",FullCoffeeTable[[#This Row],[Метод прожарки]]="D","Dark")</f>
        <v>Dark</v>
      </c>
      <c r="O971" s="2" t="str">
        <f>INDEX(customers!$A$1:$D$1001,MATCH($C971,customers!$A$1:$A$1001,0),MATCH(orders!O$1,customers!$A$1:$D$1,0))</f>
        <v>Да</v>
      </c>
    </row>
    <row r="972" spans="1:15" x14ac:dyDescent="0.25">
      <c r="A972" s="2" t="s">
        <v>1898</v>
      </c>
      <c r="B972" s="3">
        <v>43729</v>
      </c>
      <c r="C972" s="2" t="s">
        <v>1899</v>
      </c>
      <c r="D972" t="s">
        <v>1958</v>
      </c>
      <c r="E972" s="2">
        <v>1</v>
      </c>
      <c r="F972" s="2" t="str">
        <f>INDEX(customers!$A$1:$D$1001,MATCH($C972,customers!$A$1:$A$1001,0),MATCH(orders!F$1,customers!$A$1:$D$1,0))</f>
        <v>Дмитрий Козлов</v>
      </c>
      <c r="G972" s="2" t="str">
        <f>INDEX(customers!$A$1:$D$1001,MATCH($C972,customers!$A$1:$A$1001,0),MATCH(orders!G$1,customers!$A$1:$D$1,0))</f>
        <v>Россия</v>
      </c>
      <c r="H972" s="2" t="str">
        <f>INDEX(products!$A$1:$G$49,MATCH($D972,products!$A$1:$A$49,0),MATCH(orders!H$1,products!$A$1:$G$1,0))</f>
        <v>Exc</v>
      </c>
      <c r="I972" s="2" t="str">
        <f>INDEX(products!$A$1:$G$49,MATCH($D972,products!$A$1:$A$49,0),MATCH(orders!I$1,products!$A$1:$G$1,0))</f>
        <v>M</v>
      </c>
      <c r="J972" s="2">
        <f>INDEX(products!$A$1:$G$49,MATCH($D972,products!$A$1:$A$49,0),MATCH(orders!J$1,products!$A$1:$G$1,0))</f>
        <v>0.5</v>
      </c>
      <c r="K972" s="2">
        <f>INDEX(products!$A$1:$G$49,MATCH($D972,products!$A$1:$A$49,0),MATCH(orders!K$1,products!$A$1:$G$1,0))</f>
        <v>825</v>
      </c>
      <c r="L972">
        <f>K972*E972</f>
        <v>825</v>
      </c>
      <c r="M972" s="2" t="str" cm="1">
        <f t="array" ref="M97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72" s="2" t="str" cm="1">
        <f t="array" ref="N972">_xlfn.IFS(FullCoffeeTable[[#This Row],[Метод прожарки]]="M","Medium",FullCoffeeTable[[#This Row],[Метод прожарки]]="L","Light",FullCoffeeTable[[#This Row],[Метод прожарки]]="D","Dark")</f>
        <v>Medium</v>
      </c>
      <c r="O972" s="2" t="str">
        <f>INDEX(customers!$A$1:$D$1001,MATCH($C972,customers!$A$1:$A$1001,0),MATCH(orders!O$1,customers!$A$1:$D$1,0))</f>
        <v>Нет</v>
      </c>
    </row>
    <row r="973" spans="1:15" x14ac:dyDescent="0.25">
      <c r="A973" s="2" t="s">
        <v>1900</v>
      </c>
      <c r="B973" s="3">
        <v>43703</v>
      </c>
      <c r="C973" s="2" t="s">
        <v>1901</v>
      </c>
      <c r="D973" t="s">
        <v>2001</v>
      </c>
      <c r="E973" s="2">
        <v>5</v>
      </c>
      <c r="F973" s="2" t="str">
        <f>INDEX(customers!$A$1:$D$1001,MATCH($C973,customers!$A$1:$A$1001,0),MATCH(orders!F$1,customers!$A$1:$D$1,0))</f>
        <v>Евгения Петрова</v>
      </c>
      <c r="G973" s="2" t="str">
        <f>INDEX(customers!$A$1:$D$1001,MATCH($C973,customers!$A$1:$A$1001,0),MATCH(orders!G$1,customers!$A$1:$D$1,0))</f>
        <v>Россия</v>
      </c>
      <c r="H973" s="2" t="str">
        <f>INDEX(products!$A$1:$G$49,MATCH($D973,products!$A$1:$A$49,0),MATCH(orders!H$1,products!$A$1:$G$1,0))</f>
        <v>Ara</v>
      </c>
      <c r="I973" s="2" t="str">
        <f>INDEX(products!$A$1:$G$49,MATCH($D973,products!$A$1:$A$49,0),MATCH(orders!I$1,products!$A$1:$G$1,0))</f>
        <v>L</v>
      </c>
      <c r="J973" s="2">
        <f>INDEX(products!$A$1:$G$49,MATCH($D973,products!$A$1:$A$49,0),MATCH(orders!J$1,products!$A$1:$G$1,0))</f>
        <v>2.5</v>
      </c>
      <c r="K973" s="2">
        <f>INDEX(products!$A$1:$G$49,MATCH($D973,products!$A$1:$A$49,0),MATCH(orders!K$1,products!$A$1:$G$1,0))</f>
        <v>2978.4999999999995</v>
      </c>
      <c r="L973">
        <f>K973*E973</f>
        <v>14892.499999999998</v>
      </c>
      <c r="M973" s="2" t="str" cm="1">
        <f t="array" ref="M97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3" s="2" t="str" cm="1">
        <f t="array" ref="N973">_xlfn.IFS(FullCoffeeTable[[#This Row],[Метод прожарки]]="M","Medium",FullCoffeeTable[[#This Row],[Метод прожарки]]="L","Light",FullCoffeeTable[[#This Row],[Метод прожарки]]="D","Dark")</f>
        <v>Light</v>
      </c>
      <c r="O973" s="2" t="str">
        <f>INDEX(customers!$A$1:$D$1001,MATCH($C973,customers!$A$1:$A$1001,0),MATCH(orders!O$1,customers!$A$1:$D$1,0))</f>
        <v>Нет</v>
      </c>
    </row>
    <row r="974" spans="1:15" x14ac:dyDescent="0.25">
      <c r="A974" s="2" t="s">
        <v>1902</v>
      </c>
      <c r="B974" s="3">
        <v>44411</v>
      </c>
      <c r="C974" s="2" t="s">
        <v>1903</v>
      </c>
      <c r="D974" t="s">
        <v>2001</v>
      </c>
      <c r="E974" s="2">
        <v>3</v>
      </c>
      <c r="F974" s="2" t="str">
        <f>INDEX(customers!$A$1:$D$1001,MATCH($C974,customers!$A$1:$A$1001,0),MATCH(orders!F$1,customers!$A$1:$D$1,0))</f>
        <v>Михаил Лапин</v>
      </c>
      <c r="G974" s="2" t="str">
        <f>INDEX(customers!$A$1:$D$1001,MATCH($C974,customers!$A$1:$A$1001,0),MATCH(orders!G$1,customers!$A$1:$D$1,0))</f>
        <v>Казахстан</v>
      </c>
      <c r="H974" s="2" t="str">
        <f>INDEX(products!$A$1:$G$49,MATCH($D974,products!$A$1:$A$49,0),MATCH(orders!H$1,products!$A$1:$G$1,0))</f>
        <v>Ara</v>
      </c>
      <c r="I974" s="2" t="str">
        <f>INDEX(products!$A$1:$G$49,MATCH($D974,products!$A$1:$A$49,0),MATCH(orders!I$1,products!$A$1:$G$1,0))</f>
        <v>L</v>
      </c>
      <c r="J974" s="2">
        <f>INDEX(products!$A$1:$G$49,MATCH($D974,products!$A$1:$A$49,0),MATCH(orders!J$1,products!$A$1:$G$1,0))</f>
        <v>2.5</v>
      </c>
      <c r="K974" s="2">
        <f>INDEX(products!$A$1:$G$49,MATCH($D974,products!$A$1:$A$49,0),MATCH(orders!K$1,products!$A$1:$G$1,0))</f>
        <v>2978.4999999999995</v>
      </c>
      <c r="L974">
        <f>K974*E974</f>
        <v>8935.4999999999982</v>
      </c>
      <c r="M974" s="2" t="str" cm="1">
        <f t="array" ref="M97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4" s="2" t="str" cm="1">
        <f t="array" ref="N974">_xlfn.IFS(FullCoffeeTable[[#This Row],[Метод прожарки]]="M","Medium",FullCoffeeTable[[#This Row],[Метод прожарки]]="L","Light",FullCoffeeTable[[#This Row],[Метод прожарки]]="D","Dark")</f>
        <v>Light</v>
      </c>
      <c r="O974" s="2" t="str">
        <f>INDEX(customers!$A$1:$D$1001,MATCH($C974,customers!$A$1:$A$1001,0),MATCH(orders!O$1,customers!$A$1:$D$1,0))</f>
        <v>Да</v>
      </c>
    </row>
    <row r="975" spans="1:15" x14ac:dyDescent="0.25">
      <c r="A975" s="2" t="s">
        <v>1904</v>
      </c>
      <c r="B975" s="3">
        <v>44493</v>
      </c>
      <c r="C975" s="2" t="s">
        <v>1905</v>
      </c>
      <c r="D975" t="s">
        <v>1981</v>
      </c>
      <c r="E975" s="2">
        <v>6</v>
      </c>
      <c r="F975" s="2" t="str">
        <f>INDEX(customers!$A$1:$D$1001,MATCH($C975,customers!$A$1:$A$1001,0),MATCH(orders!F$1,customers!$A$1:$D$1,0))</f>
        <v>Ксения Константинова</v>
      </c>
      <c r="G975" s="2" t="str">
        <f>INDEX(customers!$A$1:$D$1001,MATCH($C975,customers!$A$1:$A$1001,0),MATCH(orders!G$1,customers!$A$1:$D$1,0))</f>
        <v>Россия</v>
      </c>
      <c r="H975" s="2" t="str">
        <f>INDEX(products!$A$1:$G$49,MATCH($D975,products!$A$1:$A$49,0),MATCH(orders!H$1,products!$A$1:$G$1,0))</f>
        <v>Lib</v>
      </c>
      <c r="I975" s="2" t="str">
        <f>INDEX(products!$A$1:$G$49,MATCH($D975,products!$A$1:$A$49,0),MATCH(orders!I$1,products!$A$1:$G$1,0))</f>
        <v>M</v>
      </c>
      <c r="J975" s="2">
        <f>INDEX(products!$A$1:$G$49,MATCH($D975,products!$A$1:$A$49,0),MATCH(orders!J$1,products!$A$1:$G$1,0))</f>
        <v>1</v>
      </c>
      <c r="K975" s="2">
        <f>INDEX(products!$A$1:$G$49,MATCH($D975,products!$A$1:$A$49,0),MATCH(orders!K$1,products!$A$1:$G$1,0))</f>
        <v>1455</v>
      </c>
      <c r="L975">
        <f>K975*E975</f>
        <v>8730</v>
      </c>
      <c r="M975" s="2" t="str" cm="1">
        <f t="array" ref="M97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75" s="2" t="str" cm="1">
        <f t="array" ref="N975">_xlfn.IFS(FullCoffeeTable[[#This Row],[Метод прожарки]]="M","Medium",FullCoffeeTable[[#This Row],[Метод прожарки]]="L","Light",FullCoffeeTable[[#This Row],[Метод прожарки]]="D","Dark")</f>
        <v>Medium</v>
      </c>
      <c r="O975" s="2" t="str">
        <f>INDEX(customers!$A$1:$D$1001,MATCH($C975,customers!$A$1:$A$1001,0),MATCH(orders!O$1,customers!$A$1:$D$1,0))</f>
        <v>Нет</v>
      </c>
    </row>
    <row r="976" spans="1:15" x14ac:dyDescent="0.25">
      <c r="A976" s="2" t="s">
        <v>1906</v>
      </c>
      <c r="B976" s="3">
        <v>43556</v>
      </c>
      <c r="C976" s="2" t="s">
        <v>1907</v>
      </c>
      <c r="D976" t="s">
        <v>1991</v>
      </c>
      <c r="E976" s="2">
        <v>1</v>
      </c>
      <c r="F976" s="2" t="str">
        <f>INDEX(customers!$A$1:$D$1001,MATCH($C976,customers!$A$1:$A$1001,0),MATCH(orders!F$1,customers!$A$1:$D$1,0))</f>
        <v>Даниил Логинов</v>
      </c>
      <c r="G976" s="2" t="str">
        <f>INDEX(customers!$A$1:$D$1001,MATCH($C976,customers!$A$1:$A$1001,0),MATCH(orders!G$1,customers!$A$1:$D$1,0))</f>
        <v>Россия</v>
      </c>
      <c r="H976" s="2" t="str">
        <f>INDEX(products!$A$1:$G$49,MATCH($D976,products!$A$1:$A$49,0),MATCH(orders!H$1,products!$A$1:$G$1,0))</f>
        <v>Rob</v>
      </c>
      <c r="I976" s="2" t="str">
        <f>INDEX(products!$A$1:$G$49,MATCH($D976,products!$A$1:$A$49,0),MATCH(orders!I$1,products!$A$1:$G$1,0))</f>
        <v>D</v>
      </c>
      <c r="J976" s="2">
        <f>INDEX(products!$A$1:$G$49,MATCH($D976,products!$A$1:$A$49,0),MATCH(orders!J$1,products!$A$1:$G$1,0))</f>
        <v>0.5</v>
      </c>
      <c r="K976" s="2">
        <f>INDEX(products!$A$1:$G$49,MATCH($D976,products!$A$1:$A$49,0),MATCH(orders!K$1,products!$A$1:$G$1,0))</f>
        <v>536.99999999999989</v>
      </c>
      <c r="L976">
        <f>K976*E976</f>
        <v>536.99999999999989</v>
      </c>
      <c r="M976" s="2" t="str" cm="1">
        <f t="array" ref="M97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6" s="2" t="str" cm="1">
        <f t="array" ref="N976">_xlfn.IFS(FullCoffeeTable[[#This Row],[Метод прожарки]]="M","Medium",FullCoffeeTable[[#This Row],[Метод прожарки]]="L","Light",FullCoffeeTable[[#This Row],[Метод прожарки]]="D","Dark")</f>
        <v>Dark</v>
      </c>
      <c r="O976" s="2" t="str">
        <f>INDEX(customers!$A$1:$D$1001,MATCH($C976,customers!$A$1:$A$1001,0),MATCH(orders!O$1,customers!$A$1:$D$1,0))</f>
        <v>Да</v>
      </c>
    </row>
    <row r="977" spans="1:15" x14ac:dyDescent="0.25">
      <c r="A977" s="2" t="s">
        <v>1908</v>
      </c>
      <c r="B977" s="3">
        <v>44538</v>
      </c>
      <c r="C977" s="2" t="s">
        <v>1909</v>
      </c>
      <c r="D977" t="s">
        <v>1973</v>
      </c>
      <c r="E977" s="2">
        <v>3</v>
      </c>
      <c r="F977" s="2" t="str">
        <f>INDEX(customers!$A$1:$D$1001,MATCH($C977,customers!$A$1:$A$1001,0),MATCH(orders!F$1,customers!$A$1:$D$1,0))</f>
        <v>Арина Александрова</v>
      </c>
      <c r="G977" s="2" t="str">
        <f>INDEX(customers!$A$1:$D$1001,MATCH($C977,customers!$A$1:$A$1001,0),MATCH(orders!G$1,customers!$A$1:$D$1,0))</f>
        <v>Казахстан</v>
      </c>
      <c r="H977" s="2" t="str">
        <f>INDEX(products!$A$1:$G$49,MATCH($D977,products!$A$1:$A$49,0),MATCH(orders!H$1,products!$A$1:$G$1,0))</f>
        <v>Ara</v>
      </c>
      <c r="I977" s="2" t="str">
        <f>INDEX(products!$A$1:$G$49,MATCH($D977,products!$A$1:$A$49,0),MATCH(orders!I$1,products!$A$1:$G$1,0))</f>
        <v>D</v>
      </c>
      <c r="J977" s="2">
        <f>INDEX(products!$A$1:$G$49,MATCH($D977,products!$A$1:$A$49,0),MATCH(orders!J$1,products!$A$1:$G$1,0))</f>
        <v>0.2</v>
      </c>
      <c r="K977" s="2">
        <f>INDEX(products!$A$1:$G$49,MATCH($D977,products!$A$1:$A$49,0),MATCH(orders!K$1,products!$A$1:$G$1,0))</f>
        <v>298.5</v>
      </c>
      <c r="L977">
        <f>K977*E977</f>
        <v>895.5</v>
      </c>
      <c r="M977" s="2" t="str" cm="1">
        <f t="array" ref="M97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77" s="2" t="str" cm="1">
        <f t="array" ref="N977">_xlfn.IFS(FullCoffeeTable[[#This Row],[Метод прожарки]]="M","Medium",FullCoffeeTable[[#This Row],[Метод прожарки]]="L","Light",FullCoffeeTable[[#This Row],[Метод прожарки]]="D","Dark")</f>
        <v>Dark</v>
      </c>
      <c r="O977" s="2" t="str">
        <f>INDEX(customers!$A$1:$D$1001,MATCH($C977,customers!$A$1:$A$1001,0),MATCH(orders!O$1,customers!$A$1:$D$1,0))</f>
        <v>Да</v>
      </c>
    </row>
    <row r="978" spans="1:15" x14ac:dyDescent="0.25">
      <c r="A978" s="2" t="s">
        <v>1910</v>
      </c>
      <c r="B978" s="3">
        <v>43643</v>
      </c>
      <c r="C978" s="2" t="s">
        <v>1911</v>
      </c>
      <c r="D978" t="s">
        <v>1961</v>
      </c>
      <c r="E978" s="2">
        <v>5</v>
      </c>
      <c r="F978" s="2" t="str">
        <f>INDEX(customers!$A$1:$D$1001,MATCH($C978,customers!$A$1:$A$1001,0),MATCH(orders!F$1,customers!$A$1:$D$1,0))</f>
        <v>Илья Комаров</v>
      </c>
      <c r="G978" s="2" t="str">
        <f>INDEX(customers!$A$1:$D$1001,MATCH($C978,customers!$A$1:$A$1001,0),MATCH(orders!G$1,customers!$A$1:$D$1,0))</f>
        <v>Россия</v>
      </c>
      <c r="H978" s="2" t="str">
        <f>INDEX(products!$A$1:$G$49,MATCH($D978,products!$A$1:$A$49,0),MATCH(orders!H$1,products!$A$1:$G$1,0))</f>
        <v>Rob</v>
      </c>
      <c r="I978" s="2" t="str">
        <f>INDEX(products!$A$1:$G$49,MATCH($D978,products!$A$1:$A$49,0),MATCH(orders!I$1,products!$A$1:$G$1,0))</f>
        <v>L</v>
      </c>
      <c r="J978" s="2">
        <f>INDEX(products!$A$1:$G$49,MATCH($D978,products!$A$1:$A$49,0),MATCH(orders!J$1,products!$A$1:$G$1,0))</f>
        <v>2.5</v>
      </c>
      <c r="K978" s="2">
        <f>INDEX(products!$A$1:$G$49,MATCH($D978,products!$A$1:$A$49,0),MATCH(orders!K$1,products!$A$1:$G$1,0))</f>
        <v>2748.4999999999995</v>
      </c>
      <c r="L978">
        <f>K978*E978</f>
        <v>13742.499999999998</v>
      </c>
      <c r="M978" s="2" t="str" cm="1">
        <f t="array" ref="M97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8" s="2" t="str" cm="1">
        <f t="array" ref="N978">_xlfn.IFS(FullCoffeeTable[[#This Row],[Метод прожарки]]="M","Medium",FullCoffeeTable[[#This Row],[Метод прожарки]]="L","Light",FullCoffeeTable[[#This Row],[Метод прожарки]]="D","Dark")</f>
        <v>Light</v>
      </c>
      <c r="O978" s="2" t="str">
        <f>INDEX(customers!$A$1:$D$1001,MATCH($C978,customers!$A$1:$A$1001,0),MATCH(orders!O$1,customers!$A$1:$D$1,0))</f>
        <v>Да</v>
      </c>
    </row>
    <row r="979" spans="1:15" x14ac:dyDescent="0.25">
      <c r="A979" s="2" t="s">
        <v>1912</v>
      </c>
      <c r="B979" s="3">
        <v>44026</v>
      </c>
      <c r="C979" s="2" t="s">
        <v>1913</v>
      </c>
      <c r="D979" t="s">
        <v>1998</v>
      </c>
      <c r="E979" s="2">
        <v>5</v>
      </c>
      <c r="F979" s="2" t="str">
        <f>INDEX(customers!$A$1:$D$1001,MATCH($C979,customers!$A$1:$A$1001,0),MATCH(orders!F$1,customers!$A$1:$D$1,0))</f>
        <v>Амина Воробьева</v>
      </c>
      <c r="G979" s="2" t="str">
        <f>INDEX(customers!$A$1:$D$1001,MATCH($C979,customers!$A$1:$A$1001,0),MATCH(orders!G$1,customers!$A$1:$D$1,0))</f>
        <v>Россия</v>
      </c>
      <c r="H979" s="2" t="str">
        <f>INDEX(products!$A$1:$G$49,MATCH($D979,products!$A$1:$A$49,0),MATCH(orders!H$1,products!$A$1:$G$1,0))</f>
        <v>Rob</v>
      </c>
      <c r="I979" s="2" t="str">
        <f>INDEX(products!$A$1:$G$49,MATCH($D979,products!$A$1:$A$49,0),MATCH(orders!I$1,products!$A$1:$G$1,0))</f>
        <v>L</v>
      </c>
      <c r="J979" s="2">
        <f>INDEX(products!$A$1:$G$49,MATCH($D979,products!$A$1:$A$49,0),MATCH(orders!J$1,products!$A$1:$G$1,0))</f>
        <v>1</v>
      </c>
      <c r="K979" s="2">
        <f>INDEX(products!$A$1:$G$49,MATCH($D979,products!$A$1:$A$49,0),MATCH(orders!K$1,products!$A$1:$G$1,0))</f>
        <v>1195</v>
      </c>
      <c r="L979">
        <f>K979*E979</f>
        <v>5975</v>
      </c>
      <c r="M979" s="2" t="str" cm="1">
        <f t="array" ref="M97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79" s="2" t="str" cm="1">
        <f t="array" ref="N979">_xlfn.IFS(FullCoffeeTable[[#This Row],[Метод прожарки]]="M","Medium",FullCoffeeTable[[#This Row],[Метод прожарки]]="L","Light",FullCoffeeTable[[#This Row],[Метод прожарки]]="D","Dark")</f>
        <v>Light</v>
      </c>
      <c r="O979" s="2" t="str">
        <f>INDEX(customers!$A$1:$D$1001,MATCH($C979,customers!$A$1:$A$1001,0),MATCH(orders!O$1,customers!$A$1:$D$1,0))</f>
        <v>Нет</v>
      </c>
    </row>
    <row r="980" spans="1:15" x14ac:dyDescent="0.25">
      <c r="A980" s="2" t="s">
        <v>1914</v>
      </c>
      <c r="B980" s="3">
        <v>43913</v>
      </c>
      <c r="C980" s="2" t="s">
        <v>1905</v>
      </c>
      <c r="D980" t="s">
        <v>1999</v>
      </c>
      <c r="E980" s="2">
        <v>3</v>
      </c>
      <c r="F980" s="2" t="str">
        <f>INDEX(customers!$A$1:$D$1001,MATCH($C980,customers!$A$1:$A$1001,0),MATCH(orders!F$1,customers!$A$1:$D$1,0))</f>
        <v>Ксения Константинова</v>
      </c>
      <c r="G980" s="2" t="str">
        <f>INDEX(customers!$A$1:$D$1001,MATCH($C980,customers!$A$1:$A$1001,0),MATCH(orders!G$1,customers!$A$1:$D$1,0))</f>
        <v>Россия</v>
      </c>
      <c r="H980" s="2" t="str">
        <f>INDEX(products!$A$1:$G$49,MATCH($D980,products!$A$1:$A$49,0),MATCH(orders!H$1,products!$A$1:$G$1,0))</f>
        <v>Ara</v>
      </c>
      <c r="I980" s="2" t="str">
        <f>INDEX(products!$A$1:$G$49,MATCH($D980,products!$A$1:$A$49,0),MATCH(orders!I$1,products!$A$1:$G$1,0))</f>
        <v>L</v>
      </c>
      <c r="J980" s="2">
        <f>INDEX(products!$A$1:$G$49,MATCH($D980,products!$A$1:$A$49,0),MATCH(orders!J$1,products!$A$1:$G$1,0))</f>
        <v>0.5</v>
      </c>
      <c r="K980" s="2">
        <f>INDEX(products!$A$1:$G$49,MATCH($D980,products!$A$1:$A$49,0),MATCH(orders!K$1,products!$A$1:$G$1,0))</f>
        <v>777</v>
      </c>
      <c r="L980">
        <f>K980*E980</f>
        <v>2331</v>
      </c>
      <c r="M980" s="2" t="str" cm="1">
        <f t="array" ref="M98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0" s="2" t="str" cm="1">
        <f t="array" ref="N980">_xlfn.IFS(FullCoffeeTable[[#This Row],[Метод прожарки]]="M","Medium",FullCoffeeTable[[#This Row],[Метод прожарки]]="L","Light",FullCoffeeTable[[#This Row],[Метод прожарки]]="D","Dark")</f>
        <v>Light</v>
      </c>
      <c r="O980" s="2" t="str">
        <f>INDEX(customers!$A$1:$D$1001,MATCH($C980,customers!$A$1:$A$1001,0),MATCH(orders!O$1,customers!$A$1:$D$1,0))</f>
        <v>Нет</v>
      </c>
    </row>
    <row r="981" spans="1:15" x14ac:dyDescent="0.25">
      <c r="A981" s="2" t="s">
        <v>1916</v>
      </c>
      <c r="B981" s="3">
        <v>43856</v>
      </c>
      <c r="C981" s="2" t="s">
        <v>1917</v>
      </c>
      <c r="D981" t="s">
        <v>1991</v>
      </c>
      <c r="E981" s="2">
        <v>2</v>
      </c>
      <c r="F981" s="2" t="str">
        <f>INDEX(customers!$A$1:$D$1001,MATCH($C981,customers!$A$1:$A$1001,0),MATCH(orders!F$1,customers!$A$1:$D$1,0))</f>
        <v>Николай Иванов</v>
      </c>
      <c r="G981" s="2" t="str">
        <f>INDEX(customers!$A$1:$D$1001,MATCH($C981,customers!$A$1:$A$1001,0),MATCH(orders!G$1,customers!$A$1:$D$1,0))</f>
        <v>Россия</v>
      </c>
      <c r="H981" s="2" t="str">
        <f>INDEX(products!$A$1:$G$49,MATCH($D981,products!$A$1:$A$49,0),MATCH(orders!H$1,products!$A$1:$G$1,0))</f>
        <v>Rob</v>
      </c>
      <c r="I981" s="2" t="str">
        <f>INDEX(products!$A$1:$G$49,MATCH($D981,products!$A$1:$A$49,0),MATCH(orders!I$1,products!$A$1:$G$1,0))</f>
        <v>D</v>
      </c>
      <c r="J981" s="2">
        <f>INDEX(products!$A$1:$G$49,MATCH($D981,products!$A$1:$A$49,0),MATCH(orders!J$1,products!$A$1:$G$1,0))</f>
        <v>0.5</v>
      </c>
      <c r="K981" s="2">
        <f>INDEX(products!$A$1:$G$49,MATCH($D981,products!$A$1:$A$49,0),MATCH(orders!K$1,products!$A$1:$G$1,0))</f>
        <v>536.99999999999989</v>
      </c>
      <c r="L981">
        <f>K981*E981</f>
        <v>1073.9999999999998</v>
      </c>
      <c r="M981" s="2" t="str" cm="1">
        <f t="array" ref="M98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1" s="2" t="str" cm="1">
        <f t="array" ref="N981">_xlfn.IFS(FullCoffeeTable[[#This Row],[Метод прожарки]]="M","Medium",FullCoffeeTable[[#This Row],[Метод прожарки]]="L","Light",FullCoffeeTable[[#This Row],[Метод прожарки]]="D","Dark")</f>
        <v>Dark</v>
      </c>
      <c r="O981" s="2" t="str">
        <f>INDEX(customers!$A$1:$D$1001,MATCH($C981,customers!$A$1:$A$1001,0),MATCH(orders!O$1,customers!$A$1:$D$1,0))</f>
        <v>Нет</v>
      </c>
    </row>
    <row r="982" spans="1:15" x14ac:dyDescent="0.25">
      <c r="A982" s="2" t="s">
        <v>1918</v>
      </c>
      <c r="B982" s="3">
        <v>43982</v>
      </c>
      <c r="C982" s="2" t="s">
        <v>1919</v>
      </c>
      <c r="D982" t="s">
        <v>2004</v>
      </c>
      <c r="E982" s="2">
        <v>6</v>
      </c>
      <c r="F982" s="2" t="str">
        <f>INDEX(customers!$A$1:$D$1001,MATCH($C982,customers!$A$1:$A$1001,0),MATCH(orders!F$1,customers!$A$1:$D$1,0))</f>
        <v>Елизавета Зубова</v>
      </c>
      <c r="G982" s="2" t="str">
        <f>INDEX(customers!$A$1:$D$1001,MATCH($C982,customers!$A$1:$A$1001,0),MATCH(orders!G$1,customers!$A$1:$D$1,0))</f>
        <v>Россия</v>
      </c>
      <c r="H982" s="2" t="str">
        <f>INDEX(products!$A$1:$G$49,MATCH($D982,products!$A$1:$A$49,0),MATCH(orders!H$1,products!$A$1:$G$1,0))</f>
        <v>Exc</v>
      </c>
      <c r="I982" s="2" t="str">
        <f>INDEX(products!$A$1:$G$49,MATCH($D982,products!$A$1:$A$49,0),MATCH(orders!I$1,products!$A$1:$G$1,0))</f>
        <v>D</v>
      </c>
      <c r="J982" s="2">
        <f>INDEX(products!$A$1:$G$49,MATCH($D982,products!$A$1:$A$49,0),MATCH(orders!J$1,products!$A$1:$G$1,0))</f>
        <v>2.5</v>
      </c>
      <c r="K982" s="2">
        <f>INDEX(products!$A$1:$G$49,MATCH($D982,products!$A$1:$A$49,0),MATCH(orders!K$1,products!$A$1:$G$1,0))</f>
        <v>2794.5</v>
      </c>
      <c r="L982">
        <f>K982*E982</f>
        <v>16767</v>
      </c>
      <c r="M982" s="2" t="str" cm="1">
        <f t="array" ref="M98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2" s="2" t="str" cm="1">
        <f t="array" ref="N982">_xlfn.IFS(FullCoffeeTable[[#This Row],[Метод прожарки]]="M","Medium",FullCoffeeTable[[#This Row],[Метод прожарки]]="L","Light",FullCoffeeTable[[#This Row],[Метод прожарки]]="D","Dark")</f>
        <v>Dark</v>
      </c>
      <c r="O982" s="2" t="str">
        <f>INDEX(customers!$A$1:$D$1001,MATCH($C982,customers!$A$1:$A$1001,0),MATCH(orders!O$1,customers!$A$1:$D$1,0))</f>
        <v>Да</v>
      </c>
    </row>
    <row r="983" spans="1:15" x14ac:dyDescent="0.25">
      <c r="A983" s="2" t="s">
        <v>1920</v>
      </c>
      <c r="B983" s="3">
        <v>44397</v>
      </c>
      <c r="C983" s="2" t="s">
        <v>1921</v>
      </c>
      <c r="D983" t="s">
        <v>1972</v>
      </c>
      <c r="E983" s="2">
        <v>6</v>
      </c>
      <c r="F983" s="2" t="str">
        <f>INDEX(customers!$A$1:$D$1001,MATCH($C983,customers!$A$1:$A$1001,0),MATCH(orders!F$1,customers!$A$1:$D$1,0))</f>
        <v>Мария Терехова</v>
      </c>
      <c r="G983" s="2" t="str">
        <f>INDEX(customers!$A$1:$D$1001,MATCH($C983,customers!$A$1:$A$1001,0),MATCH(orders!G$1,customers!$A$1:$D$1,0))</f>
        <v>Россия</v>
      </c>
      <c r="H983" s="2" t="str">
        <f>INDEX(products!$A$1:$G$49,MATCH($D983,products!$A$1:$A$49,0),MATCH(orders!H$1,products!$A$1:$G$1,0))</f>
        <v>Exc</v>
      </c>
      <c r="I983" s="2" t="str">
        <f>INDEX(products!$A$1:$G$49,MATCH($D983,products!$A$1:$A$49,0),MATCH(orders!I$1,products!$A$1:$G$1,0))</f>
        <v>D</v>
      </c>
      <c r="J983" s="2">
        <f>INDEX(products!$A$1:$G$49,MATCH($D983,products!$A$1:$A$49,0),MATCH(orders!J$1,products!$A$1:$G$1,0))</f>
        <v>0.2</v>
      </c>
      <c r="K983" s="2">
        <f>INDEX(products!$A$1:$G$49,MATCH($D983,products!$A$1:$A$49,0),MATCH(orders!K$1,products!$A$1:$G$1,0))</f>
        <v>364.5</v>
      </c>
      <c r="L983">
        <f>K983*E983</f>
        <v>2187</v>
      </c>
      <c r="M983" s="2" t="str" cm="1">
        <f t="array" ref="M98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3" s="2" t="str" cm="1">
        <f t="array" ref="N983">_xlfn.IFS(FullCoffeeTable[[#This Row],[Метод прожарки]]="M","Medium",FullCoffeeTable[[#This Row],[Метод прожарки]]="L","Light",FullCoffeeTable[[#This Row],[Метод прожарки]]="D","Dark")</f>
        <v>Dark</v>
      </c>
      <c r="O983" s="2" t="str">
        <f>INDEX(customers!$A$1:$D$1001,MATCH($C983,customers!$A$1:$A$1001,0),MATCH(orders!O$1,customers!$A$1:$D$1,0))</f>
        <v>Да</v>
      </c>
    </row>
    <row r="984" spans="1:15" x14ac:dyDescent="0.25">
      <c r="A984" s="2" t="s">
        <v>1922</v>
      </c>
      <c r="B984" s="3">
        <v>44785</v>
      </c>
      <c r="C984" s="2" t="s">
        <v>1923</v>
      </c>
      <c r="D984" t="s">
        <v>1998</v>
      </c>
      <c r="E984" s="2">
        <v>2</v>
      </c>
      <c r="F984" s="2" t="str">
        <f>INDEX(customers!$A$1:$D$1001,MATCH($C984,customers!$A$1:$A$1001,0),MATCH(orders!F$1,customers!$A$1:$D$1,0))</f>
        <v>Лев Данилов</v>
      </c>
      <c r="G984" s="2" t="str">
        <f>INDEX(customers!$A$1:$D$1001,MATCH($C984,customers!$A$1:$A$1001,0),MATCH(orders!G$1,customers!$A$1:$D$1,0))</f>
        <v>Россия</v>
      </c>
      <c r="H984" s="2" t="str">
        <f>INDEX(products!$A$1:$G$49,MATCH($D984,products!$A$1:$A$49,0),MATCH(orders!H$1,products!$A$1:$G$1,0))</f>
        <v>Rob</v>
      </c>
      <c r="I984" s="2" t="str">
        <f>INDEX(products!$A$1:$G$49,MATCH($D984,products!$A$1:$A$49,0),MATCH(orders!I$1,products!$A$1:$G$1,0))</f>
        <v>L</v>
      </c>
      <c r="J984" s="2">
        <f>INDEX(products!$A$1:$G$49,MATCH($D984,products!$A$1:$A$49,0),MATCH(orders!J$1,products!$A$1:$G$1,0))</f>
        <v>1</v>
      </c>
      <c r="K984" s="2">
        <f>INDEX(products!$A$1:$G$49,MATCH($D984,products!$A$1:$A$49,0),MATCH(orders!K$1,products!$A$1:$G$1,0))</f>
        <v>1195</v>
      </c>
      <c r="L984">
        <f>K984*E984</f>
        <v>2390</v>
      </c>
      <c r="M984" s="2" t="str" cm="1">
        <f t="array" ref="M98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4" s="2" t="str" cm="1">
        <f t="array" ref="N984">_xlfn.IFS(FullCoffeeTable[[#This Row],[Метод прожарки]]="M","Medium",FullCoffeeTable[[#This Row],[Метод прожарки]]="L","Light",FullCoffeeTable[[#This Row],[Метод прожарки]]="D","Dark")</f>
        <v>Light</v>
      </c>
      <c r="O984" s="2" t="str">
        <f>INDEX(customers!$A$1:$D$1001,MATCH($C984,customers!$A$1:$A$1001,0),MATCH(orders!O$1,customers!$A$1:$D$1,0))</f>
        <v>Да</v>
      </c>
    </row>
    <row r="985" spans="1:15" x14ac:dyDescent="0.25">
      <c r="A985" s="2" t="s">
        <v>1924</v>
      </c>
      <c r="B985" s="3">
        <v>43831</v>
      </c>
      <c r="C985" s="2" t="s">
        <v>1925</v>
      </c>
      <c r="D985" t="s">
        <v>1971</v>
      </c>
      <c r="E985" s="2">
        <v>2</v>
      </c>
      <c r="F985" s="2" t="str">
        <f>INDEX(customers!$A$1:$D$1001,MATCH($C985,customers!$A$1:$A$1001,0),MATCH(orders!F$1,customers!$A$1:$D$1,0))</f>
        <v>Артём Трофимов</v>
      </c>
      <c r="G985" s="2" t="str">
        <f>INDEX(customers!$A$1:$D$1001,MATCH($C985,customers!$A$1:$A$1001,0),MATCH(orders!G$1,customers!$A$1:$D$1,0))</f>
        <v>Россия</v>
      </c>
      <c r="H985" s="2" t="str">
        <f>INDEX(products!$A$1:$G$49,MATCH($D985,products!$A$1:$A$49,0),MATCH(orders!H$1,products!$A$1:$G$1,0))</f>
        <v>Ara</v>
      </c>
      <c r="I985" s="2" t="str">
        <f>INDEX(products!$A$1:$G$49,MATCH($D985,products!$A$1:$A$49,0),MATCH(orders!I$1,products!$A$1:$G$1,0))</f>
        <v>M</v>
      </c>
      <c r="J985" s="2">
        <f>INDEX(products!$A$1:$G$49,MATCH($D985,products!$A$1:$A$49,0),MATCH(orders!J$1,products!$A$1:$G$1,0))</f>
        <v>0.2</v>
      </c>
      <c r="K985" s="2">
        <f>INDEX(products!$A$1:$G$49,MATCH($D985,products!$A$1:$A$49,0),MATCH(orders!K$1,products!$A$1:$G$1,0))</f>
        <v>337.5</v>
      </c>
      <c r="L985">
        <f>K985*E985</f>
        <v>675</v>
      </c>
      <c r="M985" s="2" t="str" cm="1">
        <f t="array" ref="M98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5" s="2" t="str" cm="1">
        <f t="array" ref="N985">_xlfn.IFS(FullCoffeeTable[[#This Row],[Метод прожарки]]="M","Medium",FullCoffeeTable[[#This Row],[Метод прожарки]]="L","Light",FullCoffeeTable[[#This Row],[Метод прожарки]]="D","Dark")</f>
        <v>Medium</v>
      </c>
      <c r="O985" s="2" t="str">
        <f>INDEX(customers!$A$1:$D$1001,MATCH($C985,customers!$A$1:$A$1001,0),MATCH(orders!O$1,customers!$A$1:$D$1,0))</f>
        <v>Да</v>
      </c>
    </row>
    <row r="986" spans="1:15" x14ac:dyDescent="0.25">
      <c r="A986" s="2" t="s">
        <v>1926</v>
      </c>
      <c r="B986" s="3">
        <v>44214</v>
      </c>
      <c r="C986" s="2" t="s">
        <v>1927</v>
      </c>
      <c r="D986" t="s">
        <v>1985</v>
      </c>
      <c r="E986" s="2">
        <v>1</v>
      </c>
      <c r="F986" s="2" t="str">
        <f>INDEX(customers!$A$1:$D$1001,MATCH($C986,customers!$A$1:$A$1001,0),MATCH(orders!F$1,customers!$A$1:$D$1,0))</f>
        <v>Давид Данилов</v>
      </c>
      <c r="G986" s="2" t="str">
        <f>INDEX(customers!$A$1:$D$1001,MATCH($C986,customers!$A$1:$A$1001,0),MATCH(orders!G$1,customers!$A$1:$D$1,0))</f>
        <v>Казахстан</v>
      </c>
      <c r="H986" s="2" t="str">
        <f>INDEX(products!$A$1:$G$49,MATCH($D986,products!$A$1:$A$49,0),MATCH(orders!H$1,products!$A$1:$G$1,0))</f>
        <v>Exc</v>
      </c>
      <c r="I986" s="2" t="str">
        <f>INDEX(products!$A$1:$G$49,MATCH($D986,products!$A$1:$A$49,0),MATCH(orders!I$1,products!$A$1:$G$1,0))</f>
        <v>M</v>
      </c>
      <c r="J986" s="2">
        <f>INDEX(products!$A$1:$G$49,MATCH($D986,products!$A$1:$A$49,0),MATCH(orders!J$1,products!$A$1:$G$1,0))</f>
        <v>2.5</v>
      </c>
      <c r="K986" s="2">
        <f>INDEX(products!$A$1:$G$49,MATCH($D986,products!$A$1:$A$49,0),MATCH(orders!K$1,products!$A$1:$G$1,0))</f>
        <v>3162.4999999999995</v>
      </c>
      <c r="L986">
        <f>K986*E986</f>
        <v>3162.4999999999995</v>
      </c>
      <c r="M986" s="2" t="str" cm="1">
        <f t="array" ref="M98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86" s="2" t="str" cm="1">
        <f t="array" ref="N986">_xlfn.IFS(FullCoffeeTable[[#This Row],[Метод прожарки]]="M","Medium",FullCoffeeTable[[#This Row],[Метод прожарки]]="L","Light",FullCoffeeTable[[#This Row],[Метод прожарки]]="D","Dark")</f>
        <v>Medium</v>
      </c>
      <c r="O986" s="2" t="str">
        <f>INDEX(customers!$A$1:$D$1001,MATCH($C986,customers!$A$1:$A$1001,0),MATCH(orders!O$1,customers!$A$1:$D$1,0))</f>
        <v>Да</v>
      </c>
    </row>
    <row r="987" spans="1:15" x14ac:dyDescent="0.25">
      <c r="A987" s="2" t="s">
        <v>1928</v>
      </c>
      <c r="B987" s="3">
        <v>44561</v>
      </c>
      <c r="C987" s="2" t="s">
        <v>1929</v>
      </c>
      <c r="D987" t="s">
        <v>1998</v>
      </c>
      <c r="E987" s="2">
        <v>4</v>
      </c>
      <c r="F987" s="2" t="str">
        <f>INDEX(customers!$A$1:$D$1001,MATCH($C987,customers!$A$1:$A$1001,0),MATCH(orders!F$1,customers!$A$1:$D$1,0))</f>
        <v>Елена Вишневская</v>
      </c>
      <c r="G987" s="2" t="str">
        <f>INDEX(customers!$A$1:$D$1001,MATCH($C987,customers!$A$1:$A$1001,0),MATCH(orders!G$1,customers!$A$1:$D$1,0))</f>
        <v>Россия</v>
      </c>
      <c r="H987" s="2" t="str">
        <f>INDEX(products!$A$1:$G$49,MATCH($D987,products!$A$1:$A$49,0),MATCH(orders!H$1,products!$A$1:$G$1,0))</f>
        <v>Rob</v>
      </c>
      <c r="I987" s="2" t="str">
        <f>INDEX(products!$A$1:$G$49,MATCH($D987,products!$A$1:$A$49,0),MATCH(orders!I$1,products!$A$1:$G$1,0))</f>
        <v>L</v>
      </c>
      <c r="J987" s="2">
        <f>INDEX(products!$A$1:$G$49,MATCH($D987,products!$A$1:$A$49,0),MATCH(orders!J$1,products!$A$1:$G$1,0))</f>
        <v>1</v>
      </c>
      <c r="K987" s="2">
        <f>INDEX(products!$A$1:$G$49,MATCH($D987,products!$A$1:$A$49,0),MATCH(orders!K$1,products!$A$1:$G$1,0))</f>
        <v>1195</v>
      </c>
      <c r="L987">
        <f>K987*E987</f>
        <v>4780</v>
      </c>
      <c r="M987" s="2" t="str" cm="1">
        <f t="array" ref="M98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87" s="2" t="str" cm="1">
        <f t="array" ref="N987">_xlfn.IFS(FullCoffeeTable[[#This Row],[Метод прожарки]]="M","Medium",FullCoffeeTable[[#This Row],[Метод прожарки]]="L","Light",FullCoffeeTable[[#This Row],[Метод прожарки]]="D","Dark")</f>
        <v>Light</v>
      </c>
      <c r="O987" s="2" t="str">
        <f>INDEX(customers!$A$1:$D$1001,MATCH($C987,customers!$A$1:$A$1001,0),MATCH(orders!O$1,customers!$A$1:$D$1,0))</f>
        <v>Нет</v>
      </c>
    </row>
    <row r="988" spans="1:15" x14ac:dyDescent="0.25">
      <c r="A988" s="2" t="s">
        <v>1930</v>
      </c>
      <c r="B988" s="3">
        <v>43955</v>
      </c>
      <c r="C988" s="2" t="s">
        <v>1931</v>
      </c>
      <c r="D988" t="s">
        <v>2000</v>
      </c>
      <c r="E988" s="2">
        <v>1</v>
      </c>
      <c r="F988" s="2" t="str">
        <f>INDEX(customers!$A$1:$D$1001,MATCH($C988,customers!$A$1:$A$1001,0),MATCH(orders!F$1,customers!$A$1:$D$1,0))</f>
        <v>Виктория Львова</v>
      </c>
      <c r="G988" s="2" t="str">
        <f>INDEX(customers!$A$1:$D$1001,MATCH($C988,customers!$A$1:$A$1001,0),MATCH(orders!G$1,customers!$A$1:$D$1,0))</f>
        <v>Россия</v>
      </c>
      <c r="H988" s="2" t="str">
        <f>INDEX(products!$A$1:$G$49,MATCH($D988,products!$A$1:$A$49,0),MATCH(orders!H$1,products!$A$1:$G$1,0))</f>
        <v>Lib</v>
      </c>
      <c r="I988" s="2" t="str">
        <f>INDEX(products!$A$1:$G$49,MATCH($D988,products!$A$1:$A$49,0),MATCH(orders!I$1,products!$A$1:$G$1,0))</f>
        <v>M</v>
      </c>
      <c r="J988" s="2">
        <f>INDEX(products!$A$1:$G$49,MATCH($D988,products!$A$1:$A$49,0),MATCH(orders!J$1,products!$A$1:$G$1,0))</f>
        <v>2.5</v>
      </c>
      <c r="K988" s="2">
        <f>INDEX(products!$A$1:$G$49,MATCH($D988,products!$A$1:$A$49,0),MATCH(orders!K$1,products!$A$1:$G$1,0))</f>
        <v>3346.4999999999995</v>
      </c>
      <c r="L988">
        <f>K988*E988</f>
        <v>3346.4999999999995</v>
      </c>
      <c r="M988" s="2" t="str" cm="1">
        <f t="array" ref="M98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88" s="2" t="str" cm="1">
        <f t="array" ref="N988">_xlfn.IFS(FullCoffeeTable[[#This Row],[Метод прожарки]]="M","Medium",FullCoffeeTable[[#This Row],[Метод прожарки]]="L","Light",FullCoffeeTable[[#This Row],[Метод прожарки]]="D","Dark")</f>
        <v>Medium</v>
      </c>
      <c r="O988" s="2" t="str">
        <f>INDEX(customers!$A$1:$D$1001,MATCH($C988,customers!$A$1:$A$1001,0),MATCH(orders!O$1,customers!$A$1:$D$1,0))</f>
        <v>Нет</v>
      </c>
    </row>
    <row r="989" spans="1:15" x14ac:dyDescent="0.25">
      <c r="A989" s="2" t="s">
        <v>1932</v>
      </c>
      <c r="B989" s="3">
        <v>44247</v>
      </c>
      <c r="C989" s="2" t="s">
        <v>1933</v>
      </c>
      <c r="D989" t="s">
        <v>1977</v>
      </c>
      <c r="E989" s="2">
        <v>5</v>
      </c>
      <c r="F989" s="2" t="str">
        <f>INDEX(customers!$A$1:$D$1001,MATCH($C989,customers!$A$1:$A$1001,0),MATCH(orders!F$1,customers!$A$1:$D$1,0))</f>
        <v>Яна Исакова</v>
      </c>
      <c r="G989" s="2" t="str">
        <f>INDEX(customers!$A$1:$D$1001,MATCH($C989,customers!$A$1:$A$1001,0),MATCH(orders!G$1,customers!$A$1:$D$1,0))</f>
        <v>Беларусь</v>
      </c>
      <c r="H989" s="2" t="str">
        <f>INDEX(products!$A$1:$G$49,MATCH($D989,products!$A$1:$A$49,0),MATCH(orders!H$1,products!$A$1:$G$1,0))</f>
        <v>Ara</v>
      </c>
      <c r="I989" s="2" t="str">
        <f>INDEX(products!$A$1:$G$49,MATCH($D989,products!$A$1:$A$49,0),MATCH(orders!I$1,products!$A$1:$G$1,0))</f>
        <v>D</v>
      </c>
      <c r="J989" s="2">
        <f>INDEX(products!$A$1:$G$49,MATCH($D989,products!$A$1:$A$49,0),MATCH(orders!J$1,products!$A$1:$G$1,0))</f>
        <v>0.5</v>
      </c>
      <c r="K989" s="2">
        <f>INDEX(products!$A$1:$G$49,MATCH($D989,products!$A$1:$A$49,0),MATCH(orders!K$1,products!$A$1:$G$1,0))</f>
        <v>597</v>
      </c>
      <c r="L989">
        <f>K989*E989</f>
        <v>2985</v>
      </c>
      <c r="M989" s="2" t="str" cm="1">
        <f t="array" ref="M98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89" s="2" t="str" cm="1">
        <f t="array" ref="N989">_xlfn.IFS(FullCoffeeTable[[#This Row],[Метод прожарки]]="M","Medium",FullCoffeeTable[[#This Row],[Метод прожарки]]="L","Light",FullCoffeeTable[[#This Row],[Метод прожарки]]="D","Dark")</f>
        <v>Dark</v>
      </c>
      <c r="O989" s="2" t="str">
        <f>INDEX(customers!$A$1:$D$1001,MATCH($C989,customers!$A$1:$A$1001,0),MATCH(orders!O$1,customers!$A$1:$D$1,0))</f>
        <v>Да</v>
      </c>
    </row>
    <row r="990" spans="1:15" x14ac:dyDescent="0.25">
      <c r="A990" s="2" t="s">
        <v>1934</v>
      </c>
      <c r="B990" s="3">
        <v>43897</v>
      </c>
      <c r="C990" s="2" t="s">
        <v>1935</v>
      </c>
      <c r="D990" t="s">
        <v>1957</v>
      </c>
      <c r="E990" s="2">
        <v>3</v>
      </c>
      <c r="F990" s="2" t="str">
        <f>INDEX(customers!$A$1:$D$1001,MATCH($C990,customers!$A$1:$A$1001,0),MATCH(orders!F$1,customers!$A$1:$D$1,0))</f>
        <v>Артём Ильин</v>
      </c>
      <c r="G990" s="2" t="str">
        <f>INDEX(customers!$A$1:$D$1001,MATCH($C990,customers!$A$1:$A$1001,0),MATCH(orders!G$1,customers!$A$1:$D$1,0))</f>
        <v>Беларусь</v>
      </c>
      <c r="H990" s="2" t="str">
        <f>INDEX(products!$A$1:$G$49,MATCH($D990,products!$A$1:$A$49,0),MATCH(orders!H$1,products!$A$1:$G$1,0))</f>
        <v>Rob</v>
      </c>
      <c r="I990" s="2" t="str">
        <f>INDEX(products!$A$1:$G$49,MATCH($D990,products!$A$1:$A$49,0),MATCH(orders!I$1,products!$A$1:$G$1,0))</f>
        <v>M</v>
      </c>
      <c r="J990" s="2">
        <f>INDEX(products!$A$1:$G$49,MATCH($D990,products!$A$1:$A$49,0),MATCH(orders!J$1,products!$A$1:$G$1,0))</f>
        <v>1</v>
      </c>
      <c r="K990" s="2">
        <f>INDEX(products!$A$1:$G$49,MATCH($D990,products!$A$1:$A$49,0),MATCH(orders!K$1,products!$A$1:$G$1,0))</f>
        <v>994.99999999999989</v>
      </c>
      <c r="L990">
        <f>K990*E990</f>
        <v>2984.9999999999995</v>
      </c>
      <c r="M990" s="2" t="str" cm="1">
        <f t="array" ref="M99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0" s="2" t="str" cm="1">
        <f t="array" ref="N990">_xlfn.IFS(FullCoffeeTable[[#This Row],[Метод прожарки]]="M","Medium",FullCoffeeTable[[#This Row],[Метод прожарки]]="L","Light",FullCoffeeTable[[#This Row],[Метод прожарки]]="D","Dark")</f>
        <v>Medium</v>
      </c>
      <c r="O990" s="2" t="str">
        <f>INDEX(customers!$A$1:$D$1001,MATCH($C990,customers!$A$1:$A$1001,0),MATCH(orders!O$1,customers!$A$1:$D$1,0))</f>
        <v>Да</v>
      </c>
    </row>
    <row r="991" spans="1:15" x14ac:dyDescent="0.25">
      <c r="A991" s="2" t="s">
        <v>1936</v>
      </c>
      <c r="B991" s="3">
        <v>43560</v>
      </c>
      <c r="C991" s="2" t="s">
        <v>1937</v>
      </c>
      <c r="D991" t="s">
        <v>1994</v>
      </c>
      <c r="E991" s="2">
        <v>6</v>
      </c>
      <c r="F991" s="2" t="str">
        <f>INDEX(customers!$A$1:$D$1001,MATCH($C991,customers!$A$1:$A$1001,0),MATCH(orders!F$1,customers!$A$1:$D$1,0))</f>
        <v>Али Назаров</v>
      </c>
      <c r="G991" s="2" t="str">
        <f>INDEX(customers!$A$1:$D$1001,MATCH($C991,customers!$A$1:$A$1001,0),MATCH(orders!G$1,customers!$A$1:$D$1,0))</f>
        <v>Россия</v>
      </c>
      <c r="H991" s="2" t="str">
        <f>INDEX(products!$A$1:$G$49,MATCH($D991,products!$A$1:$A$49,0),MATCH(orders!H$1,products!$A$1:$G$1,0))</f>
        <v>Ara</v>
      </c>
      <c r="I991" s="2" t="str">
        <f>INDEX(products!$A$1:$G$49,MATCH($D991,products!$A$1:$A$49,0),MATCH(orders!I$1,products!$A$1:$G$1,0))</f>
        <v>M</v>
      </c>
      <c r="J991" s="2">
        <f>INDEX(products!$A$1:$G$49,MATCH($D991,products!$A$1:$A$49,0),MATCH(orders!J$1,products!$A$1:$G$1,0))</f>
        <v>2.5</v>
      </c>
      <c r="K991" s="2">
        <f>INDEX(products!$A$1:$G$49,MATCH($D991,products!$A$1:$A$49,0),MATCH(orders!K$1,products!$A$1:$G$1,0))</f>
        <v>2587.4999999999995</v>
      </c>
      <c r="L991">
        <f>K991*E991</f>
        <v>15524.999999999996</v>
      </c>
      <c r="M991" s="2" t="str" cm="1">
        <f t="array" ref="M99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1" s="2" t="str" cm="1">
        <f t="array" ref="N991">_xlfn.IFS(FullCoffeeTable[[#This Row],[Метод прожарки]]="M","Medium",FullCoffeeTable[[#This Row],[Метод прожарки]]="L","Light",FullCoffeeTable[[#This Row],[Метод прожарки]]="D","Dark")</f>
        <v>Medium</v>
      </c>
      <c r="O991" s="2" t="str">
        <f>INDEX(customers!$A$1:$D$1001,MATCH($C991,customers!$A$1:$A$1001,0),MATCH(orders!O$1,customers!$A$1:$D$1,0))</f>
        <v>Да</v>
      </c>
    </row>
    <row r="992" spans="1:15" x14ac:dyDescent="0.25">
      <c r="A992" s="2" t="s">
        <v>1938</v>
      </c>
      <c r="B992" s="3">
        <v>44718</v>
      </c>
      <c r="C992" s="2" t="s">
        <v>1950</v>
      </c>
      <c r="D992" t="s">
        <v>1972</v>
      </c>
      <c r="E992" s="2">
        <v>5</v>
      </c>
      <c r="F992" s="2" t="str">
        <f>INDEX(customers!$A$1:$D$1001,MATCH($C992,customers!$A$1:$A$1001,0),MATCH(orders!F$1,customers!$A$1:$D$1,0))</f>
        <v>Арина Жукова</v>
      </c>
      <c r="G992" s="2" t="str">
        <f>INDEX(customers!$A$1:$D$1001,MATCH($C992,customers!$A$1:$A$1001,0),MATCH(orders!G$1,customers!$A$1:$D$1,0))</f>
        <v>Россия</v>
      </c>
      <c r="H992" s="2" t="str">
        <f>INDEX(products!$A$1:$G$49,MATCH($D992,products!$A$1:$A$49,0),MATCH(orders!H$1,products!$A$1:$G$1,0))</f>
        <v>Exc</v>
      </c>
      <c r="I992" s="2" t="str">
        <f>INDEX(products!$A$1:$G$49,MATCH($D992,products!$A$1:$A$49,0),MATCH(orders!I$1,products!$A$1:$G$1,0))</f>
        <v>D</v>
      </c>
      <c r="J992" s="2">
        <f>INDEX(products!$A$1:$G$49,MATCH($D992,products!$A$1:$A$49,0),MATCH(orders!J$1,products!$A$1:$G$1,0))</f>
        <v>0.2</v>
      </c>
      <c r="K992" s="2">
        <f>INDEX(products!$A$1:$G$49,MATCH($D992,products!$A$1:$A$49,0),MATCH(orders!K$1,products!$A$1:$G$1,0))</f>
        <v>364.5</v>
      </c>
      <c r="L992">
        <f>K992*E992</f>
        <v>1822.5</v>
      </c>
      <c r="M992" s="2" t="str" cm="1">
        <f t="array" ref="M992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992" s="2" t="str" cm="1">
        <f t="array" ref="N992">_xlfn.IFS(FullCoffeeTable[[#This Row],[Метод прожарки]]="M","Medium",FullCoffeeTable[[#This Row],[Метод прожарки]]="L","Light",FullCoffeeTable[[#This Row],[Метод прожарки]]="D","Dark")</f>
        <v>Dark</v>
      </c>
      <c r="O992" s="2" t="str">
        <f>INDEX(customers!$A$1:$D$1001,MATCH($C992,customers!$A$1:$A$1001,0),MATCH(orders!O$1,customers!$A$1:$D$1,0))</f>
        <v>Нет</v>
      </c>
    </row>
    <row r="993" spans="1:15" x14ac:dyDescent="0.25">
      <c r="A993" s="2" t="s">
        <v>1938</v>
      </c>
      <c r="B993" s="3">
        <v>44718</v>
      </c>
      <c r="C993" s="2" t="s">
        <v>1950</v>
      </c>
      <c r="D993" t="s">
        <v>1988</v>
      </c>
      <c r="E993" s="2">
        <v>2</v>
      </c>
      <c r="F993" s="2" t="str">
        <f>INDEX(customers!$A$1:$D$1001,MATCH($C993,customers!$A$1:$A$1001,0),MATCH(orders!F$1,customers!$A$1:$D$1,0))</f>
        <v>Арина Жукова</v>
      </c>
      <c r="G993" s="2" t="str">
        <f>INDEX(customers!$A$1:$D$1001,MATCH($C993,customers!$A$1:$A$1001,0),MATCH(orders!G$1,customers!$A$1:$D$1,0))</f>
        <v>Россия</v>
      </c>
      <c r="H993" s="2" t="str">
        <f>INDEX(products!$A$1:$G$49,MATCH($D993,products!$A$1:$A$49,0),MATCH(orders!H$1,products!$A$1:$G$1,0))</f>
        <v>Lib</v>
      </c>
      <c r="I993" s="2" t="str">
        <f>INDEX(products!$A$1:$G$49,MATCH($D993,products!$A$1:$A$49,0),MATCH(orders!I$1,products!$A$1:$G$1,0))</f>
        <v>D</v>
      </c>
      <c r="J993" s="2">
        <f>INDEX(products!$A$1:$G$49,MATCH($D993,products!$A$1:$A$49,0),MATCH(orders!J$1,products!$A$1:$G$1,0))</f>
        <v>0.5</v>
      </c>
      <c r="K993" s="2">
        <f>INDEX(products!$A$1:$G$49,MATCH($D993,products!$A$1:$A$49,0),MATCH(orders!K$1,products!$A$1:$G$1,0))</f>
        <v>777</v>
      </c>
      <c r="L993">
        <f>K993*E993</f>
        <v>1554</v>
      </c>
      <c r="M993" s="2" t="str" cm="1">
        <f t="array" ref="M993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93" s="2" t="str" cm="1">
        <f t="array" ref="N993">_xlfn.IFS(FullCoffeeTable[[#This Row],[Метод прожарки]]="M","Medium",FullCoffeeTable[[#This Row],[Метод прожарки]]="L","Light",FullCoffeeTable[[#This Row],[Метод прожарки]]="D","Dark")</f>
        <v>Dark</v>
      </c>
      <c r="O993" s="2" t="str">
        <f>INDEX(customers!$A$1:$D$1001,MATCH($C993,customers!$A$1:$A$1001,0),MATCH(orders!O$1,customers!$A$1:$D$1,0))</f>
        <v>Нет</v>
      </c>
    </row>
    <row r="994" spans="1:15" x14ac:dyDescent="0.25">
      <c r="A994" s="2" t="s">
        <v>1941</v>
      </c>
      <c r="B994" s="3">
        <v>44276</v>
      </c>
      <c r="C994" s="2" t="s">
        <v>1942</v>
      </c>
      <c r="D994" t="s">
        <v>1983</v>
      </c>
      <c r="E994" s="2">
        <v>3</v>
      </c>
      <c r="F994" s="2" t="str">
        <f>INDEX(customers!$A$1:$D$1001,MATCH($C994,customers!$A$1:$A$1001,0),MATCH(orders!F$1,customers!$A$1:$D$1,0))</f>
        <v>Марк Антонов</v>
      </c>
      <c r="G994" s="2" t="str">
        <f>INDEX(customers!$A$1:$D$1001,MATCH($C994,customers!$A$1:$A$1001,0),MATCH(orders!G$1,customers!$A$1:$D$1,0))</f>
        <v>Казахстан</v>
      </c>
      <c r="H994" s="2" t="str">
        <f>INDEX(products!$A$1:$G$49,MATCH($D994,products!$A$1:$A$49,0),MATCH(orders!H$1,products!$A$1:$G$1,0))</f>
        <v>Lib</v>
      </c>
      <c r="I994" s="2" t="str">
        <f>INDEX(products!$A$1:$G$49,MATCH($D994,products!$A$1:$A$49,0),MATCH(orders!I$1,products!$A$1:$G$1,0))</f>
        <v>L</v>
      </c>
      <c r="J994" s="2">
        <f>INDEX(products!$A$1:$G$49,MATCH($D994,products!$A$1:$A$49,0),MATCH(orders!J$1,products!$A$1:$G$1,0))</f>
        <v>2.5</v>
      </c>
      <c r="K994" s="2">
        <f>INDEX(products!$A$1:$G$49,MATCH($D994,products!$A$1:$A$49,0),MATCH(orders!K$1,products!$A$1:$G$1,0))</f>
        <v>3645.5</v>
      </c>
      <c r="L994">
        <f>K994*E994</f>
        <v>10936.5</v>
      </c>
      <c r="M994" s="2" t="str" cm="1">
        <f t="array" ref="M994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Либерика</v>
      </c>
      <c r="N994" s="2" t="str" cm="1">
        <f t="array" ref="N994">_xlfn.IFS(FullCoffeeTable[[#This Row],[Метод прожарки]]="M","Medium",FullCoffeeTable[[#This Row],[Метод прожарки]]="L","Light",FullCoffeeTable[[#This Row],[Метод прожарки]]="D","Dark")</f>
        <v>Light</v>
      </c>
      <c r="O994" s="2" t="str">
        <f>INDEX(customers!$A$1:$D$1001,MATCH($C994,customers!$A$1:$A$1001,0),MATCH(orders!O$1,customers!$A$1:$D$1,0))</f>
        <v>Нет</v>
      </c>
    </row>
    <row r="995" spans="1:15" x14ac:dyDescent="0.25">
      <c r="A995" s="2" t="s">
        <v>1943</v>
      </c>
      <c r="B995" s="3">
        <v>44549</v>
      </c>
      <c r="C995" s="2" t="s">
        <v>1944</v>
      </c>
      <c r="D995" t="s">
        <v>1959</v>
      </c>
      <c r="E995" s="2">
        <v>6</v>
      </c>
      <c r="F995" s="2" t="str">
        <f>INDEX(customers!$A$1:$D$1001,MATCH($C995,customers!$A$1:$A$1001,0),MATCH(orders!F$1,customers!$A$1:$D$1,0))</f>
        <v>Кирилл Шапошников</v>
      </c>
      <c r="G995" s="2" t="str">
        <f>INDEX(customers!$A$1:$D$1001,MATCH($C995,customers!$A$1:$A$1001,0),MATCH(orders!G$1,customers!$A$1:$D$1,0))</f>
        <v>Россия</v>
      </c>
      <c r="H995" s="2" t="str">
        <f>INDEX(products!$A$1:$G$49,MATCH($D995,products!$A$1:$A$49,0),MATCH(orders!H$1,products!$A$1:$G$1,0))</f>
        <v>Ara</v>
      </c>
      <c r="I995" s="2" t="str">
        <f>INDEX(products!$A$1:$G$49,MATCH($D995,products!$A$1:$A$49,0),MATCH(orders!I$1,products!$A$1:$G$1,0))</f>
        <v>L</v>
      </c>
      <c r="J995" s="2">
        <f>INDEX(products!$A$1:$G$49,MATCH($D995,products!$A$1:$A$49,0),MATCH(orders!J$1,products!$A$1:$G$1,0))</f>
        <v>1</v>
      </c>
      <c r="K995" s="2">
        <f>INDEX(products!$A$1:$G$49,MATCH($D995,products!$A$1:$A$49,0),MATCH(orders!K$1,products!$A$1:$G$1,0))</f>
        <v>1295</v>
      </c>
      <c r="L995">
        <f>K995*E995</f>
        <v>7770</v>
      </c>
      <c r="M995" s="2" t="str" cm="1">
        <f t="array" ref="M995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5" s="2" t="str" cm="1">
        <f t="array" ref="N995">_xlfn.IFS(FullCoffeeTable[[#This Row],[Метод прожарки]]="M","Medium",FullCoffeeTable[[#This Row],[Метод прожарки]]="L","Light",FullCoffeeTable[[#This Row],[Метод прожарки]]="D","Dark")</f>
        <v>Light</v>
      </c>
      <c r="O995" s="2" t="str">
        <f>INDEX(customers!$A$1:$D$1001,MATCH($C995,customers!$A$1:$A$1001,0),MATCH(orders!O$1,customers!$A$1:$D$1,0))</f>
        <v>Нет</v>
      </c>
    </row>
    <row r="996" spans="1:15" x14ac:dyDescent="0.25">
      <c r="A996" s="2" t="s">
        <v>1945</v>
      </c>
      <c r="B996" s="3">
        <v>44244</v>
      </c>
      <c r="C996" s="2" t="s">
        <v>1946</v>
      </c>
      <c r="D996" t="s">
        <v>1973</v>
      </c>
      <c r="E996" s="2">
        <v>3</v>
      </c>
      <c r="F996" s="2" t="str">
        <f>INDEX(customers!$A$1:$D$1001,MATCH($C996,customers!$A$1:$A$1001,0),MATCH(orders!F$1,customers!$A$1:$D$1,0))</f>
        <v>Даниил Усов</v>
      </c>
      <c r="G996" s="2" t="str">
        <f>INDEX(customers!$A$1:$D$1001,MATCH($C996,customers!$A$1:$A$1001,0),MATCH(orders!G$1,customers!$A$1:$D$1,0))</f>
        <v>Казахстан</v>
      </c>
      <c r="H996" s="2" t="str">
        <f>INDEX(products!$A$1:$G$49,MATCH($D996,products!$A$1:$A$49,0),MATCH(orders!H$1,products!$A$1:$G$1,0))</f>
        <v>Ara</v>
      </c>
      <c r="I996" s="2" t="str">
        <f>INDEX(products!$A$1:$G$49,MATCH($D996,products!$A$1:$A$49,0),MATCH(orders!I$1,products!$A$1:$G$1,0))</f>
        <v>D</v>
      </c>
      <c r="J996" s="2">
        <f>INDEX(products!$A$1:$G$49,MATCH($D996,products!$A$1:$A$49,0),MATCH(orders!J$1,products!$A$1:$G$1,0))</f>
        <v>0.2</v>
      </c>
      <c r="K996" s="2">
        <f>INDEX(products!$A$1:$G$49,MATCH($D996,products!$A$1:$A$49,0),MATCH(orders!K$1,products!$A$1:$G$1,0))</f>
        <v>298.5</v>
      </c>
      <c r="L996">
        <f>K996*E996</f>
        <v>895.5</v>
      </c>
      <c r="M996" s="2" t="str" cm="1">
        <f t="array" ref="M996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6" s="2" t="str" cm="1">
        <f t="array" ref="N996">_xlfn.IFS(FullCoffeeTable[[#This Row],[Метод прожарки]]="M","Medium",FullCoffeeTable[[#This Row],[Метод прожарки]]="L","Light",FullCoffeeTable[[#This Row],[Метод прожарки]]="D","Dark")</f>
        <v>Dark</v>
      </c>
      <c r="O996" s="2" t="str">
        <f>INDEX(customers!$A$1:$D$1001,MATCH($C996,customers!$A$1:$A$1001,0),MATCH(orders!O$1,customers!$A$1:$D$1,0))</f>
        <v>Нет</v>
      </c>
    </row>
    <row r="997" spans="1:15" x14ac:dyDescent="0.25">
      <c r="A997" s="2" t="s">
        <v>1947</v>
      </c>
      <c r="B997" s="3">
        <v>43836</v>
      </c>
      <c r="C997" s="2" t="s">
        <v>1948</v>
      </c>
      <c r="D997" t="s">
        <v>1961</v>
      </c>
      <c r="E997" s="2">
        <v>1</v>
      </c>
      <c r="F997" s="2" t="str">
        <f>INDEX(customers!$A$1:$D$1001,MATCH($C997,customers!$A$1:$A$1001,0),MATCH(orders!F$1,customers!$A$1:$D$1,0))</f>
        <v>Михаил Марков</v>
      </c>
      <c r="G997" s="2" t="str">
        <f>INDEX(customers!$A$1:$D$1001,MATCH($C997,customers!$A$1:$A$1001,0),MATCH(orders!G$1,customers!$A$1:$D$1,0))</f>
        <v>Россия</v>
      </c>
      <c r="H997" s="2" t="str">
        <f>INDEX(products!$A$1:$G$49,MATCH($D997,products!$A$1:$A$49,0),MATCH(orders!H$1,products!$A$1:$G$1,0))</f>
        <v>Rob</v>
      </c>
      <c r="I997" s="2" t="str">
        <f>INDEX(products!$A$1:$G$49,MATCH($D997,products!$A$1:$A$49,0),MATCH(orders!I$1,products!$A$1:$G$1,0))</f>
        <v>L</v>
      </c>
      <c r="J997" s="2">
        <f>INDEX(products!$A$1:$G$49,MATCH($D997,products!$A$1:$A$49,0),MATCH(orders!J$1,products!$A$1:$G$1,0))</f>
        <v>2.5</v>
      </c>
      <c r="K997" s="2">
        <f>INDEX(products!$A$1:$G$49,MATCH($D997,products!$A$1:$A$49,0),MATCH(orders!K$1,products!$A$1:$G$1,0))</f>
        <v>2748.4999999999995</v>
      </c>
      <c r="L997">
        <f>K997*E997</f>
        <v>2748.4999999999995</v>
      </c>
      <c r="M997" s="2" t="str" cm="1">
        <f t="array" ref="M997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7" s="2" t="str" cm="1">
        <f t="array" ref="N997">_xlfn.IFS(FullCoffeeTable[[#This Row],[Метод прожарки]]="M","Medium",FullCoffeeTable[[#This Row],[Метод прожарки]]="L","Light",FullCoffeeTable[[#This Row],[Метод прожарки]]="D","Dark")</f>
        <v>Light</v>
      </c>
      <c r="O997" s="2" t="str">
        <f>INDEX(customers!$A$1:$D$1001,MATCH($C997,customers!$A$1:$A$1001,0),MATCH(orders!O$1,customers!$A$1:$D$1,0))</f>
        <v>Нет</v>
      </c>
    </row>
    <row r="998" spans="1:15" x14ac:dyDescent="0.25">
      <c r="A998" s="2" t="s">
        <v>1949</v>
      </c>
      <c r="B998" s="3">
        <v>44685</v>
      </c>
      <c r="C998" s="2" t="s">
        <v>1950</v>
      </c>
      <c r="D998" t="s">
        <v>1965</v>
      </c>
      <c r="E998" s="2">
        <v>5</v>
      </c>
      <c r="F998" s="2" t="str">
        <f>INDEX(customers!$A$1:$D$1001,MATCH($C998,customers!$A$1:$A$1001,0),MATCH(orders!F$1,customers!$A$1:$D$1,0))</f>
        <v>Арина Жукова</v>
      </c>
      <c r="G998" s="2" t="str">
        <f>INDEX(customers!$A$1:$D$1001,MATCH($C998,customers!$A$1:$A$1001,0),MATCH(orders!G$1,customers!$A$1:$D$1,0))</f>
        <v>Россия</v>
      </c>
      <c r="H998" s="2" t="str">
        <f>INDEX(products!$A$1:$G$49,MATCH($D998,products!$A$1:$A$49,0),MATCH(orders!H$1,products!$A$1:$G$1,0))</f>
        <v>Rob</v>
      </c>
      <c r="I998" s="2" t="str">
        <f>INDEX(products!$A$1:$G$49,MATCH($D998,products!$A$1:$A$49,0),MATCH(orders!I$1,products!$A$1:$G$1,0))</f>
        <v>M</v>
      </c>
      <c r="J998" s="2">
        <f>INDEX(products!$A$1:$G$49,MATCH($D998,products!$A$1:$A$49,0),MATCH(orders!J$1,products!$A$1:$G$1,0))</f>
        <v>0.5</v>
      </c>
      <c r="K998" s="2">
        <f>INDEX(products!$A$1:$G$49,MATCH($D998,products!$A$1:$A$49,0),MATCH(orders!K$1,products!$A$1:$G$1,0))</f>
        <v>597</v>
      </c>
      <c r="L998">
        <f>K998*E998</f>
        <v>2985</v>
      </c>
      <c r="M998" s="2" t="str" cm="1">
        <f t="array" ref="M998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Робуста</v>
      </c>
      <c r="N998" s="2" t="str" cm="1">
        <f t="array" ref="N998">_xlfn.IFS(FullCoffeeTable[[#This Row],[Метод прожарки]]="M","Medium",FullCoffeeTable[[#This Row],[Метод прожарки]]="L","Light",FullCoffeeTable[[#This Row],[Метод прожарки]]="D","Dark")</f>
        <v>Medium</v>
      </c>
      <c r="O998" s="2" t="str">
        <f>INDEX(customers!$A$1:$D$1001,MATCH($C998,customers!$A$1:$A$1001,0),MATCH(orders!O$1,customers!$A$1:$D$1,0))</f>
        <v>Нет</v>
      </c>
    </row>
    <row r="999" spans="1:15" x14ac:dyDescent="0.25">
      <c r="A999" s="2" t="s">
        <v>1951</v>
      </c>
      <c r="B999" s="3">
        <v>43749</v>
      </c>
      <c r="C999" s="2" t="s">
        <v>1950</v>
      </c>
      <c r="D999" t="s">
        <v>1976</v>
      </c>
      <c r="E999" s="2">
        <v>4</v>
      </c>
      <c r="F999" s="2" t="str">
        <f>INDEX(customers!$A$1:$D$1001,MATCH($C999,customers!$A$1:$A$1001,0),MATCH(orders!F$1,customers!$A$1:$D$1,0))</f>
        <v>Арина Жукова</v>
      </c>
      <c r="G999" s="2" t="str">
        <f>INDEX(customers!$A$1:$D$1001,MATCH($C999,customers!$A$1:$A$1001,0),MATCH(orders!G$1,customers!$A$1:$D$1,0))</f>
        <v>Россия</v>
      </c>
      <c r="H999" s="2" t="str">
        <f>INDEX(products!$A$1:$G$49,MATCH($D999,products!$A$1:$A$49,0),MATCH(orders!H$1,products!$A$1:$G$1,0))</f>
        <v>Ara</v>
      </c>
      <c r="I999" s="2" t="str">
        <f>INDEX(products!$A$1:$G$49,MATCH($D999,products!$A$1:$A$49,0),MATCH(orders!I$1,products!$A$1:$G$1,0))</f>
        <v>M</v>
      </c>
      <c r="J999" s="2">
        <f>INDEX(products!$A$1:$G$49,MATCH($D999,products!$A$1:$A$49,0),MATCH(orders!J$1,products!$A$1:$G$1,0))</f>
        <v>0.5</v>
      </c>
      <c r="K999" s="2">
        <f>INDEX(products!$A$1:$G$49,MATCH($D999,products!$A$1:$A$49,0),MATCH(orders!K$1,products!$A$1:$G$1,0))</f>
        <v>675</v>
      </c>
      <c r="L999">
        <f>K999*E999</f>
        <v>2700</v>
      </c>
      <c r="M999" s="2" t="str" cm="1">
        <f t="array" ref="M999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999" s="2" t="str" cm="1">
        <f t="array" ref="N999">_xlfn.IFS(FullCoffeeTable[[#This Row],[Метод прожарки]]="M","Medium",FullCoffeeTable[[#This Row],[Метод прожарки]]="L","Light",FullCoffeeTable[[#This Row],[Метод прожарки]]="D","Dark")</f>
        <v>Medium</v>
      </c>
      <c r="O999" s="2" t="str">
        <f>INDEX(customers!$A$1:$D$1001,MATCH($C999,customers!$A$1:$A$1001,0),MATCH(orders!O$1,customers!$A$1:$D$1,0))</f>
        <v>Нет</v>
      </c>
    </row>
    <row r="1000" spans="1:15" x14ac:dyDescent="0.25">
      <c r="A1000" s="2" t="s">
        <v>1953</v>
      </c>
      <c r="B1000" s="3">
        <v>44411</v>
      </c>
      <c r="C1000" s="2" t="s">
        <v>1954</v>
      </c>
      <c r="D1000" t="s">
        <v>1966</v>
      </c>
      <c r="E1000" s="2">
        <v>1</v>
      </c>
      <c r="F1000" s="2" t="str">
        <f>INDEX(customers!$A$1:$D$1001,MATCH($C1000,customers!$A$1:$A$1001,0),MATCH(orders!F$1,customers!$A$1:$D$1,0))</f>
        <v>Всеволод Чеботарев</v>
      </c>
      <c r="G1000" s="2" t="str">
        <f>INDEX(customers!$A$1:$D$1001,MATCH($C1000,customers!$A$1:$A$1001,0),MATCH(orders!G$1,customers!$A$1:$D$1,0))</f>
        <v>Россия</v>
      </c>
      <c r="H1000" s="2" t="str">
        <f>INDEX(products!$A$1:$G$49,MATCH($D1000,products!$A$1:$A$49,0),MATCH(orders!H$1,products!$A$1:$G$1,0))</f>
        <v>Ara</v>
      </c>
      <c r="I1000" s="2" t="str">
        <f>INDEX(products!$A$1:$G$49,MATCH($D1000,products!$A$1:$A$49,0),MATCH(orders!I$1,products!$A$1:$G$1,0))</f>
        <v>D</v>
      </c>
      <c r="J1000" s="2">
        <f>INDEX(products!$A$1:$G$49,MATCH($D1000,products!$A$1:$A$49,0),MATCH(orders!J$1,products!$A$1:$G$1,0))</f>
        <v>1</v>
      </c>
      <c r="K1000" s="2">
        <f>INDEX(products!$A$1:$G$49,MATCH($D1000,products!$A$1:$A$49,0),MATCH(orders!K$1,products!$A$1:$G$1,0))</f>
        <v>994.99999999999989</v>
      </c>
      <c r="L1000">
        <f>K1000*E1000</f>
        <v>994.99999999999989</v>
      </c>
      <c r="M1000" s="2" t="str" cm="1">
        <f t="array" ref="M1000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Арабика</v>
      </c>
      <c r="N1000" s="2" t="str" cm="1">
        <f t="array" ref="N1000">_xlfn.IFS(FullCoffeeTable[[#This Row],[Метод прожарки]]="M","Medium",FullCoffeeTable[[#This Row],[Метод прожарки]]="L","Light",FullCoffeeTable[[#This Row],[Метод прожарки]]="D","Dark")</f>
        <v>Dark</v>
      </c>
      <c r="O1000" s="2" t="str">
        <f>INDEX(customers!$A$1:$D$1001,MATCH($C1000,customers!$A$1:$A$1001,0),MATCH(orders!O$1,customers!$A$1:$D$1,0))</f>
        <v>Нет</v>
      </c>
    </row>
    <row r="1001" spans="1:15" x14ac:dyDescent="0.25">
      <c r="A1001" s="2" t="s">
        <v>1955</v>
      </c>
      <c r="B1001" s="3">
        <v>44119</v>
      </c>
      <c r="C1001" s="2" t="s">
        <v>1956</v>
      </c>
      <c r="D1001" t="s">
        <v>1975</v>
      </c>
      <c r="E1001" s="2">
        <v>3</v>
      </c>
      <c r="F1001" s="2" t="str">
        <f>INDEX(customers!$A$1:$D$1001,MATCH($C1001,customers!$A$1:$A$1001,0),MATCH(orders!F$1,customers!$A$1:$D$1,0))</f>
        <v>Стефания Кузнецова</v>
      </c>
      <c r="G1001" s="2" t="str">
        <f>INDEX(customers!$A$1:$D$1001,MATCH($C1001,customers!$A$1:$A$1001,0),MATCH(orders!G$1,customers!$A$1:$D$1,0))</f>
        <v>Беларусь</v>
      </c>
      <c r="H1001" s="2" t="str">
        <f>INDEX(products!$A$1:$G$49,MATCH($D1001,products!$A$1:$A$49,0),MATCH(orders!H$1,products!$A$1:$G$1,0))</f>
        <v>Exc</v>
      </c>
      <c r="I1001" s="2" t="str">
        <f>INDEX(products!$A$1:$G$49,MATCH($D1001,products!$A$1:$A$49,0),MATCH(orders!I$1,products!$A$1:$G$1,0))</f>
        <v>M</v>
      </c>
      <c r="J1001" s="2">
        <f>INDEX(products!$A$1:$G$49,MATCH($D1001,products!$A$1:$A$49,0),MATCH(orders!J$1,products!$A$1:$G$1,0))</f>
        <v>0.2</v>
      </c>
      <c r="K1001" s="2">
        <f>INDEX(products!$A$1:$G$49,MATCH($D1001,products!$A$1:$A$49,0),MATCH(orders!K$1,products!$A$1:$G$1,0))</f>
        <v>412.5</v>
      </c>
      <c r="L1001">
        <f>K1001*E1001</f>
        <v>1237.5</v>
      </c>
      <c r="M1001" s="2" t="str" cm="1">
        <f t="array" ref="M1001">_xlfn.IFS(FullCoffeeTable[[#This Row],[Тип кофе]]="Rob","Робуста",FullCoffeeTable[[#This Row],[Тип кофе]]="Exc","Эксцельза",FullCoffeeTable[[#This Row],[Тип кофе]]="Ara","Арабика",FullCoffeeTable[[#This Row],[Тип кофе]]="Lib","Либерика")</f>
        <v>Эксцельза</v>
      </c>
      <c r="N1001" s="2" t="str" cm="1">
        <f t="array" ref="N1001">_xlfn.IFS(FullCoffeeTable[[#This Row],[Метод прожарки]]="M","Medium",FullCoffeeTable[[#This Row],[Метод прожарки]]="L","Light",FullCoffeeTable[[#This Row],[Метод прожарки]]="D","Dark")</f>
        <v>Medium</v>
      </c>
      <c r="O1001" s="2" t="str">
        <f>INDEX(customers!$A$1:$D$1001,MATCH($C1001,customers!$A$1:$A$1001,0),MATCH(orders!O$1,customers!$A$1:$D$1,0))</f>
        <v>Да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D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15.42578125" bestFit="1" customWidth="1"/>
    <col min="4" max="4" width="11.7109375" bestFit="1" customWidth="1"/>
  </cols>
  <sheetData>
    <row r="1" spans="1:4" x14ac:dyDescent="0.25">
      <c r="A1" s="2" t="s">
        <v>3026</v>
      </c>
      <c r="B1" s="2" t="s">
        <v>2028</v>
      </c>
      <c r="C1" s="2" t="s">
        <v>2029</v>
      </c>
      <c r="D1" s="2" t="s">
        <v>2030</v>
      </c>
    </row>
    <row r="2" spans="1:4" x14ac:dyDescent="0.25">
      <c r="A2" s="2" t="s">
        <v>1</v>
      </c>
      <c r="B2" s="2" t="s">
        <v>2047</v>
      </c>
      <c r="C2" s="2" t="s">
        <v>3022</v>
      </c>
      <c r="D2" t="s">
        <v>2045</v>
      </c>
    </row>
    <row r="3" spans="1:4" x14ac:dyDescent="0.25">
      <c r="A3" s="2" t="s">
        <v>2</v>
      </c>
      <c r="B3" s="2" t="s">
        <v>2048</v>
      </c>
      <c r="C3" s="2" t="s">
        <v>3024</v>
      </c>
      <c r="D3" t="s">
        <v>2046</v>
      </c>
    </row>
    <row r="4" spans="1:4" x14ac:dyDescent="0.25">
      <c r="A4" s="2" t="s">
        <v>4</v>
      </c>
      <c r="B4" s="2" t="s">
        <v>2049</v>
      </c>
      <c r="C4" s="2" t="s">
        <v>3022</v>
      </c>
      <c r="D4" t="s">
        <v>2045</v>
      </c>
    </row>
    <row r="5" spans="1:4" x14ac:dyDescent="0.25">
      <c r="A5" s="2" t="s">
        <v>5</v>
      </c>
      <c r="B5" s="2" t="s">
        <v>2050</v>
      </c>
      <c r="C5" s="2" t="s">
        <v>3022</v>
      </c>
      <c r="D5" t="s">
        <v>2045</v>
      </c>
    </row>
    <row r="6" spans="1:4" x14ac:dyDescent="0.25">
      <c r="A6" s="2" t="s">
        <v>7</v>
      </c>
      <c r="B6" s="2" t="s">
        <v>2051</v>
      </c>
      <c r="C6" s="2" t="s">
        <v>3024</v>
      </c>
      <c r="D6" t="s">
        <v>2046</v>
      </c>
    </row>
    <row r="7" spans="1:4" x14ac:dyDescent="0.25">
      <c r="A7" s="2" t="s">
        <v>9</v>
      </c>
      <c r="B7" s="2" t="s">
        <v>2052</v>
      </c>
      <c r="C7" s="2" t="s">
        <v>3022</v>
      </c>
      <c r="D7" t="s">
        <v>2046</v>
      </c>
    </row>
    <row r="8" spans="1:4" x14ac:dyDescent="0.25">
      <c r="A8" s="2" t="s">
        <v>11</v>
      </c>
      <c r="B8" s="2" t="s">
        <v>2053</v>
      </c>
      <c r="C8" s="2" t="s">
        <v>3022</v>
      </c>
      <c r="D8" t="s">
        <v>2045</v>
      </c>
    </row>
    <row r="9" spans="1:4" x14ac:dyDescent="0.25">
      <c r="A9" s="2" t="s">
        <v>13</v>
      </c>
      <c r="B9" s="2" t="s">
        <v>2054</v>
      </c>
      <c r="C9" s="2" t="s">
        <v>3024</v>
      </c>
      <c r="D9" t="s">
        <v>2045</v>
      </c>
    </row>
    <row r="10" spans="1:4" x14ac:dyDescent="0.25">
      <c r="A10" s="2" t="s">
        <v>15</v>
      </c>
      <c r="B10" s="2" t="s">
        <v>2055</v>
      </c>
      <c r="C10" s="2" t="s">
        <v>3022</v>
      </c>
      <c r="D10" t="s">
        <v>2046</v>
      </c>
    </row>
    <row r="11" spans="1:4" x14ac:dyDescent="0.25">
      <c r="A11" s="2" t="s">
        <v>17</v>
      </c>
      <c r="B11" s="2" t="s">
        <v>2056</v>
      </c>
      <c r="C11" s="2" t="s">
        <v>3022</v>
      </c>
      <c r="D11" t="s">
        <v>2046</v>
      </c>
    </row>
    <row r="12" spans="1:4" x14ac:dyDescent="0.25">
      <c r="A12" s="2" t="s">
        <v>19</v>
      </c>
      <c r="B12" s="2" t="s">
        <v>2057</v>
      </c>
      <c r="C12" s="2" t="s">
        <v>3022</v>
      </c>
      <c r="D12" t="s">
        <v>2046</v>
      </c>
    </row>
    <row r="13" spans="1:4" x14ac:dyDescent="0.25">
      <c r="A13" s="2" t="s">
        <v>21</v>
      </c>
      <c r="B13" s="2" t="s">
        <v>2058</v>
      </c>
      <c r="C13" s="2" t="s">
        <v>3022</v>
      </c>
      <c r="D13" t="s">
        <v>2045</v>
      </c>
    </row>
    <row r="14" spans="1:4" x14ac:dyDescent="0.25">
      <c r="A14" s="2" t="s">
        <v>23</v>
      </c>
      <c r="B14" s="2" t="s">
        <v>2059</v>
      </c>
      <c r="C14" s="2" t="s">
        <v>3022</v>
      </c>
      <c r="D14" t="s">
        <v>2046</v>
      </c>
    </row>
    <row r="15" spans="1:4" x14ac:dyDescent="0.25">
      <c r="A15" s="2" t="s">
        <v>25</v>
      </c>
      <c r="B15" s="2" t="s">
        <v>2060</v>
      </c>
      <c r="C15" s="2" t="s">
        <v>3022</v>
      </c>
      <c r="D15" t="s">
        <v>2046</v>
      </c>
    </row>
    <row r="16" spans="1:4" x14ac:dyDescent="0.25">
      <c r="A16" s="2" t="s">
        <v>27</v>
      </c>
      <c r="B16" s="2" t="s">
        <v>2061</v>
      </c>
      <c r="C16" s="2" t="s">
        <v>3022</v>
      </c>
      <c r="D16" t="s">
        <v>2045</v>
      </c>
    </row>
    <row r="17" spans="1:4" x14ac:dyDescent="0.25">
      <c r="A17" s="2" t="s">
        <v>29</v>
      </c>
      <c r="B17" s="2" t="s">
        <v>2062</v>
      </c>
      <c r="C17" s="2" t="s">
        <v>3022</v>
      </c>
      <c r="D17" t="s">
        <v>2046</v>
      </c>
    </row>
    <row r="18" spans="1:4" x14ac:dyDescent="0.25">
      <c r="A18" s="2" t="s">
        <v>31</v>
      </c>
      <c r="B18" s="2" t="s">
        <v>2063</v>
      </c>
      <c r="C18" s="2" t="s">
        <v>3022</v>
      </c>
      <c r="D18" t="s">
        <v>2046</v>
      </c>
    </row>
    <row r="19" spans="1:4" x14ac:dyDescent="0.25">
      <c r="A19" s="2" t="s">
        <v>33</v>
      </c>
      <c r="B19" s="2" t="s">
        <v>2064</v>
      </c>
      <c r="C19" s="2" t="s">
        <v>3022</v>
      </c>
      <c r="D19" t="s">
        <v>2046</v>
      </c>
    </row>
    <row r="20" spans="1:4" x14ac:dyDescent="0.25">
      <c r="A20" s="2" t="s">
        <v>35</v>
      </c>
      <c r="B20" s="2" t="s">
        <v>2065</v>
      </c>
      <c r="C20" s="2" t="s">
        <v>3024</v>
      </c>
      <c r="D20" t="s">
        <v>2045</v>
      </c>
    </row>
    <row r="21" spans="1:4" x14ac:dyDescent="0.25">
      <c r="A21" s="2" t="s">
        <v>37</v>
      </c>
      <c r="B21" s="2" t="s">
        <v>2066</v>
      </c>
      <c r="C21" s="2" t="s">
        <v>3022</v>
      </c>
      <c r="D21" t="s">
        <v>2045</v>
      </c>
    </row>
    <row r="22" spans="1:4" x14ac:dyDescent="0.25">
      <c r="A22" s="2" t="s">
        <v>38</v>
      </c>
      <c r="B22" s="2" t="s">
        <v>2067</v>
      </c>
      <c r="C22" s="2" t="s">
        <v>3024</v>
      </c>
      <c r="D22" t="s">
        <v>2045</v>
      </c>
    </row>
    <row r="23" spans="1:4" x14ac:dyDescent="0.25">
      <c r="A23" s="2" t="s">
        <v>40</v>
      </c>
      <c r="B23" s="2" t="s">
        <v>2068</v>
      </c>
      <c r="C23" s="2" t="s">
        <v>3022</v>
      </c>
      <c r="D23" t="s">
        <v>2046</v>
      </c>
    </row>
    <row r="24" spans="1:4" x14ac:dyDescent="0.25">
      <c r="A24" s="2" t="s">
        <v>42</v>
      </c>
      <c r="B24" s="2" t="s">
        <v>2069</v>
      </c>
      <c r="C24" s="2" t="s">
        <v>3022</v>
      </c>
      <c r="D24" t="s">
        <v>2045</v>
      </c>
    </row>
    <row r="25" spans="1:4" x14ac:dyDescent="0.25">
      <c r="A25" s="2" t="s">
        <v>44</v>
      </c>
      <c r="B25" s="2" t="s">
        <v>2070</v>
      </c>
      <c r="C25" s="2" t="s">
        <v>3022</v>
      </c>
      <c r="D25" t="s">
        <v>2045</v>
      </c>
    </row>
    <row r="26" spans="1:4" x14ac:dyDescent="0.25">
      <c r="A26" s="2" t="s">
        <v>46</v>
      </c>
      <c r="B26" s="2" t="s">
        <v>2071</v>
      </c>
      <c r="C26" s="2" t="s">
        <v>3022</v>
      </c>
      <c r="D26" t="s">
        <v>2046</v>
      </c>
    </row>
    <row r="27" spans="1:4" x14ac:dyDescent="0.25">
      <c r="A27" s="2" t="s">
        <v>48</v>
      </c>
      <c r="B27" s="2" t="s">
        <v>2072</v>
      </c>
      <c r="C27" s="2" t="s">
        <v>3022</v>
      </c>
      <c r="D27" t="s">
        <v>2045</v>
      </c>
    </row>
    <row r="28" spans="1:4" x14ac:dyDescent="0.25">
      <c r="A28" s="2" t="s">
        <v>50</v>
      </c>
      <c r="B28" s="2" t="s">
        <v>2073</v>
      </c>
      <c r="C28" s="2" t="s">
        <v>3022</v>
      </c>
      <c r="D28" t="s">
        <v>2045</v>
      </c>
    </row>
    <row r="29" spans="1:4" x14ac:dyDescent="0.25">
      <c r="A29" s="2" t="s">
        <v>52</v>
      </c>
      <c r="B29" s="2" t="s">
        <v>2074</v>
      </c>
      <c r="C29" s="2" t="s">
        <v>3024</v>
      </c>
      <c r="D29" t="s">
        <v>2046</v>
      </c>
    </row>
    <row r="30" spans="1:4" x14ac:dyDescent="0.25">
      <c r="A30" s="2" t="s">
        <v>54</v>
      </c>
      <c r="B30" s="2" t="s">
        <v>2075</v>
      </c>
      <c r="C30" s="2" t="s">
        <v>3024</v>
      </c>
      <c r="D30" t="s">
        <v>2046</v>
      </c>
    </row>
    <row r="31" spans="1:4" x14ac:dyDescent="0.25">
      <c r="A31" s="2" t="s">
        <v>56</v>
      </c>
      <c r="B31" s="2" t="s">
        <v>2076</v>
      </c>
      <c r="C31" s="2" t="s">
        <v>3024</v>
      </c>
      <c r="D31" t="s">
        <v>2045</v>
      </c>
    </row>
    <row r="32" spans="1:4" x14ac:dyDescent="0.25">
      <c r="A32" s="2" t="s">
        <v>58</v>
      </c>
      <c r="B32" s="2" t="s">
        <v>2077</v>
      </c>
      <c r="C32" s="2" t="s">
        <v>3022</v>
      </c>
      <c r="D32" t="s">
        <v>2046</v>
      </c>
    </row>
    <row r="33" spans="1:4" x14ac:dyDescent="0.25">
      <c r="A33" s="2" t="s">
        <v>59</v>
      </c>
      <c r="B33" s="2" t="s">
        <v>2078</v>
      </c>
      <c r="C33" s="2" t="s">
        <v>3022</v>
      </c>
      <c r="D33" t="s">
        <v>2046</v>
      </c>
    </row>
    <row r="34" spans="1:4" x14ac:dyDescent="0.25">
      <c r="A34" s="2" t="s">
        <v>60</v>
      </c>
      <c r="B34" s="2" t="s">
        <v>2079</v>
      </c>
      <c r="C34" s="2" t="s">
        <v>3024</v>
      </c>
      <c r="D34" t="s">
        <v>2045</v>
      </c>
    </row>
    <row r="35" spans="1:4" x14ac:dyDescent="0.25">
      <c r="A35" s="2" t="s">
        <v>62</v>
      </c>
      <c r="B35" s="2" t="s">
        <v>2080</v>
      </c>
      <c r="C35" s="2" t="s">
        <v>3022</v>
      </c>
      <c r="D35" t="s">
        <v>2046</v>
      </c>
    </row>
    <row r="36" spans="1:4" x14ac:dyDescent="0.25">
      <c r="A36" s="2" t="s">
        <v>64</v>
      </c>
      <c r="B36" s="2" t="s">
        <v>2081</v>
      </c>
      <c r="C36" s="2" t="s">
        <v>3023</v>
      </c>
      <c r="D36" t="s">
        <v>2045</v>
      </c>
    </row>
    <row r="37" spans="1:4" x14ac:dyDescent="0.25">
      <c r="A37" s="2" t="s">
        <v>66</v>
      </c>
      <c r="B37" s="2" t="s">
        <v>2082</v>
      </c>
      <c r="C37" s="2" t="s">
        <v>3022</v>
      </c>
      <c r="D37" t="s">
        <v>2046</v>
      </c>
    </row>
    <row r="38" spans="1:4" x14ac:dyDescent="0.25">
      <c r="A38" s="2" t="s">
        <v>68</v>
      </c>
      <c r="B38" s="2" t="s">
        <v>2083</v>
      </c>
      <c r="C38" s="2" t="s">
        <v>3022</v>
      </c>
      <c r="D38" t="s">
        <v>2046</v>
      </c>
    </row>
    <row r="39" spans="1:4" x14ac:dyDescent="0.25">
      <c r="A39" s="2" t="s">
        <v>70</v>
      </c>
      <c r="B39" s="2" t="s">
        <v>2084</v>
      </c>
      <c r="C39" s="2" t="s">
        <v>3022</v>
      </c>
      <c r="D39" t="s">
        <v>2046</v>
      </c>
    </row>
    <row r="40" spans="1:4" x14ac:dyDescent="0.25">
      <c r="A40" s="2" t="s">
        <v>72</v>
      </c>
      <c r="B40" s="2" t="s">
        <v>2085</v>
      </c>
      <c r="C40" s="2" t="s">
        <v>3022</v>
      </c>
      <c r="D40" t="s">
        <v>2046</v>
      </c>
    </row>
    <row r="41" spans="1:4" x14ac:dyDescent="0.25">
      <c r="A41" s="2" t="s">
        <v>74</v>
      </c>
      <c r="B41" s="2" t="s">
        <v>2086</v>
      </c>
      <c r="C41" s="2" t="s">
        <v>3022</v>
      </c>
      <c r="D41" t="s">
        <v>2045</v>
      </c>
    </row>
    <row r="42" spans="1:4" x14ac:dyDescent="0.25">
      <c r="A42" s="2" t="s">
        <v>76</v>
      </c>
      <c r="B42" s="2" t="s">
        <v>2087</v>
      </c>
      <c r="C42" s="2" t="s">
        <v>3022</v>
      </c>
      <c r="D42" t="s">
        <v>2046</v>
      </c>
    </row>
    <row r="43" spans="1:4" x14ac:dyDescent="0.25">
      <c r="A43" s="2" t="s">
        <v>78</v>
      </c>
      <c r="B43" s="2" t="s">
        <v>2088</v>
      </c>
      <c r="C43" s="2" t="s">
        <v>3022</v>
      </c>
      <c r="D43" t="s">
        <v>2045</v>
      </c>
    </row>
    <row r="44" spans="1:4" x14ac:dyDescent="0.25">
      <c r="A44" s="2" t="s">
        <v>80</v>
      </c>
      <c r="B44" s="2" t="s">
        <v>2089</v>
      </c>
      <c r="C44" s="2" t="s">
        <v>3022</v>
      </c>
      <c r="D44" t="s">
        <v>2045</v>
      </c>
    </row>
    <row r="45" spans="1:4" x14ac:dyDescent="0.25">
      <c r="A45" s="2" t="s">
        <v>82</v>
      </c>
      <c r="B45" s="2" t="s">
        <v>2090</v>
      </c>
      <c r="C45" s="2" t="s">
        <v>3022</v>
      </c>
      <c r="D45" t="s">
        <v>2046</v>
      </c>
    </row>
    <row r="46" spans="1:4" x14ac:dyDescent="0.25">
      <c r="A46" s="2" t="s">
        <v>84</v>
      </c>
      <c r="B46" s="2" t="s">
        <v>2091</v>
      </c>
      <c r="C46" s="2" t="s">
        <v>3022</v>
      </c>
      <c r="D46" t="s">
        <v>2045</v>
      </c>
    </row>
    <row r="47" spans="1:4" x14ac:dyDescent="0.25">
      <c r="A47" s="2" t="s">
        <v>86</v>
      </c>
      <c r="B47" s="2" t="s">
        <v>2092</v>
      </c>
      <c r="C47" s="2" t="s">
        <v>3022</v>
      </c>
      <c r="D47" t="s">
        <v>2046</v>
      </c>
    </row>
    <row r="48" spans="1:4" x14ac:dyDescent="0.25">
      <c r="A48" s="2" t="s">
        <v>88</v>
      </c>
      <c r="B48" s="2" t="s">
        <v>2093</v>
      </c>
      <c r="C48" s="2" t="s">
        <v>3022</v>
      </c>
      <c r="D48" t="s">
        <v>2045</v>
      </c>
    </row>
    <row r="49" spans="1:4" x14ac:dyDescent="0.25">
      <c r="A49" s="2" t="s">
        <v>90</v>
      </c>
      <c r="B49" s="2" t="s">
        <v>2094</v>
      </c>
      <c r="C49" s="2" t="s">
        <v>3022</v>
      </c>
      <c r="D49" t="s">
        <v>2045</v>
      </c>
    </row>
    <row r="50" spans="1:4" x14ac:dyDescent="0.25">
      <c r="A50" s="2" t="s">
        <v>92</v>
      </c>
      <c r="B50" s="2" t="s">
        <v>2095</v>
      </c>
      <c r="C50" s="2" t="s">
        <v>3022</v>
      </c>
      <c r="D50" t="s">
        <v>2046</v>
      </c>
    </row>
    <row r="51" spans="1:4" x14ac:dyDescent="0.25">
      <c r="A51" s="2" t="s">
        <v>94</v>
      </c>
      <c r="B51" s="2" t="s">
        <v>2096</v>
      </c>
      <c r="C51" s="2" t="s">
        <v>3022</v>
      </c>
      <c r="D51" t="s">
        <v>2046</v>
      </c>
    </row>
    <row r="52" spans="1:4" x14ac:dyDescent="0.25">
      <c r="A52" s="2" t="s">
        <v>96</v>
      </c>
      <c r="B52" s="2" t="s">
        <v>2097</v>
      </c>
      <c r="C52" s="2" t="s">
        <v>3022</v>
      </c>
      <c r="D52" t="s">
        <v>2046</v>
      </c>
    </row>
    <row r="53" spans="1:4" x14ac:dyDescent="0.25">
      <c r="A53" s="2" t="s">
        <v>98</v>
      </c>
      <c r="B53" s="2" t="s">
        <v>2098</v>
      </c>
      <c r="C53" s="2" t="s">
        <v>3024</v>
      </c>
      <c r="D53" t="s">
        <v>2045</v>
      </c>
    </row>
    <row r="54" spans="1:4" x14ac:dyDescent="0.25">
      <c r="A54" s="2" t="s">
        <v>100</v>
      </c>
      <c r="B54" s="2" t="s">
        <v>2099</v>
      </c>
      <c r="C54" s="2" t="s">
        <v>3023</v>
      </c>
      <c r="D54" t="s">
        <v>2046</v>
      </c>
    </row>
    <row r="55" spans="1:4" x14ac:dyDescent="0.25">
      <c r="A55" s="2" t="s">
        <v>101</v>
      </c>
      <c r="B55" s="2" t="s">
        <v>2100</v>
      </c>
      <c r="C55" s="2" t="s">
        <v>3022</v>
      </c>
      <c r="D55" t="s">
        <v>2046</v>
      </c>
    </row>
    <row r="56" spans="1:4" x14ac:dyDescent="0.25">
      <c r="A56" s="2" t="s">
        <v>103</v>
      </c>
      <c r="B56" s="2" t="s">
        <v>2101</v>
      </c>
      <c r="C56" s="2" t="s">
        <v>3022</v>
      </c>
      <c r="D56" t="s">
        <v>2046</v>
      </c>
    </row>
    <row r="57" spans="1:4" x14ac:dyDescent="0.25">
      <c r="A57" s="2" t="s">
        <v>105</v>
      </c>
      <c r="B57" s="2" t="s">
        <v>2102</v>
      </c>
      <c r="C57" s="2" t="s">
        <v>3022</v>
      </c>
      <c r="D57" t="s">
        <v>2046</v>
      </c>
    </row>
    <row r="58" spans="1:4" x14ac:dyDescent="0.25">
      <c r="A58" s="2" t="s">
        <v>107</v>
      </c>
      <c r="B58" s="2" t="s">
        <v>2103</v>
      </c>
      <c r="C58" s="2" t="s">
        <v>3022</v>
      </c>
      <c r="D58" t="s">
        <v>2045</v>
      </c>
    </row>
    <row r="59" spans="1:4" x14ac:dyDescent="0.25">
      <c r="A59" s="2" t="s">
        <v>109</v>
      </c>
      <c r="B59" s="2" t="s">
        <v>2104</v>
      </c>
      <c r="C59" s="2" t="s">
        <v>3022</v>
      </c>
      <c r="D59" t="s">
        <v>2046</v>
      </c>
    </row>
    <row r="60" spans="1:4" x14ac:dyDescent="0.25">
      <c r="A60" s="2" t="s">
        <v>111</v>
      </c>
      <c r="B60" s="2" t="s">
        <v>2105</v>
      </c>
      <c r="C60" s="2" t="s">
        <v>3022</v>
      </c>
      <c r="D60" t="s">
        <v>2045</v>
      </c>
    </row>
    <row r="61" spans="1:4" x14ac:dyDescent="0.25">
      <c r="A61" s="2" t="s">
        <v>113</v>
      </c>
      <c r="B61" s="2" t="s">
        <v>2106</v>
      </c>
      <c r="C61" s="2" t="s">
        <v>3022</v>
      </c>
      <c r="D61" t="s">
        <v>2045</v>
      </c>
    </row>
    <row r="62" spans="1:4" x14ac:dyDescent="0.25">
      <c r="A62" s="2" t="s">
        <v>115</v>
      </c>
      <c r="B62" s="2" t="s">
        <v>2107</v>
      </c>
      <c r="C62" s="2" t="s">
        <v>3022</v>
      </c>
      <c r="D62" t="s">
        <v>2046</v>
      </c>
    </row>
    <row r="63" spans="1:4" x14ac:dyDescent="0.25">
      <c r="A63" s="2" t="s">
        <v>117</v>
      </c>
      <c r="B63" s="2" t="s">
        <v>2108</v>
      </c>
      <c r="C63" s="2" t="s">
        <v>3023</v>
      </c>
      <c r="D63" t="s">
        <v>2045</v>
      </c>
    </row>
    <row r="64" spans="1:4" x14ac:dyDescent="0.25">
      <c r="A64" s="2" t="s">
        <v>119</v>
      </c>
      <c r="B64" s="2" t="s">
        <v>2109</v>
      </c>
      <c r="C64" s="2" t="s">
        <v>3022</v>
      </c>
      <c r="D64" t="s">
        <v>2045</v>
      </c>
    </row>
    <row r="65" spans="1:4" x14ac:dyDescent="0.25">
      <c r="A65" s="2" t="s">
        <v>121</v>
      </c>
      <c r="B65" s="2" t="s">
        <v>2110</v>
      </c>
      <c r="C65" s="2" t="s">
        <v>3022</v>
      </c>
      <c r="D65" t="s">
        <v>2046</v>
      </c>
    </row>
    <row r="66" spans="1:4" x14ac:dyDescent="0.25">
      <c r="A66" s="2" t="s">
        <v>123</v>
      </c>
      <c r="B66" s="2" t="s">
        <v>2111</v>
      </c>
      <c r="C66" s="2" t="s">
        <v>3022</v>
      </c>
      <c r="D66" t="s">
        <v>2045</v>
      </c>
    </row>
    <row r="67" spans="1:4" x14ac:dyDescent="0.25">
      <c r="A67" s="2" t="s">
        <v>125</v>
      </c>
      <c r="B67" s="2" t="s">
        <v>2112</v>
      </c>
      <c r="C67" s="2" t="s">
        <v>3022</v>
      </c>
      <c r="D67" t="s">
        <v>2045</v>
      </c>
    </row>
    <row r="68" spans="1:4" x14ac:dyDescent="0.25">
      <c r="A68" s="2" t="s">
        <v>127</v>
      </c>
      <c r="B68" s="2" t="s">
        <v>2113</v>
      </c>
      <c r="C68" s="2" t="s">
        <v>3022</v>
      </c>
      <c r="D68" t="s">
        <v>2045</v>
      </c>
    </row>
    <row r="69" spans="1:4" x14ac:dyDescent="0.25">
      <c r="A69" s="2" t="s">
        <v>129</v>
      </c>
      <c r="B69" s="2" t="s">
        <v>2114</v>
      </c>
      <c r="C69" s="2" t="s">
        <v>3022</v>
      </c>
      <c r="D69" t="s">
        <v>2046</v>
      </c>
    </row>
    <row r="70" spans="1:4" x14ac:dyDescent="0.25">
      <c r="A70" s="2" t="s">
        <v>131</v>
      </c>
      <c r="B70" s="2" t="s">
        <v>2115</v>
      </c>
      <c r="C70" s="2" t="s">
        <v>3022</v>
      </c>
      <c r="D70" t="s">
        <v>2046</v>
      </c>
    </row>
    <row r="71" spans="1:4" x14ac:dyDescent="0.25">
      <c r="A71" s="2" t="s">
        <v>133</v>
      </c>
      <c r="B71" s="2" t="s">
        <v>2116</v>
      </c>
      <c r="C71" s="2" t="s">
        <v>3023</v>
      </c>
      <c r="D71" t="s">
        <v>2045</v>
      </c>
    </row>
    <row r="72" spans="1:4" x14ac:dyDescent="0.25">
      <c r="A72" s="2" t="s">
        <v>135</v>
      </c>
      <c r="B72" s="2" t="s">
        <v>2117</v>
      </c>
      <c r="C72" s="2" t="s">
        <v>3022</v>
      </c>
      <c r="D72" t="s">
        <v>2046</v>
      </c>
    </row>
    <row r="73" spans="1:4" x14ac:dyDescent="0.25">
      <c r="A73" s="2" t="s">
        <v>137</v>
      </c>
      <c r="B73" s="2" t="s">
        <v>2118</v>
      </c>
      <c r="C73" s="2" t="s">
        <v>3024</v>
      </c>
      <c r="D73" t="s">
        <v>2046</v>
      </c>
    </row>
    <row r="74" spans="1:4" x14ac:dyDescent="0.25">
      <c r="A74" s="2" t="s">
        <v>139</v>
      </c>
      <c r="B74" s="2" t="s">
        <v>2119</v>
      </c>
      <c r="C74" s="2" t="s">
        <v>3022</v>
      </c>
      <c r="D74" t="s">
        <v>2046</v>
      </c>
    </row>
    <row r="75" spans="1:4" x14ac:dyDescent="0.25">
      <c r="A75" s="2" t="s">
        <v>141</v>
      </c>
      <c r="B75" s="2" t="s">
        <v>2120</v>
      </c>
      <c r="C75" s="2" t="s">
        <v>3022</v>
      </c>
      <c r="D75" t="s">
        <v>2045</v>
      </c>
    </row>
    <row r="76" spans="1:4" x14ac:dyDescent="0.25">
      <c r="A76" s="2" t="s">
        <v>143</v>
      </c>
      <c r="B76" s="2" t="s">
        <v>2121</v>
      </c>
      <c r="C76" s="2" t="s">
        <v>3022</v>
      </c>
      <c r="D76" t="s">
        <v>2045</v>
      </c>
    </row>
    <row r="77" spans="1:4" x14ac:dyDescent="0.25">
      <c r="A77" s="2" t="s">
        <v>145</v>
      </c>
      <c r="B77" s="2" t="s">
        <v>2122</v>
      </c>
      <c r="C77" s="2" t="s">
        <v>3024</v>
      </c>
      <c r="D77" t="s">
        <v>2045</v>
      </c>
    </row>
    <row r="78" spans="1:4" x14ac:dyDescent="0.25">
      <c r="A78" s="2" t="s">
        <v>147</v>
      </c>
      <c r="B78" s="2" t="s">
        <v>2123</v>
      </c>
      <c r="C78" s="2" t="s">
        <v>3024</v>
      </c>
      <c r="D78" t="s">
        <v>2045</v>
      </c>
    </row>
    <row r="79" spans="1:4" x14ac:dyDescent="0.25">
      <c r="A79" s="2" t="s">
        <v>149</v>
      </c>
      <c r="B79" s="2" t="s">
        <v>2124</v>
      </c>
      <c r="C79" s="2" t="s">
        <v>3022</v>
      </c>
      <c r="D79" t="s">
        <v>2046</v>
      </c>
    </row>
    <row r="80" spans="1:4" x14ac:dyDescent="0.25">
      <c r="A80" s="2" t="s">
        <v>151</v>
      </c>
      <c r="B80" s="2" t="s">
        <v>2125</v>
      </c>
      <c r="C80" s="2" t="s">
        <v>3022</v>
      </c>
      <c r="D80" t="s">
        <v>2045</v>
      </c>
    </row>
    <row r="81" spans="1:4" x14ac:dyDescent="0.25">
      <c r="A81" s="2" t="s">
        <v>153</v>
      </c>
      <c r="B81" s="2" t="s">
        <v>2126</v>
      </c>
      <c r="C81" s="2" t="s">
        <v>3022</v>
      </c>
      <c r="D81" t="s">
        <v>2046</v>
      </c>
    </row>
    <row r="82" spans="1:4" x14ac:dyDescent="0.25">
      <c r="A82" s="2" t="s">
        <v>155</v>
      </c>
      <c r="B82" s="2" t="s">
        <v>2127</v>
      </c>
      <c r="C82" s="2" t="s">
        <v>3022</v>
      </c>
      <c r="D82" t="s">
        <v>2045</v>
      </c>
    </row>
    <row r="83" spans="1:4" x14ac:dyDescent="0.25">
      <c r="A83" s="2" t="s">
        <v>157</v>
      </c>
      <c r="B83" s="2" t="s">
        <v>2128</v>
      </c>
      <c r="C83" s="2" t="s">
        <v>3022</v>
      </c>
      <c r="D83" t="s">
        <v>2045</v>
      </c>
    </row>
    <row r="84" spans="1:4" x14ac:dyDescent="0.25">
      <c r="A84" s="2" t="s">
        <v>159</v>
      </c>
      <c r="B84" s="2" t="s">
        <v>2129</v>
      </c>
      <c r="C84" s="2" t="s">
        <v>3024</v>
      </c>
      <c r="D84" t="s">
        <v>2045</v>
      </c>
    </row>
    <row r="85" spans="1:4" x14ac:dyDescent="0.25">
      <c r="A85" s="2" t="s">
        <v>161</v>
      </c>
      <c r="B85" s="2" t="s">
        <v>2130</v>
      </c>
      <c r="C85" s="2" t="s">
        <v>3022</v>
      </c>
      <c r="D85" t="s">
        <v>2045</v>
      </c>
    </row>
    <row r="86" spans="1:4" x14ac:dyDescent="0.25">
      <c r="A86" s="2" t="s">
        <v>163</v>
      </c>
      <c r="B86" s="2" t="s">
        <v>2131</v>
      </c>
      <c r="C86" s="2" t="s">
        <v>3022</v>
      </c>
      <c r="D86" t="s">
        <v>2046</v>
      </c>
    </row>
    <row r="87" spans="1:4" x14ac:dyDescent="0.25">
      <c r="A87" s="2" t="s">
        <v>165</v>
      </c>
      <c r="B87" s="2" t="s">
        <v>2132</v>
      </c>
      <c r="C87" s="2" t="s">
        <v>3022</v>
      </c>
      <c r="D87" t="s">
        <v>2046</v>
      </c>
    </row>
    <row r="88" spans="1:4" x14ac:dyDescent="0.25">
      <c r="A88" s="2" t="s">
        <v>166</v>
      </c>
      <c r="B88" s="2" t="s">
        <v>2133</v>
      </c>
      <c r="C88" s="2" t="s">
        <v>3022</v>
      </c>
      <c r="D88" t="s">
        <v>2045</v>
      </c>
    </row>
    <row r="89" spans="1:4" x14ac:dyDescent="0.25">
      <c r="A89" s="2" t="s">
        <v>168</v>
      </c>
      <c r="B89" s="2" t="s">
        <v>2134</v>
      </c>
      <c r="C89" s="2" t="s">
        <v>3022</v>
      </c>
      <c r="D89" t="s">
        <v>2046</v>
      </c>
    </row>
    <row r="90" spans="1:4" x14ac:dyDescent="0.25">
      <c r="A90" s="2" t="s">
        <v>170</v>
      </c>
      <c r="B90" s="2" t="s">
        <v>2135</v>
      </c>
      <c r="C90" s="2" t="s">
        <v>3022</v>
      </c>
      <c r="D90" t="s">
        <v>2046</v>
      </c>
    </row>
    <row r="91" spans="1:4" x14ac:dyDescent="0.25">
      <c r="A91" s="2" t="s">
        <v>172</v>
      </c>
      <c r="B91" s="2" t="s">
        <v>2136</v>
      </c>
      <c r="C91" s="2" t="s">
        <v>3022</v>
      </c>
      <c r="D91" t="s">
        <v>2046</v>
      </c>
    </row>
    <row r="92" spans="1:4" x14ac:dyDescent="0.25">
      <c r="A92" s="2" t="s">
        <v>174</v>
      </c>
      <c r="B92" s="2" t="s">
        <v>2137</v>
      </c>
      <c r="C92" s="2" t="s">
        <v>3024</v>
      </c>
      <c r="D92" t="s">
        <v>2045</v>
      </c>
    </row>
    <row r="93" spans="1:4" x14ac:dyDescent="0.25">
      <c r="A93" s="2" t="s">
        <v>176</v>
      </c>
      <c r="B93" s="2" t="s">
        <v>2138</v>
      </c>
      <c r="C93" s="2" t="s">
        <v>3022</v>
      </c>
      <c r="D93" t="s">
        <v>2046</v>
      </c>
    </row>
    <row r="94" spans="1:4" x14ac:dyDescent="0.25">
      <c r="A94" s="2" t="s">
        <v>178</v>
      </c>
      <c r="B94" s="2" t="s">
        <v>2139</v>
      </c>
      <c r="C94" s="2" t="s">
        <v>3022</v>
      </c>
      <c r="D94" t="s">
        <v>2045</v>
      </c>
    </row>
    <row r="95" spans="1:4" x14ac:dyDescent="0.25">
      <c r="A95" s="2" t="s">
        <v>180</v>
      </c>
      <c r="B95" s="2" t="s">
        <v>2140</v>
      </c>
      <c r="C95" s="2" t="s">
        <v>3023</v>
      </c>
      <c r="D95" t="s">
        <v>2045</v>
      </c>
    </row>
    <row r="96" spans="1:4" x14ac:dyDescent="0.25">
      <c r="A96" s="2" t="s">
        <v>182</v>
      </c>
      <c r="B96" s="2" t="s">
        <v>2141</v>
      </c>
      <c r="C96" s="2" t="s">
        <v>3024</v>
      </c>
      <c r="D96" t="s">
        <v>2045</v>
      </c>
    </row>
    <row r="97" spans="1:4" x14ac:dyDescent="0.25">
      <c r="A97" s="2" t="s">
        <v>184</v>
      </c>
      <c r="B97" s="2" t="s">
        <v>2142</v>
      </c>
      <c r="C97" s="2" t="s">
        <v>3022</v>
      </c>
      <c r="D97" t="s">
        <v>2046</v>
      </c>
    </row>
    <row r="98" spans="1:4" x14ac:dyDescent="0.25">
      <c r="A98" s="2" t="s">
        <v>186</v>
      </c>
      <c r="B98" s="2" t="s">
        <v>2143</v>
      </c>
      <c r="C98" s="2" t="s">
        <v>3022</v>
      </c>
      <c r="D98" t="s">
        <v>2046</v>
      </c>
    </row>
    <row r="99" spans="1:4" x14ac:dyDescent="0.25">
      <c r="A99" s="2" t="s">
        <v>188</v>
      </c>
      <c r="B99" s="2" t="s">
        <v>2144</v>
      </c>
      <c r="C99" s="2" t="s">
        <v>3022</v>
      </c>
      <c r="D99" t="s">
        <v>2046</v>
      </c>
    </row>
    <row r="100" spans="1:4" x14ac:dyDescent="0.25">
      <c r="A100" s="2" t="s">
        <v>190</v>
      </c>
      <c r="B100" s="2" t="s">
        <v>2145</v>
      </c>
      <c r="C100" s="2" t="s">
        <v>3024</v>
      </c>
      <c r="D100" t="s">
        <v>2046</v>
      </c>
    </row>
    <row r="101" spans="1:4" x14ac:dyDescent="0.25">
      <c r="A101" s="2" t="s">
        <v>192</v>
      </c>
      <c r="B101" s="2" t="s">
        <v>2146</v>
      </c>
      <c r="C101" s="2" t="s">
        <v>3022</v>
      </c>
      <c r="D101" t="s">
        <v>2045</v>
      </c>
    </row>
    <row r="102" spans="1:4" x14ac:dyDescent="0.25">
      <c r="A102" s="2" t="s">
        <v>194</v>
      </c>
      <c r="B102" s="2" t="s">
        <v>2147</v>
      </c>
      <c r="C102" s="2" t="s">
        <v>3022</v>
      </c>
      <c r="D102" t="s">
        <v>2045</v>
      </c>
    </row>
    <row r="103" spans="1:4" x14ac:dyDescent="0.25">
      <c r="A103" s="2" t="s">
        <v>196</v>
      </c>
      <c r="B103" s="2" t="s">
        <v>2148</v>
      </c>
      <c r="C103" s="2" t="s">
        <v>3024</v>
      </c>
      <c r="D103" t="s">
        <v>2045</v>
      </c>
    </row>
    <row r="104" spans="1:4" x14ac:dyDescent="0.25">
      <c r="A104" s="2" t="s">
        <v>198</v>
      </c>
      <c r="B104" s="2" t="s">
        <v>2149</v>
      </c>
      <c r="C104" s="2" t="s">
        <v>3024</v>
      </c>
      <c r="D104" t="s">
        <v>2045</v>
      </c>
    </row>
    <row r="105" spans="1:4" x14ac:dyDescent="0.25">
      <c r="A105" s="2" t="s">
        <v>200</v>
      </c>
      <c r="B105" s="2" t="s">
        <v>2069</v>
      </c>
      <c r="C105" s="2" t="s">
        <v>3022</v>
      </c>
      <c r="D105" t="s">
        <v>2046</v>
      </c>
    </row>
    <row r="106" spans="1:4" x14ac:dyDescent="0.25">
      <c r="A106" s="2" t="s">
        <v>202</v>
      </c>
      <c r="B106" s="2" t="s">
        <v>2150</v>
      </c>
      <c r="C106" s="2" t="s">
        <v>3022</v>
      </c>
      <c r="D106" t="s">
        <v>2046</v>
      </c>
    </row>
    <row r="107" spans="1:4" x14ac:dyDescent="0.25">
      <c r="A107" s="2" t="s">
        <v>204</v>
      </c>
      <c r="B107" s="2" t="s">
        <v>2151</v>
      </c>
      <c r="C107" s="2" t="s">
        <v>3022</v>
      </c>
      <c r="D107" t="s">
        <v>2045</v>
      </c>
    </row>
    <row r="108" spans="1:4" x14ac:dyDescent="0.25">
      <c r="A108" s="2" t="s">
        <v>206</v>
      </c>
      <c r="B108" s="2" t="s">
        <v>2152</v>
      </c>
      <c r="C108" s="2" t="s">
        <v>3022</v>
      </c>
      <c r="D108" t="s">
        <v>2046</v>
      </c>
    </row>
    <row r="109" spans="1:4" x14ac:dyDescent="0.25">
      <c r="A109" s="2" t="s">
        <v>208</v>
      </c>
      <c r="B109" s="2" t="s">
        <v>2153</v>
      </c>
      <c r="C109" s="2" t="s">
        <v>3022</v>
      </c>
      <c r="D109" t="s">
        <v>2045</v>
      </c>
    </row>
    <row r="110" spans="1:4" x14ac:dyDescent="0.25">
      <c r="A110" s="2" t="s">
        <v>210</v>
      </c>
      <c r="B110" s="2" t="s">
        <v>2154</v>
      </c>
      <c r="C110" s="2" t="s">
        <v>3022</v>
      </c>
      <c r="D110" t="s">
        <v>2046</v>
      </c>
    </row>
    <row r="111" spans="1:4" x14ac:dyDescent="0.25">
      <c r="A111" s="2" t="s">
        <v>212</v>
      </c>
      <c r="B111" s="2" t="s">
        <v>2155</v>
      </c>
      <c r="C111" s="2" t="s">
        <v>3022</v>
      </c>
      <c r="D111" t="s">
        <v>2045</v>
      </c>
    </row>
    <row r="112" spans="1:4" x14ac:dyDescent="0.25">
      <c r="A112" s="2" t="s">
        <v>214</v>
      </c>
      <c r="B112" s="2" t="s">
        <v>2156</v>
      </c>
      <c r="C112" s="2" t="s">
        <v>3022</v>
      </c>
      <c r="D112" t="s">
        <v>2045</v>
      </c>
    </row>
    <row r="113" spans="1:4" x14ac:dyDescent="0.25">
      <c r="A113" s="2" t="s">
        <v>216</v>
      </c>
      <c r="B113" s="2" t="s">
        <v>2157</v>
      </c>
      <c r="C113" s="2" t="s">
        <v>3022</v>
      </c>
      <c r="D113" t="s">
        <v>2046</v>
      </c>
    </row>
    <row r="114" spans="1:4" x14ac:dyDescent="0.25">
      <c r="A114" s="2" t="s">
        <v>218</v>
      </c>
      <c r="B114" s="2" t="s">
        <v>2158</v>
      </c>
      <c r="C114" s="2" t="s">
        <v>3022</v>
      </c>
      <c r="D114" t="s">
        <v>2046</v>
      </c>
    </row>
    <row r="115" spans="1:4" x14ac:dyDescent="0.25">
      <c r="A115" s="2" t="s">
        <v>220</v>
      </c>
      <c r="B115" s="2" t="s">
        <v>2159</v>
      </c>
      <c r="C115" s="2" t="s">
        <v>3024</v>
      </c>
      <c r="D115" t="s">
        <v>2046</v>
      </c>
    </row>
    <row r="116" spans="1:4" x14ac:dyDescent="0.25">
      <c r="A116" s="2" t="s">
        <v>222</v>
      </c>
      <c r="B116" s="2" t="s">
        <v>2160</v>
      </c>
      <c r="C116" s="2" t="s">
        <v>3022</v>
      </c>
      <c r="D116" t="s">
        <v>2046</v>
      </c>
    </row>
    <row r="117" spans="1:4" x14ac:dyDescent="0.25">
      <c r="A117" s="2" t="s">
        <v>224</v>
      </c>
      <c r="B117" s="2" t="s">
        <v>2161</v>
      </c>
      <c r="C117" s="2" t="s">
        <v>3023</v>
      </c>
      <c r="D117" t="s">
        <v>2046</v>
      </c>
    </row>
    <row r="118" spans="1:4" x14ac:dyDescent="0.25">
      <c r="A118" s="2" t="s">
        <v>226</v>
      </c>
      <c r="B118" s="2" t="s">
        <v>2162</v>
      </c>
      <c r="C118" s="2" t="s">
        <v>3024</v>
      </c>
      <c r="D118" t="s">
        <v>2045</v>
      </c>
    </row>
    <row r="119" spans="1:4" x14ac:dyDescent="0.25">
      <c r="A119" s="2" t="s">
        <v>228</v>
      </c>
      <c r="B119" s="2" t="s">
        <v>2163</v>
      </c>
      <c r="C119" s="2" t="s">
        <v>3022</v>
      </c>
      <c r="D119" t="s">
        <v>2046</v>
      </c>
    </row>
    <row r="120" spans="1:4" x14ac:dyDescent="0.25">
      <c r="A120" s="2" t="s">
        <v>230</v>
      </c>
      <c r="B120" s="2" t="s">
        <v>2164</v>
      </c>
      <c r="C120" s="2" t="s">
        <v>3022</v>
      </c>
      <c r="D120" t="s">
        <v>2045</v>
      </c>
    </row>
    <row r="121" spans="1:4" x14ac:dyDescent="0.25">
      <c r="A121" s="2" t="s">
        <v>232</v>
      </c>
      <c r="B121" s="2" t="s">
        <v>2165</v>
      </c>
      <c r="C121" s="2" t="s">
        <v>3022</v>
      </c>
      <c r="D121" t="s">
        <v>2046</v>
      </c>
    </row>
    <row r="122" spans="1:4" x14ac:dyDescent="0.25">
      <c r="A122" s="2" t="s">
        <v>233</v>
      </c>
      <c r="B122" s="2" t="s">
        <v>2166</v>
      </c>
      <c r="C122" s="2" t="s">
        <v>3022</v>
      </c>
      <c r="D122" t="s">
        <v>2045</v>
      </c>
    </row>
    <row r="123" spans="1:4" x14ac:dyDescent="0.25">
      <c r="A123" s="2" t="s">
        <v>234</v>
      </c>
      <c r="B123" s="2" t="s">
        <v>2167</v>
      </c>
      <c r="C123" s="2" t="s">
        <v>3022</v>
      </c>
      <c r="D123" t="s">
        <v>2046</v>
      </c>
    </row>
    <row r="124" spans="1:4" x14ac:dyDescent="0.25">
      <c r="A124" s="2" t="s">
        <v>236</v>
      </c>
      <c r="B124" s="2" t="s">
        <v>2168</v>
      </c>
      <c r="C124" s="2" t="s">
        <v>3022</v>
      </c>
      <c r="D124" t="s">
        <v>2045</v>
      </c>
    </row>
    <row r="125" spans="1:4" x14ac:dyDescent="0.25">
      <c r="A125" s="2" t="s">
        <v>238</v>
      </c>
      <c r="B125" s="2" t="s">
        <v>2169</v>
      </c>
      <c r="C125" s="2" t="s">
        <v>3022</v>
      </c>
      <c r="D125" t="s">
        <v>2046</v>
      </c>
    </row>
    <row r="126" spans="1:4" x14ac:dyDescent="0.25">
      <c r="A126" s="2" t="s">
        <v>240</v>
      </c>
      <c r="B126" s="2" t="s">
        <v>2170</v>
      </c>
      <c r="C126" s="2" t="s">
        <v>3022</v>
      </c>
      <c r="D126" t="s">
        <v>2045</v>
      </c>
    </row>
    <row r="127" spans="1:4" x14ac:dyDescent="0.25">
      <c r="A127" s="2" t="s">
        <v>242</v>
      </c>
      <c r="B127" s="2" t="s">
        <v>2171</v>
      </c>
      <c r="C127" s="2" t="s">
        <v>3024</v>
      </c>
      <c r="D127" t="s">
        <v>2045</v>
      </c>
    </row>
    <row r="128" spans="1:4" x14ac:dyDescent="0.25">
      <c r="A128" s="2" t="s">
        <v>244</v>
      </c>
      <c r="B128" s="2" t="s">
        <v>2172</v>
      </c>
      <c r="C128" s="2" t="s">
        <v>3022</v>
      </c>
      <c r="D128" t="s">
        <v>2046</v>
      </c>
    </row>
    <row r="129" spans="1:4" x14ac:dyDescent="0.25">
      <c r="A129" s="2" t="s">
        <v>246</v>
      </c>
      <c r="B129" s="2" t="s">
        <v>2173</v>
      </c>
      <c r="C129" s="2" t="s">
        <v>3024</v>
      </c>
      <c r="D129" t="s">
        <v>2046</v>
      </c>
    </row>
    <row r="130" spans="1:4" x14ac:dyDescent="0.25">
      <c r="A130" s="2" t="s">
        <v>248</v>
      </c>
      <c r="B130" s="2" t="s">
        <v>2174</v>
      </c>
      <c r="C130" s="2" t="s">
        <v>3022</v>
      </c>
      <c r="D130" t="s">
        <v>2046</v>
      </c>
    </row>
    <row r="131" spans="1:4" x14ac:dyDescent="0.25">
      <c r="A131" s="2" t="s">
        <v>250</v>
      </c>
      <c r="B131" s="2" t="s">
        <v>2175</v>
      </c>
      <c r="C131" s="2" t="s">
        <v>3022</v>
      </c>
      <c r="D131" t="s">
        <v>2045</v>
      </c>
    </row>
    <row r="132" spans="1:4" x14ac:dyDescent="0.25">
      <c r="A132" s="2" t="s">
        <v>252</v>
      </c>
      <c r="B132" s="2" t="s">
        <v>2176</v>
      </c>
      <c r="C132" s="2" t="s">
        <v>3024</v>
      </c>
      <c r="D132" t="s">
        <v>2045</v>
      </c>
    </row>
    <row r="133" spans="1:4" x14ac:dyDescent="0.25">
      <c r="A133" s="2" t="s">
        <v>254</v>
      </c>
      <c r="B133" s="2" t="s">
        <v>2177</v>
      </c>
      <c r="C133" s="2" t="s">
        <v>3022</v>
      </c>
      <c r="D133" t="s">
        <v>2045</v>
      </c>
    </row>
    <row r="134" spans="1:4" x14ac:dyDescent="0.25">
      <c r="A134" s="2" t="s">
        <v>256</v>
      </c>
      <c r="B134" s="2" t="s">
        <v>2178</v>
      </c>
      <c r="C134" s="2" t="s">
        <v>3022</v>
      </c>
      <c r="D134" t="s">
        <v>2045</v>
      </c>
    </row>
    <row r="135" spans="1:4" x14ac:dyDescent="0.25">
      <c r="A135" s="2" t="s">
        <v>258</v>
      </c>
      <c r="B135" s="2" t="s">
        <v>2179</v>
      </c>
      <c r="C135" s="2" t="s">
        <v>3022</v>
      </c>
      <c r="D135" t="s">
        <v>2046</v>
      </c>
    </row>
    <row r="136" spans="1:4" x14ac:dyDescent="0.25">
      <c r="A136" s="2" t="s">
        <v>260</v>
      </c>
      <c r="B136" s="2" t="s">
        <v>2180</v>
      </c>
      <c r="C136" s="2" t="s">
        <v>3022</v>
      </c>
      <c r="D136" t="s">
        <v>2045</v>
      </c>
    </row>
    <row r="137" spans="1:4" x14ac:dyDescent="0.25">
      <c r="A137" s="2" t="s">
        <v>262</v>
      </c>
      <c r="B137" s="2" t="s">
        <v>2181</v>
      </c>
      <c r="C137" s="2" t="s">
        <v>3024</v>
      </c>
      <c r="D137" t="s">
        <v>2046</v>
      </c>
    </row>
    <row r="138" spans="1:4" x14ac:dyDescent="0.25">
      <c r="A138" s="2" t="s">
        <v>264</v>
      </c>
      <c r="B138" s="2" t="s">
        <v>2182</v>
      </c>
      <c r="C138" s="2" t="s">
        <v>3022</v>
      </c>
      <c r="D138" t="s">
        <v>2046</v>
      </c>
    </row>
    <row r="139" spans="1:4" x14ac:dyDescent="0.25">
      <c r="A139" s="2" t="s">
        <v>266</v>
      </c>
      <c r="B139" s="2" t="s">
        <v>2183</v>
      </c>
      <c r="C139" s="2" t="s">
        <v>3024</v>
      </c>
      <c r="D139" t="s">
        <v>2046</v>
      </c>
    </row>
    <row r="140" spans="1:4" x14ac:dyDescent="0.25">
      <c r="A140" s="2" t="s">
        <v>268</v>
      </c>
      <c r="B140" s="2" t="s">
        <v>2184</v>
      </c>
      <c r="C140" s="2" t="s">
        <v>3022</v>
      </c>
      <c r="D140" t="s">
        <v>2046</v>
      </c>
    </row>
    <row r="141" spans="1:4" x14ac:dyDescent="0.25">
      <c r="A141" s="2" t="s">
        <v>270</v>
      </c>
      <c r="B141" s="2" t="s">
        <v>2185</v>
      </c>
      <c r="C141" s="2" t="s">
        <v>3022</v>
      </c>
      <c r="D141" t="s">
        <v>2045</v>
      </c>
    </row>
    <row r="142" spans="1:4" x14ac:dyDescent="0.25">
      <c r="A142" s="2" t="s">
        <v>272</v>
      </c>
      <c r="B142" s="2" t="s">
        <v>2186</v>
      </c>
      <c r="C142" s="2" t="s">
        <v>3024</v>
      </c>
      <c r="D142" t="s">
        <v>2045</v>
      </c>
    </row>
    <row r="143" spans="1:4" x14ac:dyDescent="0.25">
      <c r="A143" s="2" t="s">
        <v>274</v>
      </c>
      <c r="B143" s="2" t="s">
        <v>2187</v>
      </c>
      <c r="C143" s="2" t="s">
        <v>3022</v>
      </c>
      <c r="D143" t="s">
        <v>2045</v>
      </c>
    </row>
    <row r="144" spans="1:4" x14ac:dyDescent="0.25">
      <c r="A144" s="2" t="s">
        <v>276</v>
      </c>
      <c r="B144" s="2" t="s">
        <v>2188</v>
      </c>
      <c r="C144" s="2" t="s">
        <v>3024</v>
      </c>
      <c r="D144" t="s">
        <v>2045</v>
      </c>
    </row>
    <row r="145" spans="1:4" x14ac:dyDescent="0.25">
      <c r="A145" s="2" t="s">
        <v>278</v>
      </c>
      <c r="B145" s="2" t="s">
        <v>2189</v>
      </c>
      <c r="C145" s="2" t="s">
        <v>3022</v>
      </c>
      <c r="D145" t="s">
        <v>2046</v>
      </c>
    </row>
    <row r="146" spans="1:4" x14ac:dyDescent="0.25">
      <c r="A146" s="2" t="s">
        <v>280</v>
      </c>
      <c r="B146" s="2" t="s">
        <v>2190</v>
      </c>
      <c r="C146" s="2" t="s">
        <v>3022</v>
      </c>
      <c r="D146" t="s">
        <v>2045</v>
      </c>
    </row>
    <row r="147" spans="1:4" x14ac:dyDescent="0.25">
      <c r="A147" s="2" t="s">
        <v>282</v>
      </c>
      <c r="B147" s="2" t="s">
        <v>2191</v>
      </c>
      <c r="C147" s="2" t="s">
        <v>3022</v>
      </c>
      <c r="D147" t="s">
        <v>2046</v>
      </c>
    </row>
    <row r="148" spans="1:4" x14ac:dyDescent="0.25">
      <c r="A148" s="2" t="s">
        <v>284</v>
      </c>
      <c r="B148" s="2" t="s">
        <v>2192</v>
      </c>
      <c r="C148" s="2" t="s">
        <v>3022</v>
      </c>
      <c r="D148" t="s">
        <v>2046</v>
      </c>
    </row>
    <row r="149" spans="1:4" x14ac:dyDescent="0.25">
      <c r="A149" s="2" t="s">
        <v>285</v>
      </c>
      <c r="B149" s="2" t="s">
        <v>2193</v>
      </c>
      <c r="C149" s="2" t="s">
        <v>3022</v>
      </c>
      <c r="D149" t="s">
        <v>2045</v>
      </c>
    </row>
    <row r="150" spans="1:4" x14ac:dyDescent="0.25">
      <c r="A150" s="2" t="s">
        <v>287</v>
      </c>
      <c r="B150" s="2" t="s">
        <v>2194</v>
      </c>
      <c r="C150" s="2" t="s">
        <v>3022</v>
      </c>
      <c r="D150" t="s">
        <v>2045</v>
      </c>
    </row>
    <row r="151" spans="1:4" x14ac:dyDescent="0.25">
      <c r="A151" s="2" t="s">
        <v>289</v>
      </c>
      <c r="B151" s="2" t="s">
        <v>2195</v>
      </c>
      <c r="C151" s="2" t="s">
        <v>3022</v>
      </c>
      <c r="D151" t="s">
        <v>2045</v>
      </c>
    </row>
    <row r="152" spans="1:4" x14ac:dyDescent="0.25">
      <c r="A152" s="2" t="s">
        <v>291</v>
      </c>
      <c r="B152" s="2" t="s">
        <v>2196</v>
      </c>
      <c r="C152" s="2" t="s">
        <v>3022</v>
      </c>
      <c r="D152" t="s">
        <v>2045</v>
      </c>
    </row>
    <row r="153" spans="1:4" x14ac:dyDescent="0.25">
      <c r="A153" s="2" t="s">
        <v>293</v>
      </c>
      <c r="B153" s="2" t="s">
        <v>2197</v>
      </c>
      <c r="C153" s="2" t="s">
        <v>3022</v>
      </c>
      <c r="D153" t="s">
        <v>2045</v>
      </c>
    </row>
    <row r="154" spans="1:4" x14ac:dyDescent="0.25">
      <c r="A154" s="2" t="s">
        <v>295</v>
      </c>
      <c r="B154" s="2" t="s">
        <v>2198</v>
      </c>
      <c r="C154" s="2" t="s">
        <v>3022</v>
      </c>
      <c r="D154" t="s">
        <v>2045</v>
      </c>
    </row>
    <row r="155" spans="1:4" x14ac:dyDescent="0.25">
      <c r="A155" s="2" t="s">
        <v>297</v>
      </c>
      <c r="B155" s="2" t="s">
        <v>2199</v>
      </c>
      <c r="C155" s="2" t="s">
        <v>3022</v>
      </c>
      <c r="D155" t="s">
        <v>2046</v>
      </c>
    </row>
    <row r="156" spans="1:4" x14ac:dyDescent="0.25">
      <c r="A156" s="2" t="s">
        <v>299</v>
      </c>
      <c r="B156" s="2" t="s">
        <v>2200</v>
      </c>
      <c r="C156" s="2" t="s">
        <v>3022</v>
      </c>
      <c r="D156" t="s">
        <v>2046</v>
      </c>
    </row>
    <row r="157" spans="1:4" x14ac:dyDescent="0.25">
      <c r="A157" s="2" t="s">
        <v>301</v>
      </c>
      <c r="B157" s="2" t="s">
        <v>2201</v>
      </c>
      <c r="C157" s="2" t="s">
        <v>3022</v>
      </c>
      <c r="D157" t="s">
        <v>2045</v>
      </c>
    </row>
    <row r="158" spans="1:4" x14ac:dyDescent="0.25">
      <c r="A158" s="2" t="s">
        <v>303</v>
      </c>
      <c r="B158" s="2" t="s">
        <v>2202</v>
      </c>
      <c r="C158" s="2" t="s">
        <v>3022</v>
      </c>
      <c r="D158" t="s">
        <v>2045</v>
      </c>
    </row>
    <row r="159" spans="1:4" x14ac:dyDescent="0.25">
      <c r="A159" s="2" t="s">
        <v>305</v>
      </c>
      <c r="B159" s="2" t="s">
        <v>2203</v>
      </c>
      <c r="C159" s="2" t="s">
        <v>3024</v>
      </c>
      <c r="D159" t="s">
        <v>2046</v>
      </c>
    </row>
    <row r="160" spans="1:4" x14ac:dyDescent="0.25">
      <c r="A160" s="2" t="s">
        <v>307</v>
      </c>
      <c r="B160" s="2" t="s">
        <v>2204</v>
      </c>
      <c r="C160" s="2" t="s">
        <v>3022</v>
      </c>
      <c r="D160" t="s">
        <v>2045</v>
      </c>
    </row>
    <row r="161" spans="1:4" x14ac:dyDescent="0.25">
      <c r="A161" s="2" t="s">
        <v>309</v>
      </c>
      <c r="B161" s="2" t="s">
        <v>2205</v>
      </c>
      <c r="C161" s="2" t="s">
        <v>3022</v>
      </c>
      <c r="D161" t="s">
        <v>2046</v>
      </c>
    </row>
    <row r="162" spans="1:4" x14ac:dyDescent="0.25">
      <c r="A162" s="2" t="s">
        <v>311</v>
      </c>
      <c r="B162" s="2" t="s">
        <v>2206</v>
      </c>
      <c r="C162" s="2" t="s">
        <v>3022</v>
      </c>
      <c r="D162" t="s">
        <v>2046</v>
      </c>
    </row>
    <row r="163" spans="1:4" x14ac:dyDescent="0.25">
      <c r="A163" s="2" t="s">
        <v>313</v>
      </c>
      <c r="B163" s="2" t="s">
        <v>2207</v>
      </c>
      <c r="C163" s="2" t="s">
        <v>3022</v>
      </c>
      <c r="D163" t="s">
        <v>2046</v>
      </c>
    </row>
    <row r="164" spans="1:4" x14ac:dyDescent="0.25">
      <c r="A164" s="2" t="s">
        <v>315</v>
      </c>
      <c r="B164" s="2" t="s">
        <v>2208</v>
      </c>
      <c r="C164" s="2" t="s">
        <v>3022</v>
      </c>
      <c r="D164" t="s">
        <v>2045</v>
      </c>
    </row>
    <row r="165" spans="1:4" x14ac:dyDescent="0.25">
      <c r="A165" s="2" t="s">
        <v>317</v>
      </c>
      <c r="B165" s="2" t="s">
        <v>2209</v>
      </c>
      <c r="C165" s="2" t="s">
        <v>3022</v>
      </c>
      <c r="D165" t="s">
        <v>2046</v>
      </c>
    </row>
    <row r="166" spans="1:4" x14ac:dyDescent="0.25">
      <c r="A166" s="2" t="s">
        <v>319</v>
      </c>
      <c r="B166" s="2" t="s">
        <v>2210</v>
      </c>
      <c r="C166" s="2" t="s">
        <v>3024</v>
      </c>
      <c r="D166" t="s">
        <v>2046</v>
      </c>
    </row>
    <row r="167" spans="1:4" x14ac:dyDescent="0.25">
      <c r="A167" s="2" t="s">
        <v>321</v>
      </c>
      <c r="B167" s="2" t="s">
        <v>2211</v>
      </c>
      <c r="C167" s="2" t="s">
        <v>3022</v>
      </c>
      <c r="D167" t="s">
        <v>2045</v>
      </c>
    </row>
    <row r="168" spans="1:4" x14ac:dyDescent="0.25">
      <c r="A168" s="2" t="s">
        <v>323</v>
      </c>
      <c r="B168" s="2" t="s">
        <v>2212</v>
      </c>
      <c r="C168" s="2" t="s">
        <v>3022</v>
      </c>
      <c r="D168" t="s">
        <v>2045</v>
      </c>
    </row>
    <row r="169" spans="1:4" x14ac:dyDescent="0.25">
      <c r="A169" s="2" t="s">
        <v>325</v>
      </c>
      <c r="B169" s="2" t="s">
        <v>2213</v>
      </c>
      <c r="C169" s="2" t="s">
        <v>3022</v>
      </c>
      <c r="D169" t="s">
        <v>2045</v>
      </c>
    </row>
    <row r="170" spans="1:4" x14ac:dyDescent="0.25">
      <c r="A170" s="2" t="s">
        <v>327</v>
      </c>
      <c r="B170" s="2" t="s">
        <v>2214</v>
      </c>
      <c r="C170" s="2" t="s">
        <v>3024</v>
      </c>
      <c r="D170" t="s">
        <v>2046</v>
      </c>
    </row>
    <row r="171" spans="1:4" x14ac:dyDescent="0.25">
      <c r="A171" s="2" t="s">
        <v>329</v>
      </c>
      <c r="B171" s="2" t="s">
        <v>2215</v>
      </c>
      <c r="C171" s="2" t="s">
        <v>3024</v>
      </c>
      <c r="D171" t="s">
        <v>2046</v>
      </c>
    </row>
    <row r="172" spans="1:4" x14ac:dyDescent="0.25">
      <c r="A172" s="2" t="s">
        <v>331</v>
      </c>
      <c r="B172" s="2" t="s">
        <v>2216</v>
      </c>
      <c r="C172" s="2" t="s">
        <v>3023</v>
      </c>
      <c r="D172" t="s">
        <v>2046</v>
      </c>
    </row>
    <row r="173" spans="1:4" x14ac:dyDescent="0.25">
      <c r="A173" s="2" t="s">
        <v>333</v>
      </c>
      <c r="B173" s="2" t="s">
        <v>2217</v>
      </c>
      <c r="C173" s="2" t="s">
        <v>3022</v>
      </c>
      <c r="D173" t="s">
        <v>2045</v>
      </c>
    </row>
    <row r="174" spans="1:4" x14ac:dyDescent="0.25">
      <c r="A174" s="2" t="s">
        <v>335</v>
      </c>
      <c r="B174" s="2" t="s">
        <v>2218</v>
      </c>
      <c r="C174" s="2" t="s">
        <v>3024</v>
      </c>
      <c r="D174" t="s">
        <v>2046</v>
      </c>
    </row>
    <row r="175" spans="1:4" x14ac:dyDescent="0.25">
      <c r="A175" s="2" t="s">
        <v>337</v>
      </c>
      <c r="B175" s="2" t="s">
        <v>2219</v>
      </c>
      <c r="C175" s="2" t="s">
        <v>3022</v>
      </c>
      <c r="D175" t="s">
        <v>2046</v>
      </c>
    </row>
    <row r="176" spans="1:4" x14ac:dyDescent="0.25">
      <c r="A176" s="2" t="s">
        <v>339</v>
      </c>
      <c r="B176" s="2" t="s">
        <v>2220</v>
      </c>
      <c r="C176" s="2" t="s">
        <v>3022</v>
      </c>
      <c r="D176" t="s">
        <v>2045</v>
      </c>
    </row>
    <row r="177" spans="1:4" x14ac:dyDescent="0.25">
      <c r="A177" s="2" t="s">
        <v>341</v>
      </c>
      <c r="B177" s="2" t="s">
        <v>2221</v>
      </c>
      <c r="C177" s="2" t="s">
        <v>3022</v>
      </c>
      <c r="D177" t="s">
        <v>2045</v>
      </c>
    </row>
    <row r="178" spans="1:4" x14ac:dyDescent="0.25">
      <c r="A178" s="2" t="s">
        <v>343</v>
      </c>
      <c r="B178" s="2" t="s">
        <v>2222</v>
      </c>
      <c r="C178" s="2" t="s">
        <v>3022</v>
      </c>
      <c r="D178" t="s">
        <v>2045</v>
      </c>
    </row>
    <row r="179" spans="1:4" x14ac:dyDescent="0.25">
      <c r="A179" s="2" t="s">
        <v>345</v>
      </c>
      <c r="B179" s="2" t="s">
        <v>2223</v>
      </c>
      <c r="C179" s="2" t="s">
        <v>3022</v>
      </c>
      <c r="D179" t="s">
        <v>2045</v>
      </c>
    </row>
    <row r="180" spans="1:4" x14ac:dyDescent="0.25">
      <c r="A180" s="2" t="s">
        <v>347</v>
      </c>
      <c r="B180" s="2" t="s">
        <v>2224</v>
      </c>
      <c r="C180" s="2" t="s">
        <v>3022</v>
      </c>
      <c r="D180" t="s">
        <v>2046</v>
      </c>
    </row>
    <row r="181" spans="1:4" x14ac:dyDescent="0.25">
      <c r="A181" s="2" t="s">
        <v>349</v>
      </c>
      <c r="B181" s="2" t="s">
        <v>2225</v>
      </c>
      <c r="C181" s="2" t="s">
        <v>3024</v>
      </c>
      <c r="D181" t="s">
        <v>2046</v>
      </c>
    </row>
    <row r="182" spans="1:4" x14ac:dyDescent="0.25">
      <c r="A182" s="2" t="s">
        <v>351</v>
      </c>
      <c r="B182" s="2" t="s">
        <v>2226</v>
      </c>
      <c r="C182" s="2" t="s">
        <v>3022</v>
      </c>
      <c r="D182" t="s">
        <v>2046</v>
      </c>
    </row>
    <row r="183" spans="1:4" x14ac:dyDescent="0.25">
      <c r="A183" s="2" t="s">
        <v>352</v>
      </c>
      <c r="B183" s="2" t="s">
        <v>2227</v>
      </c>
      <c r="C183" s="2" t="s">
        <v>3022</v>
      </c>
      <c r="D183" t="s">
        <v>2046</v>
      </c>
    </row>
    <row r="184" spans="1:4" x14ac:dyDescent="0.25">
      <c r="A184" s="2" t="s">
        <v>354</v>
      </c>
      <c r="B184" s="2" t="s">
        <v>2228</v>
      </c>
      <c r="C184" s="2" t="s">
        <v>3022</v>
      </c>
      <c r="D184" t="s">
        <v>2046</v>
      </c>
    </row>
    <row r="185" spans="1:4" x14ac:dyDescent="0.25">
      <c r="A185" s="2" t="s">
        <v>356</v>
      </c>
      <c r="B185" s="2" t="s">
        <v>2229</v>
      </c>
      <c r="C185" s="2" t="s">
        <v>3022</v>
      </c>
      <c r="D185" t="s">
        <v>2046</v>
      </c>
    </row>
    <row r="186" spans="1:4" x14ac:dyDescent="0.25">
      <c r="A186" s="2" t="s">
        <v>358</v>
      </c>
      <c r="B186" s="2" t="s">
        <v>2230</v>
      </c>
      <c r="C186" s="2" t="s">
        <v>3022</v>
      </c>
      <c r="D186" t="s">
        <v>2046</v>
      </c>
    </row>
    <row r="187" spans="1:4" x14ac:dyDescent="0.25">
      <c r="A187" s="2" t="s">
        <v>360</v>
      </c>
      <c r="B187" s="2" t="s">
        <v>2231</v>
      </c>
      <c r="C187" s="2" t="s">
        <v>3022</v>
      </c>
      <c r="D187" t="s">
        <v>2045</v>
      </c>
    </row>
    <row r="188" spans="1:4" x14ac:dyDescent="0.25">
      <c r="A188" s="2" t="s">
        <v>362</v>
      </c>
      <c r="B188" s="2" t="s">
        <v>2232</v>
      </c>
      <c r="C188" s="2" t="s">
        <v>3022</v>
      </c>
      <c r="D188" t="s">
        <v>2046</v>
      </c>
    </row>
    <row r="189" spans="1:4" x14ac:dyDescent="0.25">
      <c r="A189" s="2" t="s">
        <v>364</v>
      </c>
      <c r="B189" s="2" t="s">
        <v>2233</v>
      </c>
      <c r="C189" s="2" t="s">
        <v>3022</v>
      </c>
      <c r="D189" t="s">
        <v>2045</v>
      </c>
    </row>
    <row r="190" spans="1:4" x14ac:dyDescent="0.25">
      <c r="A190" s="2" t="s">
        <v>366</v>
      </c>
      <c r="B190" s="2" t="s">
        <v>2234</v>
      </c>
      <c r="C190" s="2" t="s">
        <v>3022</v>
      </c>
      <c r="D190" t="s">
        <v>2045</v>
      </c>
    </row>
    <row r="191" spans="1:4" x14ac:dyDescent="0.25">
      <c r="A191" s="2" t="s">
        <v>368</v>
      </c>
      <c r="B191" s="2" t="s">
        <v>2235</v>
      </c>
      <c r="C191" s="2" t="s">
        <v>3022</v>
      </c>
      <c r="D191" t="s">
        <v>2045</v>
      </c>
    </row>
    <row r="192" spans="1:4" x14ac:dyDescent="0.25">
      <c r="A192" s="2" t="s">
        <v>370</v>
      </c>
      <c r="B192" s="2" t="s">
        <v>2236</v>
      </c>
      <c r="C192" s="2" t="s">
        <v>3022</v>
      </c>
      <c r="D192" t="s">
        <v>2045</v>
      </c>
    </row>
    <row r="193" spans="1:4" x14ac:dyDescent="0.25">
      <c r="A193" s="2" t="s">
        <v>372</v>
      </c>
      <c r="B193" s="2" t="s">
        <v>2237</v>
      </c>
      <c r="C193" s="2" t="s">
        <v>3022</v>
      </c>
      <c r="D193" t="s">
        <v>2045</v>
      </c>
    </row>
    <row r="194" spans="1:4" x14ac:dyDescent="0.25">
      <c r="A194" s="2" t="s">
        <v>374</v>
      </c>
      <c r="B194" s="2" t="s">
        <v>2238</v>
      </c>
      <c r="C194" s="2" t="s">
        <v>3024</v>
      </c>
      <c r="D194" t="s">
        <v>2045</v>
      </c>
    </row>
    <row r="195" spans="1:4" x14ac:dyDescent="0.25">
      <c r="A195" s="2" t="s">
        <v>376</v>
      </c>
      <c r="B195" s="2" t="s">
        <v>2239</v>
      </c>
      <c r="C195" s="2" t="s">
        <v>3022</v>
      </c>
      <c r="D195" t="s">
        <v>2046</v>
      </c>
    </row>
    <row r="196" spans="1:4" x14ac:dyDescent="0.25">
      <c r="A196" s="2" t="s">
        <v>378</v>
      </c>
      <c r="B196" s="2" t="s">
        <v>2240</v>
      </c>
      <c r="C196" s="2" t="s">
        <v>3022</v>
      </c>
      <c r="D196" t="s">
        <v>2046</v>
      </c>
    </row>
    <row r="197" spans="1:4" x14ac:dyDescent="0.25">
      <c r="A197" s="2" t="s">
        <v>380</v>
      </c>
      <c r="B197" s="2" t="s">
        <v>2241</v>
      </c>
      <c r="C197" s="2" t="s">
        <v>3022</v>
      </c>
      <c r="D197" t="s">
        <v>2046</v>
      </c>
    </row>
    <row r="198" spans="1:4" x14ac:dyDescent="0.25">
      <c r="A198" s="2" t="s">
        <v>382</v>
      </c>
      <c r="B198" s="2" t="s">
        <v>2242</v>
      </c>
      <c r="C198" s="2" t="s">
        <v>3022</v>
      </c>
      <c r="D198" t="s">
        <v>2046</v>
      </c>
    </row>
    <row r="199" spans="1:4" x14ac:dyDescent="0.25">
      <c r="A199" s="2" t="s">
        <v>383</v>
      </c>
      <c r="B199" s="2" t="s">
        <v>2243</v>
      </c>
      <c r="C199" s="2" t="s">
        <v>3024</v>
      </c>
      <c r="D199" t="s">
        <v>2045</v>
      </c>
    </row>
    <row r="200" spans="1:4" x14ac:dyDescent="0.25">
      <c r="A200" s="2" t="s">
        <v>384</v>
      </c>
      <c r="B200" s="2" t="s">
        <v>2244</v>
      </c>
      <c r="C200" s="2" t="s">
        <v>3022</v>
      </c>
      <c r="D200" t="s">
        <v>2046</v>
      </c>
    </row>
    <row r="201" spans="1:4" x14ac:dyDescent="0.25">
      <c r="A201" s="2" t="s">
        <v>385</v>
      </c>
      <c r="B201" s="2" t="s">
        <v>2245</v>
      </c>
      <c r="C201" s="2" t="s">
        <v>3022</v>
      </c>
      <c r="D201" t="s">
        <v>2046</v>
      </c>
    </row>
    <row r="202" spans="1:4" x14ac:dyDescent="0.25">
      <c r="A202" s="2" t="s">
        <v>386</v>
      </c>
      <c r="B202" s="2" t="s">
        <v>2246</v>
      </c>
      <c r="C202" s="2" t="s">
        <v>3023</v>
      </c>
      <c r="D202" t="s">
        <v>2046</v>
      </c>
    </row>
    <row r="203" spans="1:4" x14ac:dyDescent="0.25">
      <c r="A203" s="2" t="s">
        <v>388</v>
      </c>
      <c r="B203" s="2" t="s">
        <v>2247</v>
      </c>
      <c r="C203" s="2" t="s">
        <v>3022</v>
      </c>
      <c r="D203" t="s">
        <v>2046</v>
      </c>
    </row>
    <row r="204" spans="1:4" x14ac:dyDescent="0.25">
      <c r="A204" s="2" t="s">
        <v>390</v>
      </c>
      <c r="B204" s="2" t="s">
        <v>2248</v>
      </c>
      <c r="C204" s="2" t="s">
        <v>3022</v>
      </c>
      <c r="D204" t="s">
        <v>2045</v>
      </c>
    </row>
    <row r="205" spans="1:4" x14ac:dyDescent="0.25">
      <c r="A205" s="2" t="s">
        <v>392</v>
      </c>
      <c r="B205" s="2" t="s">
        <v>2249</v>
      </c>
      <c r="C205" s="2" t="s">
        <v>3022</v>
      </c>
      <c r="D205" t="s">
        <v>2046</v>
      </c>
    </row>
    <row r="206" spans="1:4" x14ac:dyDescent="0.25">
      <c r="A206" s="2" t="s">
        <v>394</v>
      </c>
      <c r="B206" s="2" t="s">
        <v>2250</v>
      </c>
      <c r="C206" s="2" t="s">
        <v>3022</v>
      </c>
      <c r="D206" t="s">
        <v>2046</v>
      </c>
    </row>
    <row r="207" spans="1:4" x14ac:dyDescent="0.25">
      <c r="A207" s="2" t="s">
        <v>396</v>
      </c>
      <c r="B207" s="2" t="s">
        <v>2251</v>
      </c>
      <c r="C207" s="2" t="s">
        <v>3022</v>
      </c>
      <c r="D207" t="s">
        <v>2045</v>
      </c>
    </row>
    <row r="208" spans="1:4" x14ac:dyDescent="0.25">
      <c r="A208" s="2" t="s">
        <v>398</v>
      </c>
      <c r="B208" s="2" t="s">
        <v>2252</v>
      </c>
      <c r="C208" s="2" t="s">
        <v>3022</v>
      </c>
      <c r="D208" t="s">
        <v>2046</v>
      </c>
    </row>
    <row r="209" spans="1:4" x14ac:dyDescent="0.25">
      <c r="A209" s="2" t="s">
        <v>400</v>
      </c>
      <c r="B209" s="2" t="s">
        <v>2253</v>
      </c>
      <c r="C209" s="2" t="s">
        <v>3022</v>
      </c>
      <c r="D209" t="s">
        <v>2045</v>
      </c>
    </row>
    <row r="210" spans="1:4" x14ac:dyDescent="0.25">
      <c r="A210" s="2" t="s">
        <v>402</v>
      </c>
      <c r="B210" s="2" t="s">
        <v>2254</v>
      </c>
      <c r="C210" s="2" t="s">
        <v>3024</v>
      </c>
      <c r="D210" t="s">
        <v>2045</v>
      </c>
    </row>
    <row r="211" spans="1:4" x14ac:dyDescent="0.25">
      <c r="A211" s="2" t="s">
        <v>404</v>
      </c>
      <c r="B211" s="2" t="s">
        <v>2255</v>
      </c>
      <c r="C211" s="2" t="s">
        <v>3023</v>
      </c>
      <c r="D211" t="s">
        <v>2046</v>
      </c>
    </row>
    <row r="212" spans="1:4" x14ac:dyDescent="0.25">
      <c r="A212" s="2" t="s">
        <v>406</v>
      </c>
      <c r="B212" s="2" t="s">
        <v>2256</v>
      </c>
      <c r="C212" s="2" t="s">
        <v>3022</v>
      </c>
      <c r="D212" t="s">
        <v>2045</v>
      </c>
    </row>
    <row r="213" spans="1:4" x14ac:dyDescent="0.25">
      <c r="A213" s="2" t="s">
        <v>408</v>
      </c>
      <c r="B213" s="2" t="s">
        <v>2257</v>
      </c>
      <c r="C213" s="2" t="s">
        <v>3022</v>
      </c>
      <c r="D213" t="s">
        <v>2046</v>
      </c>
    </row>
    <row r="214" spans="1:4" x14ac:dyDescent="0.25">
      <c r="A214" s="2" t="s">
        <v>410</v>
      </c>
      <c r="B214" s="2" t="s">
        <v>2258</v>
      </c>
      <c r="C214" s="2" t="s">
        <v>3022</v>
      </c>
      <c r="D214" t="s">
        <v>2045</v>
      </c>
    </row>
    <row r="215" spans="1:4" x14ac:dyDescent="0.25">
      <c r="A215" s="2" t="s">
        <v>412</v>
      </c>
      <c r="B215" s="2" t="s">
        <v>2259</v>
      </c>
      <c r="C215" s="2" t="s">
        <v>3022</v>
      </c>
      <c r="D215" t="s">
        <v>2046</v>
      </c>
    </row>
    <row r="216" spans="1:4" x14ac:dyDescent="0.25">
      <c r="A216" s="2" t="s">
        <v>414</v>
      </c>
      <c r="B216" s="2" t="s">
        <v>2260</v>
      </c>
      <c r="C216" s="2" t="s">
        <v>3024</v>
      </c>
      <c r="D216" t="s">
        <v>2046</v>
      </c>
    </row>
    <row r="217" spans="1:4" x14ac:dyDescent="0.25">
      <c r="A217" s="2" t="s">
        <v>416</v>
      </c>
      <c r="B217" s="2" t="s">
        <v>2261</v>
      </c>
      <c r="C217" s="2" t="s">
        <v>3022</v>
      </c>
      <c r="D217" t="s">
        <v>2046</v>
      </c>
    </row>
    <row r="218" spans="1:4" x14ac:dyDescent="0.25">
      <c r="A218" s="2" t="s">
        <v>418</v>
      </c>
      <c r="B218" s="2" t="s">
        <v>2262</v>
      </c>
      <c r="C218" s="2" t="s">
        <v>3022</v>
      </c>
      <c r="D218" t="s">
        <v>2045</v>
      </c>
    </row>
    <row r="219" spans="1:4" x14ac:dyDescent="0.25">
      <c r="A219" s="2" t="s">
        <v>420</v>
      </c>
      <c r="B219" s="2" t="s">
        <v>2263</v>
      </c>
      <c r="C219" s="2" t="s">
        <v>3022</v>
      </c>
      <c r="D219" t="s">
        <v>2046</v>
      </c>
    </row>
    <row r="220" spans="1:4" x14ac:dyDescent="0.25">
      <c r="A220" s="2" t="s">
        <v>422</v>
      </c>
      <c r="B220" s="2" t="s">
        <v>2264</v>
      </c>
      <c r="C220" s="2" t="s">
        <v>3024</v>
      </c>
      <c r="D220" t="s">
        <v>2045</v>
      </c>
    </row>
    <row r="221" spans="1:4" x14ac:dyDescent="0.25">
      <c r="A221" s="2" t="s">
        <v>424</v>
      </c>
      <c r="B221" s="2" t="s">
        <v>2265</v>
      </c>
      <c r="C221" s="2" t="s">
        <v>3022</v>
      </c>
      <c r="D221" t="s">
        <v>2046</v>
      </c>
    </row>
    <row r="222" spans="1:4" x14ac:dyDescent="0.25">
      <c r="A222" s="2" t="s">
        <v>425</v>
      </c>
      <c r="B222" s="2" t="s">
        <v>2266</v>
      </c>
      <c r="C222" s="2" t="s">
        <v>3022</v>
      </c>
      <c r="D222" t="s">
        <v>2046</v>
      </c>
    </row>
    <row r="223" spans="1:4" x14ac:dyDescent="0.25">
      <c r="A223" s="2" t="s">
        <v>427</v>
      </c>
      <c r="B223" s="2" t="s">
        <v>2267</v>
      </c>
      <c r="C223" s="2" t="s">
        <v>3022</v>
      </c>
      <c r="D223" t="s">
        <v>2045</v>
      </c>
    </row>
    <row r="224" spans="1:4" x14ac:dyDescent="0.25">
      <c r="A224" s="2" t="s">
        <v>429</v>
      </c>
      <c r="B224" s="2" t="s">
        <v>2268</v>
      </c>
      <c r="C224" s="2" t="s">
        <v>3022</v>
      </c>
      <c r="D224" t="s">
        <v>2046</v>
      </c>
    </row>
    <row r="225" spans="1:4" x14ac:dyDescent="0.25">
      <c r="A225" s="2" t="s">
        <v>431</v>
      </c>
      <c r="B225" s="2" t="s">
        <v>2269</v>
      </c>
      <c r="C225" s="2" t="s">
        <v>3022</v>
      </c>
      <c r="D225" t="s">
        <v>2045</v>
      </c>
    </row>
    <row r="226" spans="1:4" x14ac:dyDescent="0.25">
      <c r="A226" s="2" t="s">
        <v>433</v>
      </c>
      <c r="B226" s="2" t="s">
        <v>2270</v>
      </c>
      <c r="C226" s="2" t="s">
        <v>3022</v>
      </c>
      <c r="D226" t="s">
        <v>2045</v>
      </c>
    </row>
    <row r="227" spans="1:4" x14ac:dyDescent="0.25">
      <c r="A227" s="2" t="s">
        <v>435</v>
      </c>
      <c r="B227" s="2" t="s">
        <v>2271</v>
      </c>
      <c r="C227" s="2" t="s">
        <v>3024</v>
      </c>
      <c r="D227" t="s">
        <v>2046</v>
      </c>
    </row>
    <row r="228" spans="1:4" x14ac:dyDescent="0.25">
      <c r="A228" s="2" t="s">
        <v>437</v>
      </c>
      <c r="B228" s="2" t="s">
        <v>2272</v>
      </c>
      <c r="C228" s="2" t="s">
        <v>3022</v>
      </c>
      <c r="D228" t="s">
        <v>2046</v>
      </c>
    </row>
    <row r="229" spans="1:4" x14ac:dyDescent="0.25">
      <c r="A229" s="2" t="s">
        <v>439</v>
      </c>
      <c r="B229" s="2" t="s">
        <v>2273</v>
      </c>
      <c r="C229" s="2" t="s">
        <v>3023</v>
      </c>
      <c r="D229" t="s">
        <v>2045</v>
      </c>
    </row>
    <row r="230" spans="1:4" x14ac:dyDescent="0.25">
      <c r="A230" s="2" t="s">
        <v>441</v>
      </c>
      <c r="B230" s="2" t="s">
        <v>2274</v>
      </c>
      <c r="C230" s="2" t="s">
        <v>3022</v>
      </c>
      <c r="D230" t="s">
        <v>2046</v>
      </c>
    </row>
    <row r="231" spans="1:4" x14ac:dyDescent="0.25">
      <c r="A231" s="2" t="s">
        <v>443</v>
      </c>
      <c r="B231" s="2" t="s">
        <v>2275</v>
      </c>
      <c r="C231" s="2" t="s">
        <v>3022</v>
      </c>
      <c r="D231" t="s">
        <v>2046</v>
      </c>
    </row>
    <row r="232" spans="1:4" x14ac:dyDescent="0.25">
      <c r="A232" s="2" t="s">
        <v>445</v>
      </c>
      <c r="B232" s="2" t="s">
        <v>2276</v>
      </c>
      <c r="C232" s="2" t="s">
        <v>3022</v>
      </c>
      <c r="D232" t="s">
        <v>2046</v>
      </c>
    </row>
    <row r="233" spans="1:4" x14ac:dyDescent="0.25">
      <c r="A233" s="2" t="s">
        <v>447</v>
      </c>
      <c r="B233" s="2" t="s">
        <v>2277</v>
      </c>
      <c r="C233" s="2" t="s">
        <v>3022</v>
      </c>
      <c r="D233" t="s">
        <v>2045</v>
      </c>
    </row>
    <row r="234" spans="1:4" x14ac:dyDescent="0.25">
      <c r="A234" s="2" t="s">
        <v>449</v>
      </c>
      <c r="B234" s="2" t="s">
        <v>2278</v>
      </c>
      <c r="C234" s="2" t="s">
        <v>3023</v>
      </c>
      <c r="D234" t="s">
        <v>2046</v>
      </c>
    </row>
    <row r="235" spans="1:4" x14ac:dyDescent="0.25">
      <c r="A235" s="2" t="s">
        <v>451</v>
      </c>
      <c r="B235" s="2" t="s">
        <v>2279</v>
      </c>
      <c r="C235" s="2" t="s">
        <v>3022</v>
      </c>
      <c r="D235" t="s">
        <v>2046</v>
      </c>
    </row>
    <row r="236" spans="1:4" x14ac:dyDescent="0.25">
      <c r="A236" s="2" t="s">
        <v>453</v>
      </c>
      <c r="B236" s="2" t="s">
        <v>2280</v>
      </c>
      <c r="C236" s="2" t="s">
        <v>3022</v>
      </c>
      <c r="D236" t="s">
        <v>2046</v>
      </c>
    </row>
    <row r="237" spans="1:4" x14ac:dyDescent="0.25">
      <c r="A237" s="2" t="s">
        <v>455</v>
      </c>
      <c r="B237" s="2" t="s">
        <v>2281</v>
      </c>
      <c r="C237" s="2" t="s">
        <v>3024</v>
      </c>
      <c r="D237" t="s">
        <v>2046</v>
      </c>
    </row>
    <row r="238" spans="1:4" x14ac:dyDescent="0.25">
      <c r="A238" s="2" t="s">
        <v>457</v>
      </c>
      <c r="B238" s="2" t="s">
        <v>2282</v>
      </c>
      <c r="C238" s="2" t="s">
        <v>3024</v>
      </c>
      <c r="D238" t="s">
        <v>2046</v>
      </c>
    </row>
    <row r="239" spans="1:4" x14ac:dyDescent="0.25">
      <c r="A239" s="2" t="s">
        <v>459</v>
      </c>
      <c r="B239" s="2" t="s">
        <v>2283</v>
      </c>
      <c r="C239" s="2" t="s">
        <v>3022</v>
      </c>
      <c r="D239" t="s">
        <v>2045</v>
      </c>
    </row>
    <row r="240" spans="1:4" x14ac:dyDescent="0.25">
      <c r="A240" s="2" t="s">
        <v>461</v>
      </c>
      <c r="B240" s="2" t="s">
        <v>2284</v>
      </c>
      <c r="C240" s="2" t="s">
        <v>3022</v>
      </c>
      <c r="D240" t="s">
        <v>2045</v>
      </c>
    </row>
    <row r="241" spans="1:4" x14ac:dyDescent="0.25">
      <c r="A241" s="2" t="s">
        <v>463</v>
      </c>
      <c r="B241" s="2" t="s">
        <v>2209</v>
      </c>
      <c r="C241" s="2" t="s">
        <v>3022</v>
      </c>
      <c r="D241" t="s">
        <v>2046</v>
      </c>
    </row>
    <row r="242" spans="1:4" x14ac:dyDescent="0.25">
      <c r="A242" s="2" t="s">
        <v>465</v>
      </c>
      <c r="B242" s="2" t="s">
        <v>2285</v>
      </c>
      <c r="C242" s="2" t="s">
        <v>3022</v>
      </c>
      <c r="D242" t="s">
        <v>2045</v>
      </c>
    </row>
    <row r="243" spans="1:4" x14ac:dyDescent="0.25">
      <c r="A243" s="2" t="s">
        <v>467</v>
      </c>
      <c r="B243" s="2" t="s">
        <v>2286</v>
      </c>
      <c r="C243" s="2" t="s">
        <v>3022</v>
      </c>
      <c r="D243" t="s">
        <v>2046</v>
      </c>
    </row>
    <row r="244" spans="1:4" x14ac:dyDescent="0.25">
      <c r="A244" s="2" t="s">
        <v>469</v>
      </c>
      <c r="B244" s="2" t="s">
        <v>2140</v>
      </c>
      <c r="C244" s="2" t="s">
        <v>3022</v>
      </c>
      <c r="D244" t="s">
        <v>2045</v>
      </c>
    </row>
    <row r="245" spans="1:4" x14ac:dyDescent="0.25">
      <c r="A245" s="2" t="s">
        <v>471</v>
      </c>
      <c r="B245" s="2" t="s">
        <v>2287</v>
      </c>
      <c r="C245" s="2" t="s">
        <v>3022</v>
      </c>
      <c r="D245" t="s">
        <v>2045</v>
      </c>
    </row>
    <row r="246" spans="1:4" x14ac:dyDescent="0.25">
      <c r="A246" s="2" t="s">
        <v>473</v>
      </c>
      <c r="B246" s="2" t="s">
        <v>2288</v>
      </c>
      <c r="C246" s="2" t="s">
        <v>3022</v>
      </c>
      <c r="D246" t="s">
        <v>2046</v>
      </c>
    </row>
    <row r="247" spans="1:4" x14ac:dyDescent="0.25">
      <c r="A247" s="2" t="s">
        <v>475</v>
      </c>
      <c r="B247" s="2" t="s">
        <v>2289</v>
      </c>
      <c r="C247" s="2" t="s">
        <v>3022</v>
      </c>
      <c r="D247" t="s">
        <v>2045</v>
      </c>
    </row>
    <row r="248" spans="1:4" x14ac:dyDescent="0.25">
      <c r="A248" s="2" t="s">
        <v>477</v>
      </c>
      <c r="B248" s="2" t="s">
        <v>2290</v>
      </c>
      <c r="C248" s="2" t="s">
        <v>3023</v>
      </c>
      <c r="D248" t="s">
        <v>2046</v>
      </c>
    </row>
    <row r="249" spans="1:4" x14ac:dyDescent="0.25">
      <c r="A249" s="2" t="s">
        <v>479</v>
      </c>
      <c r="B249" s="2" t="s">
        <v>2291</v>
      </c>
      <c r="C249" s="2" t="s">
        <v>3024</v>
      </c>
      <c r="D249" t="s">
        <v>2045</v>
      </c>
    </row>
    <row r="250" spans="1:4" x14ac:dyDescent="0.25">
      <c r="A250" s="2" t="s">
        <v>481</v>
      </c>
      <c r="B250" s="2" t="s">
        <v>2292</v>
      </c>
      <c r="C250" s="2" t="s">
        <v>3022</v>
      </c>
      <c r="D250" t="s">
        <v>2045</v>
      </c>
    </row>
    <row r="251" spans="1:4" x14ac:dyDescent="0.25">
      <c r="A251" s="2" t="s">
        <v>483</v>
      </c>
      <c r="B251" s="2" t="s">
        <v>2293</v>
      </c>
      <c r="C251" s="2" t="s">
        <v>3022</v>
      </c>
      <c r="D251" t="s">
        <v>2046</v>
      </c>
    </row>
    <row r="252" spans="1:4" x14ac:dyDescent="0.25">
      <c r="A252" s="2" t="s">
        <v>485</v>
      </c>
      <c r="B252" s="2" t="s">
        <v>2294</v>
      </c>
      <c r="C252" s="2" t="s">
        <v>3022</v>
      </c>
      <c r="D252" t="s">
        <v>2045</v>
      </c>
    </row>
    <row r="253" spans="1:4" x14ac:dyDescent="0.25">
      <c r="A253" s="2" t="s">
        <v>487</v>
      </c>
      <c r="B253" s="2" t="s">
        <v>2295</v>
      </c>
      <c r="C253" s="2" t="s">
        <v>3022</v>
      </c>
      <c r="D253" t="s">
        <v>2045</v>
      </c>
    </row>
    <row r="254" spans="1:4" x14ac:dyDescent="0.25">
      <c r="A254" s="2" t="s">
        <v>489</v>
      </c>
      <c r="B254" s="2" t="s">
        <v>2296</v>
      </c>
      <c r="C254" s="2" t="s">
        <v>3022</v>
      </c>
      <c r="D254" t="s">
        <v>2046</v>
      </c>
    </row>
    <row r="255" spans="1:4" x14ac:dyDescent="0.25">
      <c r="A255" s="2" t="s">
        <v>491</v>
      </c>
      <c r="B255" s="2" t="s">
        <v>2297</v>
      </c>
      <c r="C255" s="2" t="s">
        <v>3022</v>
      </c>
      <c r="D255" t="s">
        <v>2046</v>
      </c>
    </row>
    <row r="256" spans="1:4" x14ac:dyDescent="0.25">
      <c r="A256" s="2" t="s">
        <v>493</v>
      </c>
      <c r="B256" s="2" t="s">
        <v>2298</v>
      </c>
      <c r="C256" s="2" t="s">
        <v>3023</v>
      </c>
      <c r="D256" t="s">
        <v>2046</v>
      </c>
    </row>
    <row r="257" spans="1:4" x14ac:dyDescent="0.25">
      <c r="A257" s="2" t="s">
        <v>495</v>
      </c>
      <c r="B257" s="2" t="s">
        <v>2299</v>
      </c>
      <c r="C257" s="2" t="s">
        <v>3022</v>
      </c>
      <c r="D257" t="s">
        <v>2046</v>
      </c>
    </row>
    <row r="258" spans="1:4" x14ac:dyDescent="0.25">
      <c r="A258" s="2" t="s">
        <v>497</v>
      </c>
      <c r="B258" s="2" t="s">
        <v>2300</v>
      </c>
      <c r="C258" s="2" t="s">
        <v>3022</v>
      </c>
      <c r="D258" t="s">
        <v>2045</v>
      </c>
    </row>
    <row r="259" spans="1:4" x14ac:dyDescent="0.25">
      <c r="A259" s="2" t="s">
        <v>499</v>
      </c>
      <c r="B259" s="2" t="s">
        <v>2301</v>
      </c>
      <c r="C259" s="2" t="s">
        <v>3022</v>
      </c>
      <c r="D259" t="s">
        <v>2045</v>
      </c>
    </row>
    <row r="260" spans="1:4" x14ac:dyDescent="0.25">
      <c r="A260" s="2" t="s">
        <v>501</v>
      </c>
      <c r="B260" s="2" t="s">
        <v>2302</v>
      </c>
      <c r="C260" s="2" t="s">
        <v>3022</v>
      </c>
      <c r="D260" t="s">
        <v>2046</v>
      </c>
    </row>
    <row r="261" spans="1:4" x14ac:dyDescent="0.25">
      <c r="A261" s="2" t="s">
        <v>503</v>
      </c>
      <c r="B261" s="2" t="s">
        <v>2303</v>
      </c>
      <c r="C261" s="2" t="s">
        <v>3023</v>
      </c>
      <c r="D261" t="s">
        <v>2046</v>
      </c>
    </row>
    <row r="262" spans="1:4" x14ac:dyDescent="0.25">
      <c r="A262" s="2" t="s">
        <v>505</v>
      </c>
      <c r="B262" s="2" t="s">
        <v>2304</v>
      </c>
      <c r="C262" s="2" t="s">
        <v>3022</v>
      </c>
      <c r="D262" t="s">
        <v>2045</v>
      </c>
    </row>
    <row r="263" spans="1:4" x14ac:dyDescent="0.25">
      <c r="A263" s="2" t="s">
        <v>507</v>
      </c>
      <c r="B263" s="2" t="s">
        <v>2305</v>
      </c>
      <c r="C263" s="2" t="s">
        <v>3022</v>
      </c>
      <c r="D263" t="s">
        <v>2045</v>
      </c>
    </row>
    <row r="264" spans="1:4" x14ac:dyDescent="0.25">
      <c r="A264" s="2" t="s">
        <v>509</v>
      </c>
      <c r="B264" s="2" t="s">
        <v>2306</v>
      </c>
      <c r="C264" s="2" t="s">
        <v>3022</v>
      </c>
      <c r="D264" t="s">
        <v>2046</v>
      </c>
    </row>
    <row r="265" spans="1:4" x14ac:dyDescent="0.25">
      <c r="A265" s="2" t="s">
        <v>511</v>
      </c>
      <c r="B265" s="2" t="s">
        <v>2307</v>
      </c>
      <c r="C265" s="2" t="s">
        <v>3022</v>
      </c>
      <c r="D265" t="s">
        <v>2046</v>
      </c>
    </row>
    <row r="266" spans="1:4" x14ac:dyDescent="0.25">
      <c r="A266" s="2" t="s">
        <v>513</v>
      </c>
      <c r="B266" s="2" t="s">
        <v>2308</v>
      </c>
      <c r="C266" s="2" t="s">
        <v>3024</v>
      </c>
      <c r="D266" t="s">
        <v>2045</v>
      </c>
    </row>
    <row r="267" spans="1:4" x14ac:dyDescent="0.25">
      <c r="A267" s="2" t="s">
        <v>515</v>
      </c>
      <c r="B267" s="2" t="s">
        <v>2309</v>
      </c>
      <c r="C267" s="2" t="s">
        <v>3022</v>
      </c>
      <c r="D267" t="s">
        <v>2045</v>
      </c>
    </row>
    <row r="268" spans="1:4" x14ac:dyDescent="0.25">
      <c r="A268" s="2" t="s">
        <v>517</v>
      </c>
      <c r="B268" s="2" t="s">
        <v>2310</v>
      </c>
      <c r="C268" s="2" t="s">
        <v>3023</v>
      </c>
      <c r="D268" t="s">
        <v>2046</v>
      </c>
    </row>
    <row r="269" spans="1:4" x14ac:dyDescent="0.25">
      <c r="A269" s="2" t="s">
        <v>519</v>
      </c>
      <c r="B269" s="2" t="s">
        <v>2311</v>
      </c>
      <c r="C269" s="2" t="s">
        <v>3022</v>
      </c>
      <c r="D269" t="s">
        <v>2045</v>
      </c>
    </row>
    <row r="270" spans="1:4" x14ac:dyDescent="0.25">
      <c r="A270" s="2" t="s">
        <v>521</v>
      </c>
      <c r="B270" s="2" t="s">
        <v>2312</v>
      </c>
      <c r="C270" s="2" t="s">
        <v>3022</v>
      </c>
      <c r="D270" t="s">
        <v>2045</v>
      </c>
    </row>
    <row r="271" spans="1:4" x14ac:dyDescent="0.25">
      <c r="A271" s="2" t="s">
        <v>523</v>
      </c>
      <c r="B271" s="2" t="s">
        <v>2313</v>
      </c>
      <c r="C271" s="2" t="s">
        <v>3022</v>
      </c>
      <c r="D271" t="s">
        <v>2046</v>
      </c>
    </row>
    <row r="272" spans="1:4" x14ac:dyDescent="0.25">
      <c r="A272" s="2" t="s">
        <v>525</v>
      </c>
      <c r="B272" s="2" t="s">
        <v>2314</v>
      </c>
      <c r="C272" s="2" t="s">
        <v>3024</v>
      </c>
      <c r="D272" t="s">
        <v>2045</v>
      </c>
    </row>
    <row r="273" spans="1:4" x14ac:dyDescent="0.25">
      <c r="A273" s="2" t="s">
        <v>527</v>
      </c>
      <c r="B273" s="2" t="s">
        <v>2315</v>
      </c>
      <c r="C273" s="2" t="s">
        <v>3022</v>
      </c>
      <c r="D273" t="s">
        <v>2045</v>
      </c>
    </row>
    <row r="274" spans="1:4" x14ac:dyDescent="0.25">
      <c r="A274" s="2" t="s">
        <v>529</v>
      </c>
      <c r="B274" s="2" t="s">
        <v>2316</v>
      </c>
      <c r="C274" s="2" t="s">
        <v>3024</v>
      </c>
      <c r="D274" t="s">
        <v>2045</v>
      </c>
    </row>
    <row r="275" spans="1:4" x14ac:dyDescent="0.25">
      <c r="A275" s="2" t="s">
        <v>531</v>
      </c>
      <c r="B275" s="2" t="s">
        <v>2317</v>
      </c>
      <c r="C275" s="2" t="s">
        <v>3022</v>
      </c>
      <c r="D275" t="s">
        <v>2046</v>
      </c>
    </row>
    <row r="276" spans="1:4" x14ac:dyDescent="0.25">
      <c r="A276" s="2" t="s">
        <v>533</v>
      </c>
      <c r="B276" s="2" t="s">
        <v>2318</v>
      </c>
      <c r="C276" s="2" t="s">
        <v>3022</v>
      </c>
      <c r="D276" t="s">
        <v>2046</v>
      </c>
    </row>
    <row r="277" spans="1:4" x14ac:dyDescent="0.25">
      <c r="A277" s="2" t="s">
        <v>535</v>
      </c>
      <c r="B277" s="2" t="s">
        <v>2319</v>
      </c>
      <c r="C277" s="2" t="s">
        <v>3022</v>
      </c>
      <c r="D277" t="s">
        <v>2046</v>
      </c>
    </row>
    <row r="278" spans="1:4" x14ac:dyDescent="0.25">
      <c r="A278" s="2" t="s">
        <v>537</v>
      </c>
      <c r="B278" s="2" t="s">
        <v>2320</v>
      </c>
      <c r="C278" s="2" t="s">
        <v>3024</v>
      </c>
      <c r="D278" t="s">
        <v>2045</v>
      </c>
    </row>
    <row r="279" spans="1:4" x14ac:dyDescent="0.25">
      <c r="A279" s="2" t="s">
        <v>539</v>
      </c>
      <c r="B279" s="2" t="s">
        <v>2321</v>
      </c>
      <c r="C279" s="2" t="s">
        <v>3022</v>
      </c>
      <c r="D279" t="s">
        <v>2046</v>
      </c>
    </row>
    <row r="280" spans="1:4" x14ac:dyDescent="0.25">
      <c r="A280" s="2" t="s">
        <v>541</v>
      </c>
      <c r="B280" s="2" t="s">
        <v>2322</v>
      </c>
      <c r="C280" s="2" t="s">
        <v>3022</v>
      </c>
      <c r="D280" t="s">
        <v>2045</v>
      </c>
    </row>
    <row r="281" spans="1:4" x14ac:dyDescent="0.25">
      <c r="A281" s="2" t="s">
        <v>543</v>
      </c>
      <c r="B281" s="2" t="s">
        <v>2323</v>
      </c>
      <c r="C281" s="2" t="s">
        <v>3022</v>
      </c>
      <c r="D281" t="s">
        <v>2045</v>
      </c>
    </row>
    <row r="282" spans="1:4" x14ac:dyDescent="0.25">
      <c r="A282" s="2" t="s">
        <v>545</v>
      </c>
      <c r="B282" s="2" t="s">
        <v>2324</v>
      </c>
      <c r="C282" s="2" t="s">
        <v>3022</v>
      </c>
      <c r="D282" t="s">
        <v>2045</v>
      </c>
    </row>
    <row r="283" spans="1:4" x14ac:dyDescent="0.25">
      <c r="A283" s="2" t="s">
        <v>547</v>
      </c>
      <c r="B283" s="2" t="s">
        <v>2325</v>
      </c>
      <c r="C283" s="2" t="s">
        <v>3022</v>
      </c>
      <c r="D283" t="s">
        <v>2045</v>
      </c>
    </row>
    <row r="284" spans="1:4" x14ac:dyDescent="0.25">
      <c r="A284" s="2" t="s">
        <v>549</v>
      </c>
      <c r="B284" s="2" t="s">
        <v>2326</v>
      </c>
      <c r="C284" s="2" t="s">
        <v>3023</v>
      </c>
      <c r="D284" t="s">
        <v>2046</v>
      </c>
    </row>
    <row r="285" spans="1:4" x14ac:dyDescent="0.25">
      <c r="A285" s="2" t="s">
        <v>551</v>
      </c>
      <c r="B285" s="2" t="s">
        <v>2327</v>
      </c>
      <c r="C285" s="2" t="s">
        <v>3023</v>
      </c>
      <c r="D285" t="s">
        <v>2045</v>
      </c>
    </row>
    <row r="286" spans="1:4" x14ac:dyDescent="0.25">
      <c r="A286" s="2" t="s">
        <v>553</v>
      </c>
      <c r="B286" s="2" t="s">
        <v>2328</v>
      </c>
      <c r="C286" s="2" t="s">
        <v>3022</v>
      </c>
      <c r="D286" t="s">
        <v>2046</v>
      </c>
    </row>
    <row r="287" spans="1:4" x14ac:dyDescent="0.25">
      <c r="A287" s="2" t="s">
        <v>555</v>
      </c>
      <c r="B287" s="2" t="s">
        <v>2329</v>
      </c>
      <c r="C287" s="2" t="s">
        <v>3022</v>
      </c>
      <c r="D287" t="s">
        <v>2046</v>
      </c>
    </row>
    <row r="288" spans="1:4" x14ac:dyDescent="0.25">
      <c r="A288" s="2" t="s">
        <v>557</v>
      </c>
      <c r="B288" s="2" t="s">
        <v>2330</v>
      </c>
      <c r="C288" s="2" t="s">
        <v>3022</v>
      </c>
      <c r="D288" t="s">
        <v>2045</v>
      </c>
    </row>
    <row r="289" spans="1:4" x14ac:dyDescent="0.25">
      <c r="A289" s="2" t="s">
        <v>559</v>
      </c>
      <c r="B289" s="2" t="s">
        <v>2331</v>
      </c>
      <c r="C289" s="2" t="s">
        <v>3022</v>
      </c>
      <c r="D289" t="s">
        <v>2046</v>
      </c>
    </row>
    <row r="290" spans="1:4" x14ac:dyDescent="0.25">
      <c r="A290" s="2" t="s">
        <v>561</v>
      </c>
      <c r="B290" s="2" t="s">
        <v>2332</v>
      </c>
      <c r="C290" s="2" t="s">
        <v>3024</v>
      </c>
      <c r="D290" t="s">
        <v>2045</v>
      </c>
    </row>
    <row r="291" spans="1:4" x14ac:dyDescent="0.25">
      <c r="A291" s="2" t="s">
        <v>563</v>
      </c>
      <c r="B291" s="2" t="s">
        <v>2333</v>
      </c>
      <c r="C291" s="2" t="s">
        <v>3022</v>
      </c>
      <c r="D291" t="s">
        <v>2045</v>
      </c>
    </row>
    <row r="292" spans="1:4" x14ac:dyDescent="0.25">
      <c r="A292" s="2" t="s">
        <v>565</v>
      </c>
      <c r="B292" s="2" t="s">
        <v>2334</v>
      </c>
      <c r="C292" s="2" t="s">
        <v>3022</v>
      </c>
      <c r="D292" t="s">
        <v>2046</v>
      </c>
    </row>
    <row r="293" spans="1:4" x14ac:dyDescent="0.25">
      <c r="A293" s="2" t="s">
        <v>567</v>
      </c>
      <c r="B293" s="2" t="s">
        <v>2335</v>
      </c>
      <c r="C293" s="2" t="s">
        <v>3024</v>
      </c>
      <c r="D293" t="s">
        <v>2046</v>
      </c>
    </row>
    <row r="294" spans="1:4" x14ac:dyDescent="0.25">
      <c r="A294" s="2" t="s">
        <v>569</v>
      </c>
      <c r="B294" s="2" t="s">
        <v>2336</v>
      </c>
      <c r="C294" s="2" t="s">
        <v>3022</v>
      </c>
      <c r="D294" t="s">
        <v>2046</v>
      </c>
    </row>
    <row r="295" spans="1:4" x14ac:dyDescent="0.25">
      <c r="A295" s="2" t="s">
        <v>571</v>
      </c>
      <c r="B295" s="2" t="s">
        <v>2337</v>
      </c>
      <c r="C295" s="2" t="s">
        <v>3022</v>
      </c>
      <c r="D295" t="s">
        <v>2046</v>
      </c>
    </row>
    <row r="296" spans="1:4" x14ac:dyDescent="0.25">
      <c r="A296" s="2" t="s">
        <v>573</v>
      </c>
      <c r="B296" s="2" t="s">
        <v>2338</v>
      </c>
      <c r="C296" s="2" t="s">
        <v>3022</v>
      </c>
      <c r="D296" t="s">
        <v>2046</v>
      </c>
    </row>
    <row r="297" spans="1:4" x14ac:dyDescent="0.25">
      <c r="A297" s="2" t="s">
        <v>575</v>
      </c>
      <c r="B297" s="2" t="s">
        <v>2339</v>
      </c>
      <c r="C297" s="2" t="s">
        <v>3022</v>
      </c>
      <c r="D297" t="s">
        <v>2046</v>
      </c>
    </row>
    <row r="298" spans="1:4" x14ac:dyDescent="0.25">
      <c r="A298" s="2" t="s">
        <v>577</v>
      </c>
      <c r="B298" s="2" t="s">
        <v>2340</v>
      </c>
      <c r="C298" s="2" t="s">
        <v>3022</v>
      </c>
      <c r="D298" t="s">
        <v>2045</v>
      </c>
    </row>
    <row r="299" spans="1:4" x14ac:dyDescent="0.25">
      <c r="A299" s="2" t="s">
        <v>579</v>
      </c>
      <c r="B299" s="2" t="s">
        <v>2341</v>
      </c>
      <c r="C299" s="2" t="s">
        <v>3022</v>
      </c>
      <c r="D299" t="s">
        <v>2045</v>
      </c>
    </row>
    <row r="300" spans="1:4" x14ac:dyDescent="0.25">
      <c r="A300" s="2" t="s">
        <v>581</v>
      </c>
      <c r="B300" s="2" t="s">
        <v>2342</v>
      </c>
      <c r="C300" s="2" t="s">
        <v>3022</v>
      </c>
      <c r="D300" t="s">
        <v>2045</v>
      </c>
    </row>
    <row r="301" spans="1:4" x14ac:dyDescent="0.25">
      <c r="A301" s="2" t="s">
        <v>583</v>
      </c>
      <c r="B301" s="2" t="s">
        <v>2343</v>
      </c>
      <c r="C301" s="2" t="s">
        <v>3022</v>
      </c>
      <c r="D301" t="s">
        <v>2045</v>
      </c>
    </row>
    <row r="302" spans="1:4" x14ac:dyDescent="0.25">
      <c r="A302" s="2" t="s">
        <v>585</v>
      </c>
      <c r="B302" s="2" t="s">
        <v>2344</v>
      </c>
      <c r="C302" s="2" t="s">
        <v>3022</v>
      </c>
      <c r="D302" t="s">
        <v>2045</v>
      </c>
    </row>
    <row r="303" spans="1:4" x14ac:dyDescent="0.25">
      <c r="A303" s="2" t="s">
        <v>587</v>
      </c>
      <c r="B303" s="2" t="s">
        <v>2345</v>
      </c>
      <c r="C303" s="2" t="s">
        <v>3022</v>
      </c>
      <c r="D303" t="s">
        <v>2045</v>
      </c>
    </row>
    <row r="304" spans="1:4" x14ac:dyDescent="0.25">
      <c r="A304" s="2" t="s">
        <v>589</v>
      </c>
      <c r="B304" s="2" t="s">
        <v>2346</v>
      </c>
      <c r="C304" s="2" t="s">
        <v>3022</v>
      </c>
      <c r="D304" t="s">
        <v>2046</v>
      </c>
    </row>
    <row r="305" spans="1:4" x14ac:dyDescent="0.25">
      <c r="A305" s="2" t="s">
        <v>591</v>
      </c>
      <c r="B305" s="2" t="s">
        <v>2347</v>
      </c>
      <c r="C305" s="2" t="s">
        <v>3022</v>
      </c>
      <c r="D305" t="s">
        <v>2045</v>
      </c>
    </row>
    <row r="306" spans="1:4" x14ac:dyDescent="0.25">
      <c r="A306" s="2" t="s">
        <v>593</v>
      </c>
      <c r="B306" s="2" t="s">
        <v>2348</v>
      </c>
      <c r="C306" s="2" t="s">
        <v>3022</v>
      </c>
      <c r="D306" t="s">
        <v>2045</v>
      </c>
    </row>
    <row r="307" spans="1:4" x14ac:dyDescent="0.25">
      <c r="A307" s="2" t="s">
        <v>595</v>
      </c>
      <c r="B307" s="2" t="s">
        <v>2349</v>
      </c>
      <c r="C307" s="2" t="s">
        <v>3023</v>
      </c>
      <c r="D307" t="s">
        <v>2046</v>
      </c>
    </row>
    <row r="308" spans="1:4" x14ac:dyDescent="0.25">
      <c r="A308" s="2" t="s">
        <v>597</v>
      </c>
      <c r="B308" s="2" t="s">
        <v>2350</v>
      </c>
      <c r="C308" s="2" t="s">
        <v>3022</v>
      </c>
      <c r="D308" t="s">
        <v>2046</v>
      </c>
    </row>
    <row r="309" spans="1:4" x14ac:dyDescent="0.25">
      <c r="A309" s="2" t="s">
        <v>599</v>
      </c>
      <c r="B309" s="2" t="s">
        <v>2351</v>
      </c>
      <c r="C309" s="2" t="s">
        <v>3022</v>
      </c>
      <c r="D309" t="s">
        <v>2045</v>
      </c>
    </row>
    <row r="310" spans="1:4" x14ac:dyDescent="0.25">
      <c r="A310" s="2" t="s">
        <v>601</v>
      </c>
      <c r="B310" s="2" t="s">
        <v>2352</v>
      </c>
      <c r="C310" s="2" t="s">
        <v>3023</v>
      </c>
      <c r="D310" t="s">
        <v>2046</v>
      </c>
    </row>
    <row r="311" spans="1:4" x14ac:dyDescent="0.25">
      <c r="A311" s="2" t="s">
        <v>603</v>
      </c>
      <c r="B311" s="2" t="s">
        <v>2090</v>
      </c>
      <c r="C311" s="2" t="s">
        <v>3022</v>
      </c>
      <c r="D311" t="s">
        <v>2045</v>
      </c>
    </row>
    <row r="312" spans="1:4" x14ac:dyDescent="0.25">
      <c r="A312" s="2" t="s">
        <v>605</v>
      </c>
      <c r="B312" s="2" t="s">
        <v>2353</v>
      </c>
      <c r="C312" s="2" t="s">
        <v>3024</v>
      </c>
      <c r="D312" t="s">
        <v>2046</v>
      </c>
    </row>
    <row r="313" spans="1:4" x14ac:dyDescent="0.25">
      <c r="A313" s="2" t="s">
        <v>607</v>
      </c>
      <c r="B313" s="2" t="s">
        <v>2354</v>
      </c>
      <c r="C313" s="2" t="s">
        <v>3022</v>
      </c>
      <c r="D313" t="s">
        <v>2045</v>
      </c>
    </row>
    <row r="314" spans="1:4" x14ac:dyDescent="0.25">
      <c r="A314" s="2" t="s">
        <v>609</v>
      </c>
      <c r="B314" s="2" t="s">
        <v>2355</v>
      </c>
      <c r="C314" s="2" t="s">
        <v>3022</v>
      </c>
      <c r="D314" t="s">
        <v>2045</v>
      </c>
    </row>
    <row r="315" spans="1:4" x14ac:dyDescent="0.25">
      <c r="A315" s="2" t="s">
        <v>611</v>
      </c>
      <c r="B315" s="2" t="s">
        <v>2356</v>
      </c>
      <c r="C315" s="2" t="s">
        <v>3023</v>
      </c>
      <c r="D315" t="s">
        <v>2045</v>
      </c>
    </row>
    <row r="316" spans="1:4" x14ac:dyDescent="0.25">
      <c r="A316" s="2" t="s">
        <v>613</v>
      </c>
      <c r="B316" s="2" t="s">
        <v>2357</v>
      </c>
      <c r="C316" s="2" t="s">
        <v>3022</v>
      </c>
      <c r="D316" t="s">
        <v>2046</v>
      </c>
    </row>
    <row r="317" spans="1:4" x14ac:dyDescent="0.25">
      <c r="A317" s="2" t="s">
        <v>615</v>
      </c>
      <c r="B317" s="2" t="s">
        <v>2358</v>
      </c>
      <c r="C317" s="2" t="s">
        <v>3022</v>
      </c>
      <c r="D317" t="s">
        <v>2045</v>
      </c>
    </row>
    <row r="318" spans="1:4" x14ac:dyDescent="0.25">
      <c r="A318" s="2" t="s">
        <v>617</v>
      </c>
      <c r="B318" s="2" t="s">
        <v>2359</v>
      </c>
      <c r="C318" s="2" t="s">
        <v>3024</v>
      </c>
      <c r="D318" t="s">
        <v>2046</v>
      </c>
    </row>
    <row r="319" spans="1:4" x14ac:dyDescent="0.25">
      <c r="A319" s="2" t="s">
        <v>619</v>
      </c>
      <c r="B319" s="2" t="s">
        <v>2360</v>
      </c>
      <c r="C319" s="2" t="s">
        <v>3022</v>
      </c>
      <c r="D319" t="s">
        <v>2046</v>
      </c>
    </row>
    <row r="320" spans="1:4" x14ac:dyDescent="0.25">
      <c r="A320" s="2" t="s">
        <v>621</v>
      </c>
      <c r="B320" s="2" t="s">
        <v>2361</v>
      </c>
      <c r="C320" s="2" t="s">
        <v>3022</v>
      </c>
      <c r="D320" t="s">
        <v>2045</v>
      </c>
    </row>
    <row r="321" spans="1:4" x14ac:dyDescent="0.25">
      <c r="A321" s="2" t="s">
        <v>623</v>
      </c>
      <c r="B321" s="2" t="s">
        <v>2362</v>
      </c>
      <c r="C321" s="2" t="s">
        <v>3022</v>
      </c>
      <c r="D321" t="s">
        <v>2045</v>
      </c>
    </row>
    <row r="322" spans="1:4" x14ac:dyDescent="0.25">
      <c r="A322" s="2" t="s">
        <v>624</v>
      </c>
      <c r="B322" s="2" t="s">
        <v>2363</v>
      </c>
      <c r="C322" s="2" t="s">
        <v>3022</v>
      </c>
      <c r="D322" t="s">
        <v>2045</v>
      </c>
    </row>
    <row r="323" spans="1:4" x14ac:dyDescent="0.25">
      <c r="A323" s="2" t="s">
        <v>626</v>
      </c>
      <c r="B323" s="2" t="s">
        <v>2364</v>
      </c>
      <c r="C323" s="2" t="s">
        <v>3024</v>
      </c>
      <c r="D323" t="s">
        <v>2045</v>
      </c>
    </row>
    <row r="324" spans="1:4" x14ac:dyDescent="0.25">
      <c r="A324" s="2" t="s">
        <v>628</v>
      </c>
      <c r="B324" s="2" t="s">
        <v>2365</v>
      </c>
      <c r="C324" s="2" t="s">
        <v>3024</v>
      </c>
      <c r="D324" t="s">
        <v>2046</v>
      </c>
    </row>
    <row r="325" spans="1:4" x14ac:dyDescent="0.25">
      <c r="A325" s="2" t="s">
        <v>630</v>
      </c>
      <c r="B325" s="2" t="s">
        <v>2366</v>
      </c>
      <c r="C325" s="2" t="s">
        <v>3022</v>
      </c>
      <c r="D325" t="s">
        <v>2045</v>
      </c>
    </row>
    <row r="326" spans="1:4" x14ac:dyDescent="0.25">
      <c r="A326" s="2" t="s">
        <v>632</v>
      </c>
      <c r="B326" s="2" t="s">
        <v>2367</v>
      </c>
      <c r="C326" s="2" t="s">
        <v>3022</v>
      </c>
      <c r="D326" t="s">
        <v>2046</v>
      </c>
    </row>
    <row r="327" spans="1:4" x14ac:dyDescent="0.25">
      <c r="A327" s="2" t="s">
        <v>634</v>
      </c>
      <c r="B327" s="2" t="s">
        <v>2368</v>
      </c>
      <c r="C327" s="2" t="s">
        <v>3022</v>
      </c>
      <c r="D327" t="s">
        <v>2045</v>
      </c>
    </row>
    <row r="328" spans="1:4" x14ac:dyDescent="0.25">
      <c r="A328" s="2" t="s">
        <v>636</v>
      </c>
      <c r="B328" s="2" t="s">
        <v>2369</v>
      </c>
      <c r="C328" s="2" t="s">
        <v>3022</v>
      </c>
      <c r="D328" t="s">
        <v>2046</v>
      </c>
    </row>
    <row r="329" spans="1:4" x14ac:dyDescent="0.25">
      <c r="A329" s="2" t="s">
        <v>638</v>
      </c>
      <c r="B329" s="2" t="s">
        <v>2370</v>
      </c>
      <c r="C329" s="2" t="s">
        <v>3022</v>
      </c>
      <c r="D329" t="s">
        <v>2045</v>
      </c>
    </row>
    <row r="330" spans="1:4" x14ac:dyDescent="0.25">
      <c r="A330" s="2" t="s">
        <v>640</v>
      </c>
      <c r="B330" s="2" t="s">
        <v>2371</v>
      </c>
      <c r="C330" s="2" t="s">
        <v>3022</v>
      </c>
      <c r="D330" t="s">
        <v>2045</v>
      </c>
    </row>
    <row r="331" spans="1:4" x14ac:dyDescent="0.25">
      <c r="A331" s="2" t="s">
        <v>642</v>
      </c>
      <c r="B331" s="2" t="s">
        <v>2372</v>
      </c>
      <c r="C331" s="2" t="s">
        <v>3022</v>
      </c>
      <c r="D331" t="s">
        <v>2045</v>
      </c>
    </row>
    <row r="332" spans="1:4" x14ac:dyDescent="0.25">
      <c r="A332" s="2" t="s">
        <v>644</v>
      </c>
      <c r="B332" s="2" t="s">
        <v>2373</v>
      </c>
      <c r="C332" s="2" t="s">
        <v>3022</v>
      </c>
      <c r="D332" t="s">
        <v>2046</v>
      </c>
    </row>
    <row r="333" spans="1:4" x14ac:dyDescent="0.25">
      <c r="A333" s="2" t="s">
        <v>646</v>
      </c>
      <c r="B333" s="2" t="s">
        <v>2374</v>
      </c>
      <c r="C333" s="2" t="s">
        <v>3022</v>
      </c>
      <c r="D333" t="s">
        <v>2045</v>
      </c>
    </row>
    <row r="334" spans="1:4" x14ac:dyDescent="0.25">
      <c r="A334" s="2" t="s">
        <v>648</v>
      </c>
      <c r="B334" s="2" t="s">
        <v>2375</v>
      </c>
      <c r="C334" s="2" t="s">
        <v>3022</v>
      </c>
      <c r="D334" t="s">
        <v>2045</v>
      </c>
    </row>
    <row r="335" spans="1:4" x14ac:dyDescent="0.25">
      <c r="A335" s="2" t="s">
        <v>650</v>
      </c>
      <c r="B335" s="2" t="s">
        <v>2376</v>
      </c>
      <c r="C335" s="2" t="s">
        <v>3022</v>
      </c>
      <c r="D335" t="s">
        <v>2045</v>
      </c>
    </row>
    <row r="336" spans="1:4" x14ac:dyDescent="0.25">
      <c r="A336" s="2" t="s">
        <v>652</v>
      </c>
      <c r="B336" s="2" t="s">
        <v>2377</v>
      </c>
      <c r="C336" s="2" t="s">
        <v>3022</v>
      </c>
      <c r="D336" t="s">
        <v>2046</v>
      </c>
    </row>
    <row r="337" spans="1:4" x14ac:dyDescent="0.25">
      <c r="A337" s="2" t="s">
        <v>654</v>
      </c>
      <c r="B337" s="2" t="s">
        <v>2378</v>
      </c>
      <c r="C337" s="2" t="s">
        <v>3022</v>
      </c>
      <c r="D337" t="s">
        <v>2045</v>
      </c>
    </row>
    <row r="338" spans="1:4" x14ac:dyDescent="0.25">
      <c r="A338" s="2" t="s">
        <v>656</v>
      </c>
      <c r="B338" s="2" t="s">
        <v>2379</v>
      </c>
      <c r="C338" s="2" t="s">
        <v>3023</v>
      </c>
      <c r="D338" t="s">
        <v>2046</v>
      </c>
    </row>
    <row r="339" spans="1:4" x14ac:dyDescent="0.25">
      <c r="A339" s="2" t="s">
        <v>658</v>
      </c>
      <c r="B339" s="2" t="s">
        <v>2380</v>
      </c>
      <c r="C339" s="2" t="s">
        <v>3022</v>
      </c>
      <c r="D339" t="s">
        <v>2046</v>
      </c>
    </row>
    <row r="340" spans="1:4" x14ac:dyDescent="0.25">
      <c r="A340" s="2" t="s">
        <v>660</v>
      </c>
      <c r="B340" s="2" t="s">
        <v>2381</v>
      </c>
      <c r="C340" s="2" t="s">
        <v>3022</v>
      </c>
      <c r="D340" t="s">
        <v>2046</v>
      </c>
    </row>
    <row r="341" spans="1:4" x14ac:dyDescent="0.25">
      <c r="A341" s="2" t="s">
        <v>662</v>
      </c>
      <c r="B341" s="2" t="s">
        <v>2382</v>
      </c>
      <c r="C341" s="2" t="s">
        <v>3022</v>
      </c>
      <c r="D341" t="s">
        <v>2045</v>
      </c>
    </row>
    <row r="342" spans="1:4" x14ac:dyDescent="0.25">
      <c r="A342" s="2" t="s">
        <v>664</v>
      </c>
      <c r="B342" s="2" t="s">
        <v>2383</v>
      </c>
      <c r="C342" s="2" t="s">
        <v>3022</v>
      </c>
      <c r="D342" t="s">
        <v>2045</v>
      </c>
    </row>
    <row r="343" spans="1:4" x14ac:dyDescent="0.25">
      <c r="A343" s="2" t="s">
        <v>666</v>
      </c>
      <c r="B343" s="2" t="s">
        <v>2384</v>
      </c>
      <c r="C343" s="2" t="s">
        <v>3022</v>
      </c>
      <c r="D343" t="s">
        <v>2046</v>
      </c>
    </row>
    <row r="344" spans="1:4" x14ac:dyDescent="0.25">
      <c r="A344" s="2" t="s">
        <v>667</v>
      </c>
      <c r="B344" s="2" t="s">
        <v>2385</v>
      </c>
      <c r="C344" s="2" t="s">
        <v>3022</v>
      </c>
      <c r="D344" t="s">
        <v>2046</v>
      </c>
    </row>
    <row r="345" spans="1:4" x14ac:dyDescent="0.25">
      <c r="A345" s="2" t="s">
        <v>669</v>
      </c>
      <c r="B345" s="2" t="s">
        <v>2386</v>
      </c>
      <c r="C345" s="2" t="s">
        <v>3022</v>
      </c>
      <c r="D345" t="s">
        <v>2046</v>
      </c>
    </row>
    <row r="346" spans="1:4" x14ac:dyDescent="0.25">
      <c r="A346" s="2" t="s">
        <v>671</v>
      </c>
      <c r="B346" s="2" t="s">
        <v>2387</v>
      </c>
      <c r="C346" s="2" t="s">
        <v>3024</v>
      </c>
      <c r="D346" t="s">
        <v>2045</v>
      </c>
    </row>
    <row r="347" spans="1:4" x14ac:dyDescent="0.25">
      <c r="A347" s="2" t="s">
        <v>673</v>
      </c>
      <c r="B347" s="2" t="s">
        <v>2388</v>
      </c>
      <c r="C347" s="2" t="s">
        <v>3022</v>
      </c>
      <c r="D347" t="s">
        <v>2046</v>
      </c>
    </row>
    <row r="348" spans="1:4" x14ac:dyDescent="0.25">
      <c r="A348" s="2" t="s">
        <v>675</v>
      </c>
      <c r="B348" s="2" t="s">
        <v>2389</v>
      </c>
      <c r="C348" s="2" t="s">
        <v>3022</v>
      </c>
      <c r="D348" t="s">
        <v>2045</v>
      </c>
    </row>
    <row r="349" spans="1:4" x14ac:dyDescent="0.25">
      <c r="A349" s="2" t="s">
        <v>677</v>
      </c>
      <c r="B349" s="2" t="s">
        <v>2390</v>
      </c>
      <c r="C349" s="2" t="s">
        <v>3022</v>
      </c>
      <c r="D349" t="s">
        <v>2046</v>
      </c>
    </row>
    <row r="350" spans="1:4" x14ac:dyDescent="0.25">
      <c r="A350" s="2" t="s">
        <v>679</v>
      </c>
      <c r="B350" s="2" t="s">
        <v>2391</v>
      </c>
      <c r="C350" s="2" t="s">
        <v>3022</v>
      </c>
      <c r="D350" t="s">
        <v>2046</v>
      </c>
    </row>
    <row r="351" spans="1:4" x14ac:dyDescent="0.25">
      <c r="A351" s="2" t="s">
        <v>681</v>
      </c>
      <c r="B351" s="2" t="s">
        <v>2392</v>
      </c>
      <c r="C351" s="2" t="s">
        <v>3022</v>
      </c>
      <c r="D351" t="s">
        <v>2046</v>
      </c>
    </row>
    <row r="352" spans="1:4" x14ac:dyDescent="0.25">
      <c r="A352" s="2" t="s">
        <v>683</v>
      </c>
      <c r="B352" s="2" t="s">
        <v>2393</v>
      </c>
      <c r="C352" s="2" t="s">
        <v>3022</v>
      </c>
      <c r="D352" t="s">
        <v>2046</v>
      </c>
    </row>
    <row r="353" spans="1:4" x14ac:dyDescent="0.25">
      <c r="A353" s="2" t="s">
        <v>685</v>
      </c>
      <c r="B353" s="2" t="s">
        <v>2394</v>
      </c>
      <c r="C353" s="2" t="s">
        <v>3022</v>
      </c>
      <c r="D353" t="s">
        <v>2046</v>
      </c>
    </row>
    <row r="354" spans="1:4" x14ac:dyDescent="0.25">
      <c r="A354" s="2" t="s">
        <v>687</v>
      </c>
      <c r="B354" s="2" t="s">
        <v>2395</v>
      </c>
      <c r="C354" s="2" t="s">
        <v>3022</v>
      </c>
      <c r="D354" t="s">
        <v>2046</v>
      </c>
    </row>
    <row r="355" spans="1:4" x14ac:dyDescent="0.25">
      <c r="A355" s="2" t="s">
        <v>689</v>
      </c>
      <c r="B355" s="2" t="s">
        <v>2396</v>
      </c>
      <c r="C355" s="2" t="s">
        <v>3022</v>
      </c>
      <c r="D355" t="s">
        <v>2045</v>
      </c>
    </row>
    <row r="356" spans="1:4" x14ac:dyDescent="0.25">
      <c r="A356" s="2" t="s">
        <v>691</v>
      </c>
      <c r="B356" s="2" t="s">
        <v>2397</v>
      </c>
      <c r="C356" s="2" t="s">
        <v>3022</v>
      </c>
      <c r="D356" t="s">
        <v>2046</v>
      </c>
    </row>
    <row r="357" spans="1:4" x14ac:dyDescent="0.25">
      <c r="A357" s="2" t="s">
        <v>693</v>
      </c>
      <c r="B357" s="2" t="s">
        <v>2398</v>
      </c>
      <c r="C357" s="2" t="s">
        <v>3022</v>
      </c>
      <c r="D357" t="s">
        <v>2045</v>
      </c>
    </row>
    <row r="358" spans="1:4" x14ac:dyDescent="0.25">
      <c r="A358" s="2" t="s">
        <v>695</v>
      </c>
      <c r="B358" s="2" t="s">
        <v>2399</v>
      </c>
      <c r="C358" s="2" t="s">
        <v>3022</v>
      </c>
      <c r="D358" t="s">
        <v>2045</v>
      </c>
    </row>
    <row r="359" spans="1:4" x14ac:dyDescent="0.25">
      <c r="A359" s="2" t="s">
        <v>697</v>
      </c>
      <c r="B359" s="2" t="s">
        <v>2400</v>
      </c>
      <c r="C359" s="2" t="s">
        <v>3022</v>
      </c>
      <c r="D359" t="s">
        <v>2046</v>
      </c>
    </row>
    <row r="360" spans="1:4" x14ac:dyDescent="0.25">
      <c r="A360" s="2" t="s">
        <v>699</v>
      </c>
      <c r="B360" s="2" t="s">
        <v>2401</v>
      </c>
      <c r="C360" s="2" t="s">
        <v>3022</v>
      </c>
      <c r="D360" t="s">
        <v>2046</v>
      </c>
    </row>
    <row r="361" spans="1:4" x14ac:dyDescent="0.25">
      <c r="A361" s="2" t="s">
        <v>701</v>
      </c>
      <c r="B361" s="2" t="s">
        <v>2402</v>
      </c>
      <c r="C361" s="2" t="s">
        <v>3023</v>
      </c>
      <c r="D361" t="s">
        <v>2046</v>
      </c>
    </row>
    <row r="362" spans="1:4" x14ac:dyDescent="0.25">
      <c r="A362" s="2" t="s">
        <v>703</v>
      </c>
      <c r="B362" s="2" t="s">
        <v>2403</v>
      </c>
      <c r="C362" s="2" t="s">
        <v>3022</v>
      </c>
      <c r="D362" t="s">
        <v>2046</v>
      </c>
    </row>
    <row r="363" spans="1:4" x14ac:dyDescent="0.25">
      <c r="A363" s="2" t="s">
        <v>704</v>
      </c>
      <c r="B363" s="2" t="s">
        <v>2404</v>
      </c>
      <c r="C363" s="2" t="s">
        <v>3022</v>
      </c>
      <c r="D363" t="s">
        <v>2045</v>
      </c>
    </row>
    <row r="364" spans="1:4" x14ac:dyDescent="0.25">
      <c r="A364" s="2" t="s">
        <v>706</v>
      </c>
      <c r="B364" s="2" t="s">
        <v>2405</v>
      </c>
      <c r="C364" s="2" t="s">
        <v>3022</v>
      </c>
      <c r="D364" t="s">
        <v>2045</v>
      </c>
    </row>
    <row r="365" spans="1:4" x14ac:dyDescent="0.25">
      <c r="A365" s="2" t="s">
        <v>708</v>
      </c>
      <c r="B365" s="2" t="s">
        <v>2406</v>
      </c>
      <c r="C365" s="2" t="s">
        <v>3022</v>
      </c>
      <c r="D365" t="s">
        <v>2046</v>
      </c>
    </row>
    <row r="366" spans="1:4" x14ac:dyDescent="0.25">
      <c r="A366" s="2" t="s">
        <v>710</v>
      </c>
      <c r="B366" s="2" t="s">
        <v>2407</v>
      </c>
      <c r="C366" s="2" t="s">
        <v>3022</v>
      </c>
      <c r="D366" t="s">
        <v>2045</v>
      </c>
    </row>
    <row r="367" spans="1:4" x14ac:dyDescent="0.25">
      <c r="A367" s="2" t="s">
        <v>712</v>
      </c>
      <c r="B367" s="2" t="s">
        <v>2408</v>
      </c>
      <c r="C367" s="2" t="s">
        <v>3022</v>
      </c>
      <c r="D367" t="s">
        <v>2046</v>
      </c>
    </row>
    <row r="368" spans="1:4" x14ac:dyDescent="0.25">
      <c r="A368" s="2" t="s">
        <v>714</v>
      </c>
      <c r="B368" s="2" t="s">
        <v>2409</v>
      </c>
      <c r="C368" s="2" t="s">
        <v>3022</v>
      </c>
      <c r="D368" t="s">
        <v>2046</v>
      </c>
    </row>
    <row r="369" spans="1:4" x14ac:dyDescent="0.25">
      <c r="A369" s="2" t="s">
        <v>716</v>
      </c>
      <c r="B369" s="2" t="s">
        <v>2410</v>
      </c>
      <c r="C369" s="2" t="s">
        <v>3022</v>
      </c>
      <c r="D369" t="s">
        <v>2045</v>
      </c>
    </row>
    <row r="370" spans="1:4" x14ac:dyDescent="0.25">
      <c r="A370" s="2" t="s">
        <v>718</v>
      </c>
      <c r="B370" s="2" t="s">
        <v>2411</v>
      </c>
      <c r="C370" s="2" t="s">
        <v>3022</v>
      </c>
      <c r="D370" t="s">
        <v>2046</v>
      </c>
    </row>
    <row r="371" spans="1:4" x14ac:dyDescent="0.25">
      <c r="A371" s="2" t="s">
        <v>720</v>
      </c>
      <c r="B371" s="2" t="s">
        <v>2412</v>
      </c>
      <c r="C371" s="2" t="s">
        <v>3022</v>
      </c>
      <c r="D371" t="s">
        <v>2045</v>
      </c>
    </row>
    <row r="372" spans="1:4" x14ac:dyDescent="0.25">
      <c r="A372" s="2" t="s">
        <v>722</v>
      </c>
      <c r="B372" s="2" t="s">
        <v>2413</v>
      </c>
      <c r="C372" s="2" t="s">
        <v>3022</v>
      </c>
      <c r="D372" t="s">
        <v>2045</v>
      </c>
    </row>
    <row r="373" spans="1:4" x14ac:dyDescent="0.25">
      <c r="A373" s="2" t="s">
        <v>724</v>
      </c>
      <c r="B373" s="2" t="s">
        <v>2414</v>
      </c>
      <c r="C373" s="2" t="s">
        <v>3022</v>
      </c>
      <c r="D373" t="s">
        <v>2045</v>
      </c>
    </row>
    <row r="374" spans="1:4" x14ac:dyDescent="0.25">
      <c r="A374" s="2" t="s">
        <v>726</v>
      </c>
      <c r="B374" s="2" t="s">
        <v>2415</v>
      </c>
      <c r="C374" s="2" t="s">
        <v>3022</v>
      </c>
      <c r="D374" t="s">
        <v>2046</v>
      </c>
    </row>
    <row r="375" spans="1:4" x14ac:dyDescent="0.25">
      <c r="A375" s="2" t="s">
        <v>728</v>
      </c>
      <c r="B375" s="2" t="s">
        <v>2416</v>
      </c>
      <c r="C375" s="2" t="s">
        <v>3024</v>
      </c>
      <c r="D375" t="s">
        <v>2045</v>
      </c>
    </row>
    <row r="376" spans="1:4" x14ac:dyDescent="0.25">
      <c r="A376" s="2" t="s">
        <v>730</v>
      </c>
      <c r="B376" s="2" t="s">
        <v>2417</v>
      </c>
      <c r="C376" s="2" t="s">
        <v>3022</v>
      </c>
      <c r="D376" t="s">
        <v>2045</v>
      </c>
    </row>
    <row r="377" spans="1:4" x14ac:dyDescent="0.25">
      <c r="A377" s="2" t="s">
        <v>732</v>
      </c>
      <c r="B377" s="2" t="s">
        <v>2418</v>
      </c>
      <c r="C377" s="2" t="s">
        <v>3022</v>
      </c>
      <c r="D377" t="s">
        <v>2045</v>
      </c>
    </row>
    <row r="378" spans="1:4" x14ac:dyDescent="0.25">
      <c r="A378" s="2" t="s">
        <v>734</v>
      </c>
      <c r="B378" s="2" t="s">
        <v>2419</v>
      </c>
      <c r="C378" s="2" t="s">
        <v>3022</v>
      </c>
      <c r="D378" t="s">
        <v>2045</v>
      </c>
    </row>
    <row r="379" spans="1:4" x14ac:dyDescent="0.25">
      <c r="A379" s="2" t="s">
        <v>736</v>
      </c>
      <c r="B379" s="2" t="s">
        <v>2420</v>
      </c>
      <c r="C379" s="2" t="s">
        <v>3024</v>
      </c>
      <c r="D379" t="s">
        <v>2046</v>
      </c>
    </row>
    <row r="380" spans="1:4" x14ac:dyDescent="0.25">
      <c r="A380" s="2" t="s">
        <v>738</v>
      </c>
      <c r="B380" s="2" t="s">
        <v>2421</v>
      </c>
      <c r="C380" s="2" t="s">
        <v>3024</v>
      </c>
      <c r="D380" t="s">
        <v>2045</v>
      </c>
    </row>
    <row r="381" spans="1:4" x14ac:dyDescent="0.25">
      <c r="A381" s="2" t="s">
        <v>740</v>
      </c>
      <c r="B381" s="2" t="s">
        <v>2422</v>
      </c>
      <c r="C381" s="2" t="s">
        <v>3023</v>
      </c>
      <c r="D381" t="s">
        <v>2045</v>
      </c>
    </row>
    <row r="382" spans="1:4" x14ac:dyDescent="0.25">
      <c r="A382" s="2" t="s">
        <v>742</v>
      </c>
      <c r="B382" s="2" t="s">
        <v>2423</v>
      </c>
      <c r="C382" s="2" t="s">
        <v>3022</v>
      </c>
      <c r="D382" t="s">
        <v>2046</v>
      </c>
    </row>
    <row r="383" spans="1:4" x14ac:dyDescent="0.25">
      <c r="A383" s="2" t="s">
        <v>744</v>
      </c>
      <c r="B383" s="2" t="s">
        <v>2424</v>
      </c>
      <c r="C383" s="2" t="s">
        <v>3022</v>
      </c>
      <c r="D383" t="s">
        <v>2045</v>
      </c>
    </row>
    <row r="384" spans="1:4" x14ac:dyDescent="0.25">
      <c r="A384" s="2" t="s">
        <v>746</v>
      </c>
      <c r="B384" s="2" t="s">
        <v>2425</v>
      </c>
      <c r="C384" s="2" t="s">
        <v>3022</v>
      </c>
      <c r="D384" t="s">
        <v>2046</v>
      </c>
    </row>
    <row r="385" spans="1:4" x14ac:dyDescent="0.25">
      <c r="A385" s="2" t="s">
        <v>748</v>
      </c>
      <c r="B385" s="2" t="s">
        <v>2426</v>
      </c>
      <c r="C385" s="2" t="s">
        <v>3022</v>
      </c>
      <c r="D385" t="s">
        <v>2045</v>
      </c>
    </row>
    <row r="386" spans="1:4" x14ac:dyDescent="0.25">
      <c r="A386" s="2" t="s">
        <v>750</v>
      </c>
      <c r="B386" s="2" t="s">
        <v>2427</v>
      </c>
      <c r="C386" s="2" t="s">
        <v>3022</v>
      </c>
      <c r="D386" t="s">
        <v>2046</v>
      </c>
    </row>
    <row r="387" spans="1:4" x14ac:dyDescent="0.25">
      <c r="A387" s="2" t="s">
        <v>752</v>
      </c>
      <c r="B387" s="2" t="s">
        <v>2428</v>
      </c>
      <c r="C387" s="2" t="s">
        <v>3022</v>
      </c>
      <c r="D387" t="s">
        <v>2045</v>
      </c>
    </row>
    <row r="388" spans="1:4" x14ac:dyDescent="0.25">
      <c r="A388" s="2" t="s">
        <v>754</v>
      </c>
      <c r="B388" s="2" t="s">
        <v>2429</v>
      </c>
      <c r="C388" s="2" t="s">
        <v>3022</v>
      </c>
      <c r="D388" t="s">
        <v>2045</v>
      </c>
    </row>
    <row r="389" spans="1:4" x14ac:dyDescent="0.25">
      <c r="A389" s="2" t="s">
        <v>756</v>
      </c>
      <c r="B389" s="2" t="s">
        <v>2430</v>
      </c>
      <c r="C389" s="2" t="s">
        <v>3022</v>
      </c>
      <c r="D389" t="s">
        <v>2045</v>
      </c>
    </row>
    <row r="390" spans="1:4" x14ac:dyDescent="0.25">
      <c r="A390" s="2" t="s">
        <v>758</v>
      </c>
      <c r="B390" s="2" t="s">
        <v>2431</v>
      </c>
      <c r="C390" s="2" t="s">
        <v>3022</v>
      </c>
      <c r="D390" t="s">
        <v>2045</v>
      </c>
    </row>
    <row r="391" spans="1:4" x14ac:dyDescent="0.25">
      <c r="A391" s="2" t="s">
        <v>760</v>
      </c>
      <c r="B391" s="2" t="s">
        <v>2432</v>
      </c>
      <c r="C391" s="2" t="s">
        <v>3022</v>
      </c>
      <c r="D391" t="s">
        <v>2045</v>
      </c>
    </row>
    <row r="392" spans="1:4" x14ac:dyDescent="0.25">
      <c r="A392" s="2" t="s">
        <v>762</v>
      </c>
      <c r="B392" s="2" t="s">
        <v>2433</v>
      </c>
      <c r="C392" s="2" t="s">
        <v>3022</v>
      </c>
      <c r="D392" t="s">
        <v>2045</v>
      </c>
    </row>
    <row r="393" spans="1:4" x14ac:dyDescent="0.25">
      <c r="A393" s="2" t="s">
        <v>764</v>
      </c>
      <c r="B393" s="2" t="s">
        <v>2434</v>
      </c>
      <c r="C393" s="2" t="s">
        <v>3022</v>
      </c>
      <c r="D393" t="s">
        <v>2046</v>
      </c>
    </row>
    <row r="394" spans="1:4" x14ac:dyDescent="0.25">
      <c r="A394" s="2" t="s">
        <v>766</v>
      </c>
      <c r="B394" s="2" t="s">
        <v>2435</v>
      </c>
      <c r="C394" s="2" t="s">
        <v>3022</v>
      </c>
      <c r="D394" t="s">
        <v>2046</v>
      </c>
    </row>
    <row r="395" spans="1:4" x14ac:dyDescent="0.25">
      <c r="A395" s="2" t="s">
        <v>767</v>
      </c>
      <c r="B395" s="2" t="s">
        <v>2436</v>
      </c>
      <c r="C395" s="2" t="s">
        <v>3022</v>
      </c>
      <c r="D395" t="s">
        <v>2045</v>
      </c>
    </row>
    <row r="396" spans="1:4" x14ac:dyDescent="0.25">
      <c r="A396" s="2" t="s">
        <v>769</v>
      </c>
      <c r="B396" s="2" t="s">
        <v>2437</v>
      </c>
      <c r="C396" s="2" t="s">
        <v>3022</v>
      </c>
      <c r="D396" t="s">
        <v>2046</v>
      </c>
    </row>
    <row r="397" spans="1:4" x14ac:dyDescent="0.25">
      <c r="A397" s="2" t="s">
        <v>771</v>
      </c>
      <c r="B397" s="2" t="s">
        <v>2438</v>
      </c>
      <c r="C397" s="2" t="s">
        <v>3022</v>
      </c>
      <c r="D397" t="s">
        <v>2045</v>
      </c>
    </row>
    <row r="398" spans="1:4" x14ac:dyDescent="0.25">
      <c r="A398" s="2" t="s">
        <v>773</v>
      </c>
      <c r="B398" s="2" t="s">
        <v>2439</v>
      </c>
      <c r="C398" s="2" t="s">
        <v>3022</v>
      </c>
      <c r="D398" t="s">
        <v>2046</v>
      </c>
    </row>
    <row r="399" spans="1:4" x14ac:dyDescent="0.25">
      <c r="A399" s="2" t="s">
        <v>775</v>
      </c>
      <c r="B399" s="2" t="s">
        <v>2440</v>
      </c>
      <c r="C399" s="2" t="s">
        <v>3022</v>
      </c>
      <c r="D399" t="s">
        <v>2045</v>
      </c>
    </row>
    <row r="400" spans="1:4" x14ac:dyDescent="0.25">
      <c r="A400" s="2" t="s">
        <v>777</v>
      </c>
      <c r="B400" s="2" t="s">
        <v>2441</v>
      </c>
      <c r="C400" s="2" t="s">
        <v>3022</v>
      </c>
      <c r="D400" t="s">
        <v>2045</v>
      </c>
    </row>
    <row r="401" spans="1:4" x14ac:dyDescent="0.25">
      <c r="A401" s="2" t="s">
        <v>779</v>
      </c>
      <c r="B401" s="2" t="s">
        <v>2442</v>
      </c>
      <c r="C401" s="2" t="s">
        <v>3023</v>
      </c>
      <c r="D401" t="s">
        <v>2046</v>
      </c>
    </row>
    <row r="402" spans="1:4" x14ac:dyDescent="0.25">
      <c r="A402" s="2" t="s">
        <v>781</v>
      </c>
      <c r="B402" s="2" t="s">
        <v>2443</v>
      </c>
      <c r="C402" s="2" t="s">
        <v>3022</v>
      </c>
      <c r="D402" t="s">
        <v>2046</v>
      </c>
    </row>
    <row r="403" spans="1:4" x14ac:dyDescent="0.25">
      <c r="A403" s="2" t="s">
        <v>783</v>
      </c>
      <c r="B403" s="2" t="s">
        <v>2444</v>
      </c>
      <c r="C403" s="2" t="s">
        <v>3022</v>
      </c>
      <c r="D403" t="s">
        <v>2045</v>
      </c>
    </row>
    <row r="404" spans="1:4" x14ac:dyDescent="0.25">
      <c r="A404" s="2" t="s">
        <v>785</v>
      </c>
      <c r="B404" s="2" t="s">
        <v>2445</v>
      </c>
      <c r="C404" s="2" t="s">
        <v>3022</v>
      </c>
      <c r="D404" t="s">
        <v>2045</v>
      </c>
    </row>
    <row r="405" spans="1:4" x14ac:dyDescent="0.25">
      <c r="A405" s="2" t="s">
        <v>787</v>
      </c>
      <c r="B405" s="2" t="s">
        <v>2446</v>
      </c>
      <c r="C405" s="2" t="s">
        <v>3022</v>
      </c>
      <c r="D405" t="s">
        <v>2046</v>
      </c>
    </row>
    <row r="406" spans="1:4" x14ac:dyDescent="0.25">
      <c r="A406" s="2" t="s">
        <v>789</v>
      </c>
      <c r="B406" s="2" t="s">
        <v>2447</v>
      </c>
      <c r="C406" s="2" t="s">
        <v>3024</v>
      </c>
      <c r="D406" t="s">
        <v>2046</v>
      </c>
    </row>
    <row r="407" spans="1:4" x14ac:dyDescent="0.25">
      <c r="A407" s="2" t="s">
        <v>791</v>
      </c>
      <c r="B407" s="2" t="s">
        <v>2448</v>
      </c>
      <c r="C407" s="2" t="s">
        <v>3022</v>
      </c>
      <c r="D407" t="s">
        <v>2045</v>
      </c>
    </row>
    <row r="408" spans="1:4" x14ac:dyDescent="0.25">
      <c r="A408" s="2" t="s">
        <v>793</v>
      </c>
      <c r="B408" s="2" t="s">
        <v>2449</v>
      </c>
      <c r="C408" s="2" t="s">
        <v>3022</v>
      </c>
      <c r="D408" t="s">
        <v>2045</v>
      </c>
    </row>
    <row r="409" spans="1:4" x14ac:dyDescent="0.25">
      <c r="A409" s="2" t="s">
        <v>795</v>
      </c>
      <c r="B409" s="2" t="s">
        <v>2450</v>
      </c>
      <c r="C409" s="2" t="s">
        <v>3024</v>
      </c>
      <c r="D409" t="s">
        <v>2046</v>
      </c>
    </row>
    <row r="410" spans="1:4" x14ac:dyDescent="0.25">
      <c r="A410" s="2" t="s">
        <v>797</v>
      </c>
      <c r="B410" s="2" t="s">
        <v>2451</v>
      </c>
      <c r="C410" s="2" t="s">
        <v>3022</v>
      </c>
      <c r="D410" t="s">
        <v>2045</v>
      </c>
    </row>
    <row r="411" spans="1:4" x14ac:dyDescent="0.25">
      <c r="A411" s="2" t="s">
        <v>799</v>
      </c>
      <c r="B411" s="2" t="s">
        <v>2452</v>
      </c>
      <c r="C411" s="2" t="s">
        <v>3024</v>
      </c>
      <c r="D411" t="s">
        <v>2045</v>
      </c>
    </row>
    <row r="412" spans="1:4" x14ac:dyDescent="0.25">
      <c r="A412" s="2" t="s">
        <v>801</v>
      </c>
      <c r="B412" s="2" t="s">
        <v>2453</v>
      </c>
      <c r="C412" s="2" t="s">
        <v>3022</v>
      </c>
      <c r="D412" t="s">
        <v>2046</v>
      </c>
    </row>
    <row r="413" spans="1:4" x14ac:dyDescent="0.25">
      <c r="A413" s="2" t="s">
        <v>803</v>
      </c>
      <c r="B413" s="2" t="s">
        <v>2454</v>
      </c>
      <c r="C413" s="2" t="s">
        <v>3022</v>
      </c>
      <c r="D413" t="s">
        <v>2045</v>
      </c>
    </row>
    <row r="414" spans="1:4" x14ac:dyDescent="0.25">
      <c r="A414" s="2" t="s">
        <v>805</v>
      </c>
      <c r="B414" s="2" t="s">
        <v>2455</v>
      </c>
      <c r="C414" s="2" t="s">
        <v>3022</v>
      </c>
      <c r="D414" t="s">
        <v>2045</v>
      </c>
    </row>
    <row r="415" spans="1:4" x14ac:dyDescent="0.25">
      <c r="A415" s="2" t="s">
        <v>807</v>
      </c>
      <c r="B415" s="2" t="s">
        <v>2456</v>
      </c>
      <c r="C415" s="2" t="s">
        <v>3022</v>
      </c>
      <c r="D415" t="s">
        <v>2045</v>
      </c>
    </row>
    <row r="416" spans="1:4" x14ac:dyDescent="0.25">
      <c r="A416" s="2" t="s">
        <v>809</v>
      </c>
      <c r="B416" s="2" t="s">
        <v>2457</v>
      </c>
      <c r="C416" s="2" t="s">
        <v>3022</v>
      </c>
      <c r="D416" t="s">
        <v>2045</v>
      </c>
    </row>
    <row r="417" spans="1:4" x14ac:dyDescent="0.25">
      <c r="A417" s="2" t="s">
        <v>811</v>
      </c>
      <c r="B417" s="2" t="s">
        <v>2458</v>
      </c>
      <c r="C417" s="2" t="s">
        <v>3022</v>
      </c>
      <c r="D417" t="s">
        <v>2046</v>
      </c>
    </row>
    <row r="418" spans="1:4" x14ac:dyDescent="0.25">
      <c r="A418" s="2" t="s">
        <v>813</v>
      </c>
      <c r="B418" s="2" t="s">
        <v>2459</v>
      </c>
      <c r="C418" s="2" t="s">
        <v>3022</v>
      </c>
      <c r="D418" t="s">
        <v>2045</v>
      </c>
    </row>
    <row r="419" spans="1:4" x14ac:dyDescent="0.25">
      <c r="A419" s="2" t="s">
        <v>815</v>
      </c>
      <c r="B419" s="2" t="s">
        <v>2460</v>
      </c>
      <c r="C419" s="2" t="s">
        <v>3022</v>
      </c>
      <c r="D419" t="s">
        <v>2045</v>
      </c>
    </row>
    <row r="420" spans="1:4" x14ac:dyDescent="0.25">
      <c r="A420" s="2" t="s">
        <v>817</v>
      </c>
      <c r="B420" s="2" t="s">
        <v>2461</v>
      </c>
      <c r="C420" s="2" t="s">
        <v>3022</v>
      </c>
      <c r="D420" t="s">
        <v>2045</v>
      </c>
    </row>
    <row r="421" spans="1:4" x14ac:dyDescent="0.25">
      <c r="A421" s="2" t="s">
        <v>819</v>
      </c>
      <c r="B421" s="2" t="s">
        <v>2462</v>
      </c>
      <c r="C421" s="2" t="s">
        <v>3022</v>
      </c>
      <c r="D421" t="s">
        <v>2045</v>
      </c>
    </row>
    <row r="422" spans="1:4" x14ac:dyDescent="0.25">
      <c r="A422" s="2" t="s">
        <v>821</v>
      </c>
      <c r="B422" s="2" t="s">
        <v>2463</v>
      </c>
      <c r="C422" s="2" t="s">
        <v>3022</v>
      </c>
      <c r="D422" t="s">
        <v>2046</v>
      </c>
    </row>
    <row r="423" spans="1:4" x14ac:dyDescent="0.25">
      <c r="A423" s="2" t="s">
        <v>822</v>
      </c>
      <c r="B423" s="2" t="s">
        <v>2464</v>
      </c>
      <c r="C423" s="2" t="s">
        <v>3022</v>
      </c>
      <c r="D423" t="s">
        <v>2045</v>
      </c>
    </row>
    <row r="424" spans="1:4" x14ac:dyDescent="0.25">
      <c r="A424" s="2" t="s">
        <v>824</v>
      </c>
      <c r="B424" s="2" t="s">
        <v>2465</v>
      </c>
      <c r="C424" s="2" t="s">
        <v>3022</v>
      </c>
      <c r="D424" t="s">
        <v>2046</v>
      </c>
    </row>
    <row r="425" spans="1:4" x14ac:dyDescent="0.25">
      <c r="A425" s="2" t="s">
        <v>826</v>
      </c>
      <c r="B425" s="2" t="s">
        <v>2466</v>
      </c>
      <c r="C425" s="2" t="s">
        <v>3022</v>
      </c>
      <c r="D425" t="s">
        <v>2046</v>
      </c>
    </row>
    <row r="426" spans="1:4" x14ac:dyDescent="0.25">
      <c r="A426" s="2" t="s">
        <v>828</v>
      </c>
      <c r="B426" s="2" t="s">
        <v>2467</v>
      </c>
      <c r="C426" s="2" t="s">
        <v>3022</v>
      </c>
      <c r="D426" t="s">
        <v>2045</v>
      </c>
    </row>
    <row r="427" spans="1:4" x14ac:dyDescent="0.25">
      <c r="A427" s="2" t="s">
        <v>830</v>
      </c>
      <c r="B427" s="2" t="s">
        <v>2468</v>
      </c>
      <c r="C427" s="2" t="s">
        <v>3022</v>
      </c>
      <c r="D427" t="s">
        <v>2046</v>
      </c>
    </row>
    <row r="428" spans="1:4" x14ac:dyDescent="0.25">
      <c r="A428" s="2" t="s">
        <v>832</v>
      </c>
      <c r="B428" s="2" t="s">
        <v>2469</v>
      </c>
      <c r="C428" s="2" t="s">
        <v>3024</v>
      </c>
      <c r="D428" t="s">
        <v>2045</v>
      </c>
    </row>
    <row r="429" spans="1:4" x14ac:dyDescent="0.25">
      <c r="A429" s="2" t="s">
        <v>834</v>
      </c>
      <c r="B429" s="2" t="s">
        <v>2470</v>
      </c>
      <c r="C429" s="2" t="s">
        <v>3022</v>
      </c>
      <c r="D429" t="s">
        <v>2045</v>
      </c>
    </row>
    <row r="430" spans="1:4" x14ac:dyDescent="0.25">
      <c r="A430" s="2" t="s">
        <v>836</v>
      </c>
      <c r="B430" s="2" t="s">
        <v>2471</v>
      </c>
      <c r="C430" s="2" t="s">
        <v>3022</v>
      </c>
      <c r="D430" t="s">
        <v>2046</v>
      </c>
    </row>
    <row r="431" spans="1:4" x14ac:dyDescent="0.25">
      <c r="A431" s="2" t="s">
        <v>838</v>
      </c>
      <c r="B431" s="2" t="s">
        <v>2472</v>
      </c>
      <c r="C431" s="2" t="s">
        <v>3022</v>
      </c>
      <c r="D431" t="s">
        <v>2046</v>
      </c>
    </row>
    <row r="432" spans="1:4" x14ac:dyDescent="0.25">
      <c r="A432" s="2" t="s">
        <v>840</v>
      </c>
      <c r="B432" s="2" t="s">
        <v>2473</v>
      </c>
      <c r="C432" s="2" t="s">
        <v>3022</v>
      </c>
      <c r="D432" t="s">
        <v>2045</v>
      </c>
    </row>
    <row r="433" spans="1:4" x14ac:dyDescent="0.25">
      <c r="A433" s="2" t="s">
        <v>842</v>
      </c>
      <c r="B433" s="2" t="s">
        <v>2474</v>
      </c>
      <c r="C433" s="2" t="s">
        <v>3024</v>
      </c>
      <c r="D433" t="s">
        <v>2045</v>
      </c>
    </row>
    <row r="434" spans="1:4" x14ac:dyDescent="0.25">
      <c r="A434" s="2" t="s">
        <v>844</v>
      </c>
      <c r="B434" s="2" t="s">
        <v>2475</v>
      </c>
      <c r="C434" s="2" t="s">
        <v>3022</v>
      </c>
      <c r="D434" t="s">
        <v>2046</v>
      </c>
    </row>
    <row r="435" spans="1:4" x14ac:dyDescent="0.25">
      <c r="A435" s="2" t="s">
        <v>846</v>
      </c>
      <c r="B435" s="2" t="s">
        <v>2476</v>
      </c>
      <c r="C435" s="2" t="s">
        <v>3022</v>
      </c>
      <c r="D435" t="s">
        <v>2045</v>
      </c>
    </row>
    <row r="436" spans="1:4" x14ac:dyDescent="0.25">
      <c r="A436" s="2" t="s">
        <v>848</v>
      </c>
      <c r="B436" s="2" t="s">
        <v>2477</v>
      </c>
      <c r="C436" s="2" t="s">
        <v>3022</v>
      </c>
      <c r="D436" t="s">
        <v>2046</v>
      </c>
    </row>
    <row r="437" spans="1:4" x14ac:dyDescent="0.25">
      <c r="A437" s="2" t="s">
        <v>850</v>
      </c>
      <c r="B437" s="2" t="s">
        <v>2478</v>
      </c>
      <c r="C437" s="2" t="s">
        <v>3022</v>
      </c>
      <c r="D437" t="s">
        <v>2046</v>
      </c>
    </row>
    <row r="438" spans="1:4" x14ac:dyDescent="0.25">
      <c r="A438" s="2" t="s">
        <v>852</v>
      </c>
      <c r="B438" s="2" t="s">
        <v>2479</v>
      </c>
      <c r="C438" s="2" t="s">
        <v>3022</v>
      </c>
      <c r="D438" t="s">
        <v>2045</v>
      </c>
    </row>
    <row r="439" spans="1:4" x14ac:dyDescent="0.25">
      <c r="A439" s="2" t="s">
        <v>854</v>
      </c>
      <c r="B439" s="2" t="s">
        <v>2480</v>
      </c>
      <c r="C439" s="2" t="s">
        <v>3022</v>
      </c>
      <c r="D439" t="s">
        <v>2046</v>
      </c>
    </row>
    <row r="440" spans="1:4" x14ac:dyDescent="0.25">
      <c r="A440" s="2" t="s">
        <v>856</v>
      </c>
      <c r="B440" s="2" t="s">
        <v>2481</v>
      </c>
      <c r="C440" s="2" t="s">
        <v>3022</v>
      </c>
      <c r="D440" t="s">
        <v>2046</v>
      </c>
    </row>
    <row r="441" spans="1:4" x14ac:dyDescent="0.25">
      <c r="A441" s="2" t="s">
        <v>858</v>
      </c>
      <c r="B441" s="2" t="s">
        <v>2482</v>
      </c>
      <c r="C441" s="2" t="s">
        <v>3024</v>
      </c>
      <c r="D441" t="s">
        <v>2046</v>
      </c>
    </row>
    <row r="442" spans="1:4" x14ac:dyDescent="0.25">
      <c r="A442" s="2" t="s">
        <v>860</v>
      </c>
      <c r="B442" s="2" t="s">
        <v>2483</v>
      </c>
      <c r="C442" s="2" t="s">
        <v>3022</v>
      </c>
      <c r="D442" t="s">
        <v>2045</v>
      </c>
    </row>
    <row r="443" spans="1:4" x14ac:dyDescent="0.25">
      <c r="A443" s="2" t="s">
        <v>862</v>
      </c>
      <c r="B443" s="2" t="s">
        <v>2484</v>
      </c>
      <c r="C443" s="2" t="s">
        <v>3024</v>
      </c>
      <c r="D443" t="s">
        <v>2045</v>
      </c>
    </row>
    <row r="444" spans="1:4" x14ac:dyDescent="0.25">
      <c r="A444" s="2" t="s">
        <v>864</v>
      </c>
      <c r="B444" s="2" t="s">
        <v>2485</v>
      </c>
      <c r="C444" s="2" t="s">
        <v>3022</v>
      </c>
      <c r="D444" t="s">
        <v>2046</v>
      </c>
    </row>
    <row r="445" spans="1:4" x14ac:dyDescent="0.25">
      <c r="A445" s="2" t="s">
        <v>866</v>
      </c>
      <c r="B445" s="2" t="s">
        <v>2486</v>
      </c>
      <c r="C445" s="2" t="s">
        <v>3024</v>
      </c>
      <c r="D445" t="s">
        <v>2045</v>
      </c>
    </row>
    <row r="446" spans="1:4" x14ac:dyDescent="0.25">
      <c r="A446" s="2" t="s">
        <v>868</v>
      </c>
      <c r="B446" s="2" t="s">
        <v>2487</v>
      </c>
      <c r="C446" s="2" t="s">
        <v>3024</v>
      </c>
      <c r="D446" t="s">
        <v>2046</v>
      </c>
    </row>
    <row r="447" spans="1:4" x14ac:dyDescent="0.25">
      <c r="A447" s="2" t="s">
        <v>870</v>
      </c>
      <c r="B447" s="2" t="s">
        <v>2488</v>
      </c>
      <c r="C447" s="2" t="s">
        <v>3024</v>
      </c>
      <c r="D447" t="s">
        <v>2045</v>
      </c>
    </row>
    <row r="448" spans="1:4" x14ac:dyDescent="0.25">
      <c r="A448" s="2" t="s">
        <v>872</v>
      </c>
      <c r="B448" s="2" t="s">
        <v>2489</v>
      </c>
      <c r="C448" s="2" t="s">
        <v>3023</v>
      </c>
      <c r="D448" t="s">
        <v>2045</v>
      </c>
    </row>
    <row r="449" spans="1:4" x14ac:dyDescent="0.25">
      <c r="A449" s="2" t="s">
        <v>874</v>
      </c>
      <c r="B449" s="2" t="s">
        <v>2490</v>
      </c>
      <c r="C449" s="2" t="s">
        <v>3022</v>
      </c>
      <c r="D449" t="s">
        <v>2046</v>
      </c>
    </row>
    <row r="450" spans="1:4" x14ac:dyDescent="0.25">
      <c r="A450" s="2" t="s">
        <v>876</v>
      </c>
      <c r="B450" s="2" t="s">
        <v>2491</v>
      </c>
      <c r="C450" s="2" t="s">
        <v>3024</v>
      </c>
      <c r="D450" t="s">
        <v>2046</v>
      </c>
    </row>
    <row r="451" spans="1:4" x14ac:dyDescent="0.25">
      <c r="A451" s="2" t="s">
        <v>878</v>
      </c>
      <c r="B451" s="2" t="s">
        <v>2492</v>
      </c>
      <c r="C451" s="2" t="s">
        <v>3022</v>
      </c>
      <c r="D451" t="s">
        <v>2046</v>
      </c>
    </row>
    <row r="452" spans="1:4" x14ac:dyDescent="0.25">
      <c r="A452" s="2" t="s">
        <v>880</v>
      </c>
      <c r="B452" s="2" t="s">
        <v>2493</v>
      </c>
      <c r="C452" s="2" t="s">
        <v>3024</v>
      </c>
      <c r="D452" t="s">
        <v>2046</v>
      </c>
    </row>
    <row r="453" spans="1:4" x14ac:dyDescent="0.25">
      <c r="A453" s="2" t="s">
        <v>882</v>
      </c>
      <c r="B453" s="2" t="s">
        <v>2494</v>
      </c>
      <c r="C453" s="2" t="s">
        <v>3022</v>
      </c>
      <c r="D453" t="s">
        <v>2045</v>
      </c>
    </row>
    <row r="454" spans="1:4" x14ac:dyDescent="0.25">
      <c r="A454" s="2" t="s">
        <v>884</v>
      </c>
      <c r="B454" s="2" t="s">
        <v>2495</v>
      </c>
      <c r="C454" s="2" t="s">
        <v>3022</v>
      </c>
      <c r="D454" t="s">
        <v>2046</v>
      </c>
    </row>
    <row r="455" spans="1:4" x14ac:dyDescent="0.25">
      <c r="A455" s="2" t="s">
        <v>886</v>
      </c>
      <c r="B455" s="2" t="s">
        <v>2496</v>
      </c>
      <c r="C455" s="2" t="s">
        <v>3022</v>
      </c>
      <c r="D455" t="s">
        <v>2046</v>
      </c>
    </row>
    <row r="456" spans="1:4" x14ac:dyDescent="0.25">
      <c r="A456" s="2" t="s">
        <v>888</v>
      </c>
      <c r="B456" s="2" t="s">
        <v>2497</v>
      </c>
      <c r="C456" s="2" t="s">
        <v>3024</v>
      </c>
      <c r="D456" t="s">
        <v>2045</v>
      </c>
    </row>
    <row r="457" spans="1:4" x14ac:dyDescent="0.25">
      <c r="A457" s="2" t="s">
        <v>890</v>
      </c>
      <c r="B457" s="2" t="s">
        <v>2498</v>
      </c>
      <c r="C457" s="2" t="s">
        <v>3024</v>
      </c>
      <c r="D457" t="s">
        <v>2045</v>
      </c>
    </row>
    <row r="458" spans="1:4" x14ac:dyDescent="0.25">
      <c r="A458" s="2" t="s">
        <v>892</v>
      </c>
      <c r="B458" s="2" t="s">
        <v>2499</v>
      </c>
      <c r="C458" s="2" t="s">
        <v>3023</v>
      </c>
      <c r="D458" t="s">
        <v>2046</v>
      </c>
    </row>
    <row r="459" spans="1:4" x14ac:dyDescent="0.25">
      <c r="A459" s="2" t="s">
        <v>894</v>
      </c>
      <c r="B459" s="2" t="s">
        <v>2500</v>
      </c>
      <c r="C459" s="2" t="s">
        <v>3022</v>
      </c>
      <c r="D459" t="s">
        <v>2046</v>
      </c>
    </row>
    <row r="460" spans="1:4" x14ac:dyDescent="0.25">
      <c r="A460" s="2" t="s">
        <v>896</v>
      </c>
      <c r="B460" s="2" t="s">
        <v>2501</v>
      </c>
      <c r="C460" s="2" t="s">
        <v>3022</v>
      </c>
      <c r="D460" t="s">
        <v>2046</v>
      </c>
    </row>
    <row r="461" spans="1:4" x14ac:dyDescent="0.25">
      <c r="A461" s="2" t="s">
        <v>898</v>
      </c>
      <c r="B461" s="2" t="s">
        <v>2502</v>
      </c>
      <c r="C461" s="2" t="s">
        <v>3022</v>
      </c>
      <c r="D461" t="s">
        <v>2046</v>
      </c>
    </row>
    <row r="462" spans="1:4" x14ac:dyDescent="0.25">
      <c r="A462" s="2" t="s">
        <v>900</v>
      </c>
      <c r="B462" s="2" t="s">
        <v>2503</v>
      </c>
      <c r="C462" s="2" t="s">
        <v>3024</v>
      </c>
      <c r="D462" t="s">
        <v>2045</v>
      </c>
    </row>
    <row r="463" spans="1:4" x14ac:dyDescent="0.25">
      <c r="A463" s="2" t="s">
        <v>902</v>
      </c>
      <c r="B463" s="2" t="s">
        <v>2504</v>
      </c>
      <c r="C463" s="2" t="s">
        <v>3023</v>
      </c>
      <c r="D463" t="s">
        <v>2045</v>
      </c>
    </row>
    <row r="464" spans="1:4" x14ac:dyDescent="0.25">
      <c r="A464" s="2" t="s">
        <v>904</v>
      </c>
      <c r="B464" s="2" t="s">
        <v>2505</v>
      </c>
      <c r="C464" s="2" t="s">
        <v>3022</v>
      </c>
      <c r="D464" t="s">
        <v>2045</v>
      </c>
    </row>
    <row r="465" spans="1:4" x14ac:dyDescent="0.25">
      <c r="A465" s="2" t="s">
        <v>906</v>
      </c>
      <c r="B465" s="2" t="s">
        <v>2506</v>
      </c>
      <c r="C465" s="2" t="s">
        <v>3024</v>
      </c>
      <c r="D465" t="s">
        <v>2046</v>
      </c>
    </row>
    <row r="466" spans="1:4" x14ac:dyDescent="0.25">
      <c r="A466" s="2" t="s">
        <v>908</v>
      </c>
      <c r="B466" s="2" t="s">
        <v>2507</v>
      </c>
      <c r="C466" s="2" t="s">
        <v>3023</v>
      </c>
      <c r="D466" t="s">
        <v>2046</v>
      </c>
    </row>
    <row r="467" spans="1:4" x14ac:dyDescent="0.25">
      <c r="A467" s="2" t="s">
        <v>910</v>
      </c>
      <c r="B467" s="2" t="s">
        <v>2508</v>
      </c>
      <c r="C467" s="2" t="s">
        <v>3022</v>
      </c>
      <c r="D467" t="s">
        <v>2045</v>
      </c>
    </row>
    <row r="468" spans="1:4" x14ac:dyDescent="0.25">
      <c r="A468" s="2" t="s">
        <v>912</v>
      </c>
      <c r="B468" s="2" t="s">
        <v>2509</v>
      </c>
      <c r="C468" s="2" t="s">
        <v>3022</v>
      </c>
      <c r="D468" t="s">
        <v>2045</v>
      </c>
    </row>
    <row r="469" spans="1:4" x14ac:dyDescent="0.25">
      <c r="A469" s="2" t="s">
        <v>914</v>
      </c>
      <c r="B469" s="2" t="s">
        <v>2510</v>
      </c>
      <c r="C469" s="2" t="s">
        <v>3022</v>
      </c>
      <c r="D469" t="s">
        <v>2046</v>
      </c>
    </row>
    <row r="470" spans="1:4" x14ac:dyDescent="0.25">
      <c r="A470" s="2" t="s">
        <v>916</v>
      </c>
      <c r="B470" s="2" t="s">
        <v>2511</v>
      </c>
      <c r="C470" s="2" t="s">
        <v>3022</v>
      </c>
      <c r="D470" t="s">
        <v>2045</v>
      </c>
    </row>
    <row r="471" spans="1:4" x14ac:dyDescent="0.25">
      <c r="A471" s="2" t="s">
        <v>918</v>
      </c>
      <c r="B471" s="2" t="s">
        <v>2512</v>
      </c>
      <c r="C471" s="2" t="s">
        <v>3022</v>
      </c>
      <c r="D471" t="s">
        <v>2045</v>
      </c>
    </row>
    <row r="472" spans="1:4" x14ac:dyDescent="0.25">
      <c r="A472" s="2" t="s">
        <v>920</v>
      </c>
      <c r="B472" s="2" t="s">
        <v>2513</v>
      </c>
      <c r="C472" s="2" t="s">
        <v>3022</v>
      </c>
      <c r="D472" t="s">
        <v>2045</v>
      </c>
    </row>
    <row r="473" spans="1:4" x14ac:dyDescent="0.25">
      <c r="A473" s="2" t="s">
        <v>922</v>
      </c>
      <c r="B473" s="2" t="s">
        <v>2514</v>
      </c>
      <c r="C473" s="2" t="s">
        <v>3022</v>
      </c>
      <c r="D473" t="s">
        <v>2045</v>
      </c>
    </row>
    <row r="474" spans="1:4" x14ac:dyDescent="0.25">
      <c r="A474" s="2" t="s">
        <v>924</v>
      </c>
      <c r="B474" s="2" t="s">
        <v>2515</v>
      </c>
      <c r="C474" s="2" t="s">
        <v>3022</v>
      </c>
      <c r="D474" t="s">
        <v>2046</v>
      </c>
    </row>
    <row r="475" spans="1:4" x14ac:dyDescent="0.25">
      <c r="A475" s="2" t="s">
        <v>926</v>
      </c>
      <c r="B475" s="2" t="s">
        <v>2516</v>
      </c>
      <c r="C475" s="2" t="s">
        <v>3022</v>
      </c>
      <c r="D475" t="s">
        <v>2046</v>
      </c>
    </row>
    <row r="476" spans="1:4" x14ac:dyDescent="0.25">
      <c r="A476" s="2" t="s">
        <v>928</v>
      </c>
      <c r="B476" s="2" t="s">
        <v>2517</v>
      </c>
      <c r="C476" s="2" t="s">
        <v>3024</v>
      </c>
      <c r="D476" t="s">
        <v>2045</v>
      </c>
    </row>
    <row r="477" spans="1:4" x14ac:dyDescent="0.25">
      <c r="A477" s="2" t="s">
        <v>930</v>
      </c>
      <c r="B477" s="2" t="s">
        <v>2518</v>
      </c>
      <c r="C477" s="2" t="s">
        <v>3022</v>
      </c>
      <c r="D477" t="s">
        <v>2046</v>
      </c>
    </row>
    <row r="478" spans="1:4" x14ac:dyDescent="0.25">
      <c r="A478" s="2" t="s">
        <v>932</v>
      </c>
      <c r="B478" s="2" t="s">
        <v>2519</v>
      </c>
      <c r="C478" s="2" t="s">
        <v>3022</v>
      </c>
      <c r="D478" t="s">
        <v>2045</v>
      </c>
    </row>
    <row r="479" spans="1:4" x14ac:dyDescent="0.25">
      <c r="A479" s="2" t="s">
        <v>934</v>
      </c>
      <c r="B479" s="2" t="s">
        <v>2520</v>
      </c>
      <c r="C479" s="2" t="s">
        <v>3022</v>
      </c>
      <c r="D479" t="s">
        <v>2046</v>
      </c>
    </row>
    <row r="480" spans="1:4" x14ac:dyDescent="0.25">
      <c r="A480" s="2" t="s">
        <v>936</v>
      </c>
      <c r="B480" s="2" t="s">
        <v>2521</v>
      </c>
      <c r="C480" s="2" t="s">
        <v>3022</v>
      </c>
      <c r="D480" t="s">
        <v>2045</v>
      </c>
    </row>
    <row r="481" spans="1:4" x14ac:dyDescent="0.25">
      <c r="A481" s="2" t="s">
        <v>937</v>
      </c>
      <c r="B481" s="2" t="s">
        <v>2435</v>
      </c>
      <c r="C481" s="2" t="s">
        <v>3022</v>
      </c>
      <c r="D481" t="s">
        <v>2045</v>
      </c>
    </row>
    <row r="482" spans="1:4" x14ac:dyDescent="0.25">
      <c r="A482" s="2" t="s">
        <v>938</v>
      </c>
      <c r="B482" s="2" t="s">
        <v>2522</v>
      </c>
      <c r="C482" s="2" t="s">
        <v>3022</v>
      </c>
      <c r="D482" t="s">
        <v>2046</v>
      </c>
    </row>
    <row r="483" spans="1:4" x14ac:dyDescent="0.25">
      <c r="A483" s="2" t="s">
        <v>940</v>
      </c>
      <c r="B483" s="2" t="s">
        <v>2523</v>
      </c>
      <c r="C483" s="2" t="s">
        <v>3023</v>
      </c>
      <c r="D483" t="s">
        <v>2046</v>
      </c>
    </row>
    <row r="484" spans="1:4" x14ac:dyDescent="0.25">
      <c r="A484" s="2" t="s">
        <v>942</v>
      </c>
      <c r="B484" s="2" t="s">
        <v>2524</v>
      </c>
      <c r="C484" s="2" t="s">
        <v>3022</v>
      </c>
      <c r="D484" t="s">
        <v>2045</v>
      </c>
    </row>
    <row r="485" spans="1:4" x14ac:dyDescent="0.25">
      <c r="A485" s="2" t="s">
        <v>944</v>
      </c>
      <c r="B485" s="2" t="s">
        <v>2525</v>
      </c>
      <c r="C485" s="2" t="s">
        <v>3022</v>
      </c>
      <c r="D485" t="s">
        <v>2045</v>
      </c>
    </row>
    <row r="486" spans="1:4" x14ac:dyDescent="0.25">
      <c r="A486" s="2" t="s">
        <v>946</v>
      </c>
      <c r="B486" s="2" t="s">
        <v>2526</v>
      </c>
      <c r="C486" s="2" t="s">
        <v>3022</v>
      </c>
      <c r="D486" t="s">
        <v>2046</v>
      </c>
    </row>
    <row r="487" spans="1:4" x14ac:dyDescent="0.25">
      <c r="A487" s="2" t="s">
        <v>948</v>
      </c>
      <c r="B487" s="2" t="s">
        <v>2527</v>
      </c>
      <c r="C487" s="2" t="s">
        <v>3024</v>
      </c>
      <c r="D487" t="s">
        <v>2045</v>
      </c>
    </row>
    <row r="488" spans="1:4" x14ac:dyDescent="0.25">
      <c r="A488" s="2" t="s">
        <v>950</v>
      </c>
      <c r="B488" s="2" t="s">
        <v>2528</v>
      </c>
      <c r="C488" s="2" t="s">
        <v>3024</v>
      </c>
      <c r="D488" t="s">
        <v>2045</v>
      </c>
    </row>
    <row r="489" spans="1:4" x14ac:dyDescent="0.25">
      <c r="A489" s="2" t="s">
        <v>952</v>
      </c>
      <c r="B489" s="2" t="s">
        <v>2529</v>
      </c>
      <c r="C489" s="2" t="s">
        <v>3024</v>
      </c>
      <c r="D489" t="s">
        <v>2046</v>
      </c>
    </row>
    <row r="490" spans="1:4" x14ac:dyDescent="0.25">
      <c r="A490" s="2" t="s">
        <v>954</v>
      </c>
      <c r="B490" s="2" t="s">
        <v>2530</v>
      </c>
      <c r="C490" s="2" t="s">
        <v>3024</v>
      </c>
      <c r="D490" t="s">
        <v>2045</v>
      </c>
    </row>
    <row r="491" spans="1:4" x14ac:dyDescent="0.25">
      <c r="A491" s="2" t="s">
        <v>956</v>
      </c>
      <c r="B491" s="2" t="s">
        <v>2531</v>
      </c>
      <c r="C491" s="2" t="s">
        <v>3022</v>
      </c>
      <c r="D491" t="s">
        <v>2046</v>
      </c>
    </row>
    <row r="492" spans="1:4" x14ac:dyDescent="0.25">
      <c r="A492" s="2" t="s">
        <v>958</v>
      </c>
      <c r="B492" s="2" t="s">
        <v>2532</v>
      </c>
      <c r="C492" s="2" t="s">
        <v>3022</v>
      </c>
      <c r="D492" t="s">
        <v>2046</v>
      </c>
    </row>
    <row r="493" spans="1:4" x14ac:dyDescent="0.25">
      <c r="A493" s="2" t="s">
        <v>960</v>
      </c>
      <c r="B493" s="2" t="s">
        <v>2533</v>
      </c>
      <c r="C493" s="2" t="s">
        <v>3022</v>
      </c>
      <c r="D493" t="s">
        <v>2046</v>
      </c>
    </row>
    <row r="494" spans="1:4" x14ac:dyDescent="0.25">
      <c r="A494" s="2" t="s">
        <v>962</v>
      </c>
      <c r="B494" s="2" t="s">
        <v>2534</v>
      </c>
      <c r="C494" s="2" t="s">
        <v>3022</v>
      </c>
      <c r="D494" t="s">
        <v>2045</v>
      </c>
    </row>
    <row r="495" spans="1:4" x14ac:dyDescent="0.25">
      <c r="A495" s="2" t="s">
        <v>964</v>
      </c>
      <c r="B495" s="2" t="s">
        <v>2535</v>
      </c>
      <c r="C495" s="2" t="s">
        <v>3023</v>
      </c>
      <c r="D495" t="s">
        <v>2046</v>
      </c>
    </row>
    <row r="496" spans="1:4" x14ac:dyDescent="0.25">
      <c r="A496" s="2" t="s">
        <v>966</v>
      </c>
      <c r="B496" s="2" t="s">
        <v>2536</v>
      </c>
      <c r="C496" s="2" t="s">
        <v>3022</v>
      </c>
      <c r="D496" t="s">
        <v>2046</v>
      </c>
    </row>
    <row r="497" spans="1:4" x14ac:dyDescent="0.25">
      <c r="A497" s="2" t="s">
        <v>968</v>
      </c>
      <c r="B497" s="2" t="s">
        <v>2537</v>
      </c>
      <c r="C497" s="2" t="s">
        <v>3022</v>
      </c>
      <c r="D497" t="s">
        <v>2045</v>
      </c>
    </row>
    <row r="498" spans="1:4" x14ac:dyDescent="0.25">
      <c r="A498" s="2" t="s">
        <v>970</v>
      </c>
      <c r="B498" s="2" t="s">
        <v>2538</v>
      </c>
      <c r="C498" s="2" t="s">
        <v>3022</v>
      </c>
      <c r="D498" t="s">
        <v>2046</v>
      </c>
    </row>
    <row r="499" spans="1:4" x14ac:dyDescent="0.25">
      <c r="A499" s="2" t="s">
        <v>972</v>
      </c>
      <c r="B499" s="2" t="s">
        <v>2539</v>
      </c>
      <c r="C499" s="2" t="s">
        <v>3024</v>
      </c>
      <c r="D499" t="s">
        <v>2046</v>
      </c>
    </row>
    <row r="500" spans="1:4" x14ac:dyDescent="0.25">
      <c r="A500" s="2" t="s">
        <v>974</v>
      </c>
      <c r="B500" s="2" t="s">
        <v>2540</v>
      </c>
      <c r="C500" s="2" t="s">
        <v>3023</v>
      </c>
      <c r="D500" t="s">
        <v>2045</v>
      </c>
    </row>
    <row r="501" spans="1:4" x14ac:dyDescent="0.25">
      <c r="A501" s="2" t="s">
        <v>976</v>
      </c>
      <c r="B501" s="2" t="s">
        <v>2541</v>
      </c>
      <c r="C501" s="2" t="s">
        <v>3024</v>
      </c>
      <c r="D501" t="s">
        <v>2045</v>
      </c>
    </row>
    <row r="502" spans="1:4" x14ac:dyDescent="0.25">
      <c r="A502" s="2" t="s">
        <v>978</v>
      </c>
      <c r="B502" s="2" t="s">
        <v>2542</v>
      </c>
      <c r="C502" s="2" t="s">
        <v>3022</v>
      </c>
      <c r="D502" t="s">
        <v>2046</v>
      </c>
    </row>
    <row r="503" spans="1:4" x14ac:dyDescent="0.25">
      <c r="A503" s="2" t="s">
        <v>980</v>
      </c>
      <c r="B503" s="2" t="s">
        <v>2543</v>
      </c>
      <c r="C503" s="2" t="s">
        <v>3023</v>
      </c>
      <c r="D503" t="s">
        <v>2046</v>
      </c>
    </row>
    <row r="504" spans="1:4" x14ac:dyDescent="0.25">
      <c r="A504" s="2" t="s">
        <v>981</v>
      </c>
      <c r="B504" s="2" t="s">
        <v>2544</v>
      </c>
      <c r="C504" s="2" t="s">
        <v>3022</v>
      </c>
      <c r="D504" t="s">
        <v>2046</v>
      </c>
    </row>
    <row r="505" spans="1:4" x14ac:dyDescent="0.25">
      <c r="A505" s="2" t="s">
        <v>982</v>
      </c>
      <c r="B505" s="2" t="s">
        <v>2545</v>
      </c>
      <c r="C505" s="2" t="s">
        <v>3022</v>
      </c>
      <c r="D505" t="s">
        <v>2046</v>
      </c>
    </row>
    <row r="506" spans="1:4" x14ac:dyDescent="0.25">
      <c r="A506" s="2" t="s">
        <v>983</v>
      </c>
      <c r="B506" s="2" t="s">
        <v>2546</v>
      </c>
      <c r="C506" s="2" t="s">
        <v>3022</v>
      </c>
      <c r="D506" t="s">
        <v>2045</v>
      </c>
    </row>
    <row r="507" spans="1:4" x14ac:dyDescent="0.25">
      <c r="A507" s="2" t="s">
        <v>985</v>
      </c>
      <c r="B507" s="2" t="s">
        <v>2547</v>
      </c>
      <c r="C507" s="2" t="s">
        <v>3022</v>
      </c>
      <c r="D507" t="s">
        <v>2046</v>
      </c>
    </row>
    <row r="508" spans="1:4" x14ac:dyDescent="0.25">
      <c r="A508" s="2" t="s">
        <v>987</v>
      </c>
      <c r="B508" s="2" t="s">
        <v>2548</v>
      </c>
      <c r="C508" s="2" t="s">
        <v>3022</v>
      </c>
      <c r="D508" t="s">
        <v>2045</v>
      </c>
    </row>
    <row r="509" spans="1:4" x14ac:dyDescent="0.25">
      <c r="A509" s="2" t="s">
        <v>989</v>
      </c>
      <c r="B509" s="2" t="s">
        <v>2549</v>
      </c>
      <c r="C509" s="2" t="s">
        <v>3022</v>
      </c>
      <c r="D509" t="s">
        <v>2045</v>
      </c>
    </row>
    <row r="510" spans="1:4" x14ac:dyDescent="0.25">
      <c r="A510" s="2" t="s">
        <v>991</v>
      </c>
      <c r="B510" s="2" t="s">
        <v>2550</v>
      </c>
      <c r="C510" s="2" t="s">
        <v>3024</v>
      </c>
      <c r="D510" t="s">
        <v>2046</v>
      </c>
    </row>
    <row r="511" spans="1:4" x14ac:dyDescent="0.25">
      <c r="A511" s="2" t="s">
        <v>993</v>
      </c>
      <c r="B511" s="2" t="s">
        <v>2551</v>
      </c>
      <c r="C511" s="2" t="s">
        <v>3024</v>
      </c>
      <c r="D511" t="s">
        <v>2045</v>
      </c>
    </row>
    <row r="512" spans="1:4" x14ac:dyDescent="0.25">
      <c r="A512" s="2" t="s">
        <v>995</v>
      </c>
      <c r="B512" s="2" t="s">
        <v>2552</v>
      </c>
      <c r="C512" s="2" t="s">
        <v>3024</v>
      </c>
      <c r="D512" t="s">
        <v>2045</v>
      </c>
    </row>
    <row r="513" spans="1:4" x14ac:dyDescent="0.25">
      <c r="A513" s="2" t="s">
        <v>997</v>
      </c>
      <c r="B513" s="2" t="s">
        <v>2553</v>
      </c>
      <c r="C513" s="2" t="s">
        <v>3022</v>
      </c>
      <c r="D513" t="s">
        <v>2045</v>
      </c>
    </row>
    <row r="514" spans="1:4" x14ac:dyDescent="0.25">
      <c r="A514" s="2" t="s">
        <v>999</v>
      </c>
      <c r="B514" s="2" t="s">
        <v>2554</v>
      </c>
      <c r="C514" s="2" t="s">
        <v>3022</v>
      </c>
      <c r="D514" t="s">
        <v>2046</v>
      </c>
    </row>
    <row r="515" spans="1:4" x14ac:dyDescent="0.25">
      <c r="A515" s="2" t="s">
        <v>1001</v>
      </c>
      <c r="B515" s="2" t="s">
        <v>2555</v>
      </c>
      <c r="C515" s="2" t="s">
        <v>3022</v>
      </c>
      <c r="D515" t="s">
        <v>2046</v>
      </c>
    </row>
    <row r="516" spans="1:4" x14ac:dyDescent="0.25">
      <c r="A516" s="2" t="s">
        <v>1003</v>
      </c>
      <c r="B516" s="2" t="s">
        <v>2556</v>
      </c>
      <c r="C516" s="2" t="s">
        <v>3022</v>
      </c>
      <c r="D516" t="s">
        <v>2045</v>
      </c>
    </row>
    <row r="517" spans="1:4" x14ac:dyDescent="0.25">
      <c r="A517" s="2" t="s">
        <v>1005</v>
      </c>
      <c r="B517" s="2" t="s">
        <v>2557</v>
      </c>
      <c r="C517" s="2" t="s">
        <v>3022</v>
      </c>
      <c r="D517" t="s">
        <v>2046</v>
      </c>
    </row>
    <row r="518" spans="1:4" x14ac:dyDescent="0.25">
      <c r="A518" s="2" t="s">
        <v>1007</v>
      </c>
      <c r="B518" s="2" t="s">
        <v>2558</v>
      </c>
      <c r="C518" s="2" t="s">
        <v>3022</v>
      </c>
      <c r="D518" t="s">
        <v>2045</v>
      </c>
    </row>
    <row r="519" spans="1:4" x14ac:dyDescent="0.25">
      <c r="A519" s="2" t="s">
        <v>1009</v>
      </c>
      <c r="B519" s="2" t="s">
        <v>2237</v>
      </c>
      <c r="C519" s="2" t="s">
        <v>3022</v>
      </c>
      <c r="D519" t="s">
        <v>2046</v>
      </c>
    </row>
    <row r="520" spans="1:4" x14ac:dyDescent="0.25">
      <c r="A520" s="2" t="s">
        <v>1011</v>
      </c>
      <c r="B520" s="2" t="s">
        <v>2559</v>
      </c>
      <c r="C520" s="2" t="s">
        <v>3022</v>
      </c>
      <c r="D520" t="s">
        <v>2046</v>
      </c>
    </row>
    <row r="521" spans="1:4" x14ac:dyDescent="0.25">
      <c r="A521" s="2" t="s">
        <v>1013</v>
      </c>
      <c r="B521" s="2" t="s">
        <v>2560</v>
      </c>
      <c r="C521" s="2" t="s">
        <v>3022</v>
      </c>
      <c r="D521" t="s">
        <v>2046</v>
      </c>
    </row>
    <row r="522" spans="1:4" x14ac:dyDescent="0.25">
      <c r="A522" s="2" t="s">
        <v>1015</v>
      </c>
      <c r="B522" s="2" t="s">
        <v>2561</v>
      </c>
      <c r="C522" s="2" t="s">
        <v>3022</v>
      </c>
      <c r="D522" t="s">
        <v>2046</v>
      </c>
    </row>
    <row r="523" spans="1:4" x14ac:dyDescent="0.25">
      <c r="A523" s="2" t="s">
        <v>1016</v>
      </c>
      <c r="B523" s="2" t="s">
        <v>2562</v>
      </c>
      <c r="C523" s="2" t="s">
        <v>3022</v>
      </c>
      <c r="D523" t="s">
        <v>2046</v>
      </c>
    </row>
    <row r="524" spans="1:4" x14ac:dyDescent="0.25">
      <c r="A524" s="2" t="s">
        <v>1018</v>
      </c>
      <c r="B524" s="2" t="s">
        <v>2563</v>
      </c>
      <c r="C524" s="2" t="s">
        <v>3022</v>
      </c>
      <c r="D524" t="s">
        <v>2046</v>
      </c>
    </row>
    <row r="525" spans="1:4" x14ac:dyDescent="0.25">
      <c r="A525" s="2" t="s">
        <v>1020</v>
      </c>
      <c r="B525" s="2" t="s">
        <v>2564</v>
      </c>
      <c r="C525" s="2" t="s">
        <v>3024</v>
      </c>
      <c r="D525" t="s">
        <v>2046</v>
      </c>
    </row>
    <row r="526" spans="1:4" x14ac:dyDescent="0.25">
      <c r="A526" s="2" t="s">
        <v>1022</v>
      </c>
      <c r="B526" s="2" t="s">
        <v>2565</v>
      </c>
      <c r="C526" s="2" t="s">
        <v>3022</v>
      </c>
      <c r="D526" t="s">
        <v>2046</v>
      </c>
    </row>
    <row r="527" spans="1:4" x14ac:dyDescent="0.25">
      <c r="A527" s="2" t="s">
        <v>1024</v>
      </c>
      <c r="B527" s="2" t="s">
        <v>2566</v>
      </c>
      <c r="C527" s="2" t="s">
        <v>3022</v>
      </c>
      <c r="D527" t="s">
        <v>2045</v>
      </c>
    </row>
    <row r="528" spans="1:4" x14ac:dyDescent="0.25">
      <c r="A528" s="2" t="s">
        <v>1026</v>
      </c>
      <c r="B528" s="2" t="s">
        <v>2567</v>
      </c>
      <c r="C528" s="2" t="s">
        <v>3022</v>
      </c>
      <c r="D528" t="s">
        <v>2045</v>
      </c>
    </row>
    <row r="529" spans="1:4" x14ac:dyDescent="0.25">
      <c r="A529" s="2" t="s">
        <v>1028</v>
      </c>
      <c r="B529" s="2" t="s">
        <v>2568</v>
      </c>
      <c r="C529" s="2" t="s">
        <v>3023</v>
      </c>
      <c r="D529" t="s">
        <v>2046</v>
      </c>
    </row>
    <row r="530" spans="1:4" x14ac:dyDescent="0.25">
      <c r="A530" s="2" t="s">
        <v>1030</v>
      </c>
      <c r="B530" s="2" t="s">
        <v>2569</v>
      </c>
      <c r="C530" s="2" t="s">
        <v>3022</v>
      </c>
      <c r="D530" t="s">
        <v>2046</v>
      </c>
    </row>
    <row r="531" spans="1:4" x14ac:dyDescent="0.25">
      <c r="A531" s="2" t="s">
        <v>1032</v>
      </c>
      <c r="B531" s="2" t="s">
        <v>2570</v>
      </c>
      <c r="C531" s="2" t="s">
        <v>3022</v>
      </c>
      <c r="D531" t="s">
        <v>2046</v>
      </c>
    </row>
    <row r="532" spans="1:4" x14ac:dyDescent="0.25">
      <c r="A532" s="2" t="s">
        <v>1034</v>
      </c>
      <c r="B532" s="2" t="s">
        <v>2571</v>
      </c>
      <c r="C532" s="2" t="s">
        <v>3022</v>
      </c>
      <c r="D532" t="s">
        <v>2046</v>
      </c>
    </row>
    <row r="533" spans="1:4" x14ac:dyDescent="0.25">
      <c r="A533" s="2" t="s">
        <v>1036</v>
      </c>
      <c r="B533" s="2" t="s">
        <v>2572</v>
      </c>
      <c r="C533" s="2" t="s">
        <v>3022</v>
      </c>
      <c r="D533" t="s">
        <v>2046</v>
      </c>
    </row>
    <row r="534" spans="1:4" x14ac:dyDescent="0.25">
      <c r="A534" s="2" t="s">
        <v>1038</v>
      </c>
      <c r="B534" s="2" t="s">
        <v>2573</v>
      </c>
      <c r="C534" s="2" t="s">
        <v>3022</v>
      </c>
      <c r="D534" t="s">
        <v>2045</v>
      </c>
    </row>
    <row r="535" spans="1:4" x14ac:dyDescent="0.25">
      <c r="A535" s="2" t="s">
        <v>1040</v>
      </c>
      <c r="B535" s="2" t="s">
        <v>2574</v>
      </c>
      <c r="C535" s="2" t="s">
        <v>3022</v>
      </c>
      <c r="D535" t="s">
        <v>2046</v>
      </c>
    </row>
    <row r="536" spans="1:4" x14ac:dyDescent="0.25">
      <c r="A536" s="2" t="s">
        <v>1042</v>
      </c>
      <c r="B536" s="2" t="s">
        <v>2575</v>
      </c>
      <c r="C536" s="2" t="s">
        <v>3024</v>
      </c>
      <c r="D536" t="s">
        <v>2045</v>
      </c>
    </row>
    <row r="537" spans="1:4" x14ac:dyDescent="0.25">
      <c r="A537" s="2" t="s">
        <v>1044</v>
      </c>
      <c r="B537" s="2" t="s">
        <v>2576</v>
      </c>
      <c r="C537" s="2" t="s">
        <v>3024</v>
      </c>
      <c r="D537" t="s">
        <v>2046</v>
      </c>
    </row>
    <row r="538" spans="1:4" x14ac:dyDescent="0.25">
      <c r="A538" s="2" t="s">
        <v>1046</v>
      </c>
      <c r="B538" s="2" t="s">
        <v>2476</v>
      </c>
      <c r="C538" s="2" t="s">
        <v>3022</v>
      </c>
      <c r="D538" t="s">
        <v>2046</v>
      </c>
    </row>
    <row r="539" spans="1:4" x14ac:dyDescent="0.25">
      <c r="A539" s="2" t="s">
        <v>1048</v>
      </c>
      <c r="B539" s="2" t="s">
        <v>2577</v>
      </c>
      <c r="C539" s="2" t="s">
        <v>3022</v>
      </c>
      <c r="D539" t="s">
        <v>2045</v>
      </c>
    </row>
    <row r="540" spans="1:4" x14ac:dyDescent="0.25">
      <c r="A540" s="2" t="s">
        <v>1050</v>
      </c>
      <c r="B540" s="2" t="s">
        <v>2578</v>
      </c>
      <c r="C540" s="2" t="s">
        <v>3022</v>
      </c>
      <c r="D540" t="s">
        <v>2045</v>
      </c>
    </row>
    <row r="541" spans="1:4" x14ac:dyDescent="0.25">
      <c r="A541" s="2" t="s">
        <v>1052</v>
      </c>
      <c r="B541" s="2" t="s">
        <v>2579</v>
      </c>
      <c r="C541" s="2" t="s">
        <v>3022</v>
      </c>
      <c r="D541" t="s">
        <v>2046</v>
      </c>
    </row>
    <row r="542" spans="1:4" x14ac:dyDescent="0.25">
      <c r="A542" s="2" t="s">
        <v>1054</v>
      </c>
      <c r="B542" s="2" t="s">
        <v>2580</v>
      </c>
      <c r="C542" s="2" t="s">
        <v>3022</v>
      </c>
      <c r="D542" t="s">
        <v>2045</v>
      </c>
    </row>
    <row r="543" spans="1:4" x14ac:dyDescent="0.25">
      <c r="A543" s="2" t="s">
        <v>1056</v>
      </c>
      <c r="B543" s="2" t="s">
        <v>2581</v>
      </c>
      <c r="C543" s="2" t="s">
        <v>3024</v>
      </c>
      <c r="D543" t="s">
        <v>2045</v>
      </c>
    </row>
    <row r="544" spans="1:4" x14ac:dyDescent="0.25">
      <c r="A544" s="2" t="s">
        <v>1058</v>
      </c>
      <c r="B544" s="2" t="s">
        <v>2582</v>
      </c>
      <c r="C544" s="2" t="s">
        <v>3022</v>
      </c>
      <c r="D544" t="s">
        <v>2046</v>
      </c>
    </row>
    <row r="545" spans="1:4" x14ac:dyDescent="0.25">
      <c r="A545" s="2" t="s">
        <v>1060</v>
      </c>
      <c r="B545" s="2" t="s">
        <v>2583</v>
      </c>
      <c r="C545" s="2" t="s">
        <v>3022</v>
      </c>
      <c r="D545" t="s">
        <v>2046</v>
      </c>
    </row>
    <row r="546" spans="1:4" x14ac:dyDescent="0.25">
      <c r="A546" s="2" t="s">
        <v>1062</v>
      </c>
      <c r="B546" s="2" t="s">
        <v>2584</v>
      </c>
      <c r="C546" s="2" t="s">
        <v>3022</v>
      </c>
      <c r="D546" t="s">
        <v>2046</v>
      </c>
    </row>
    <row r="547" spans="1:4" x14ac:dyDescent="0.25">
      <c r="A547" s="2" t="s">
        <v>1064</v>
      </c>
      <c r="B547" s="2" t="s">
        <v>2585</v>
      </c>
      <c r="C547" s="2" t="s">
        <v>3023</v>
      </c>
      <c r="D547" t="s">
        <v>2046</v>
      </c>
    </row>
    <row r="548" spans="1:4" x14ac:dyDescent="0.25">
      <c r="A548" s="2" t="s">
        <v>1066</v>
      </c>
      <c r="B548" s="2" t="s">
        <v>2586</v>
      </c>
      <c r="C548" s="2" t="s">
        <v>3024</v>
      </c>
      <c r="D548" t="s">
        <v>2046</v>
      </c>
    </row>
    <row r="549" spans="1:4" x14ac:dyDescent="0.25">
      <c r="A549" s="2" t="s">
        <v>1068</v>
      </c>
      <c r="B549" s="2" t="s">
        <v>2587</v>
      </c>
      <c r="C549" s="2" t="s">
        <v>3022</v>
      </c>
      <c r="D549" t="s">
        <v>2045</v>
      </c>
    </row>
    <row r="550" spans="1:4" x14ac:dyDescent="0.25">
      <c r="A550" s="2" t="s">
        <v>1070</v>
      </c>
      <c r="B550" s="2" t="s">
        <v>2588</v>
      </c>
      <c r="C550" s="2" t="s">
        <v>3022</v>
      </c>
      <c r="D550" t="s">
        <v>2045</v>
      </c>
    </row>
    <row r="551" spans="1:4" x14ac:dyDescent="0.25">
      <c r="A551" s="2" t="s">
        <v>1072</v>
      </c>
      <c r="B551" s="2" t="s">
        <v>2589</v>
      </c>
      <c r="C551" s="2" t="s">
        <v>3022</v>
      </c>
      <c r="D551" t="s">
        <v>2045</v>
      </c>
    </row>
    <row r="552" spans="1:4" x14ac:dyDescent="0.25">
      <c r="A552" s="2" t="s">
        <v>1074</v>
      </c>
      <c r="B552" s="2" t="s">
        <v>2590</v>
      </c>
      <c r="C552" s="2" t="s">
        <v>3022</v>
      </c>
      <c r="D552" t="s">
        <v>2045</v>
      </c>
    </row>
    <row r="553" spans="1:4" x14ac:dyDescent="0.25">
      <c r="A553" s="2" t="s">
        <v>1076</v>
      </c>
      <c r="B553" s="2" t="s">
        <v>2591</v>
      </c>
      <c r="C553" s="2" t="s">
        <v>3022</v>
      </c>
      <c r="D553" t="s">
        <v>2046</v>
      </c>
    </row>
    <row r="554" spans="1:4" x14ac:dyDescent="0.25">
      <c r="A554" s="2" t="s">
        <v>1078</v>
      </c>
      <c r="B554" s="2" t="s">
        <v>2592</v>
      </c>
      <c r="C554" s="2" t="s">
        <v>3023</v>
      </c>
      <c r="D554" t="s">
        <v>2045</v>
      </c>
    </row>
    <row r="555" spans="1:4" x14ac:dyDescent="0.25">
      <c r="A555" s="2" t="s">
        <v>1080</v>
      </c>
      <c r="B555" s="2" t="s">
        <v>2593</v>
      </c>
      <c r="C555" s="2" t="s">
        <v>3022</v>
      </c>
      <c r="D555" t="s">
        <v>2046</v>
      </c>
    </row>
    <row r="556" spans="1:4" x14ac:dyDescent="0.25">
      <c r="A556" s="2" t="s">
        <v>1082</v>
      </c>
      <c r="B556" s="2" t="s">
        <v>2594</v>
      </c>
      <c r="C556" s="2" t="s">
        <v>3023</v>
      </c>
      <c r="D556" t="s">
        <v>2045</v>
      </c>
    </row>
    <row r="557" spans="1:4" x14ac:dyDescent="0.25">
      <c r="A557" s="2" t="s">
        <v>1084</v>
      </c>
      <c r="B557" s="2" t="s">
        <v>2595</v>
      </c>
      <c r="C557" s="2" t="s">
        <v>3024</v>
      </c>
      <c r="D557" t="s">
        <v>2046</v>
      </c>
    </row>
    <row r="558" spans="1:4" x14ac:dyDescent="0.25">
      <c r="A558" s="2" t="s">
        <v>1086</v>
      </c>
      <c r="B558" s="2" t="s">
        <v>2596</v>
      </c>
      <c r="C558" s="2" t="s">
        <v>3022</v>
      </c>
      <c r="D558" t="s">
        <v>2045</v>
      </c>
    </row>
    <row r="559" spans="1:4" x14ac:dyDescent="0.25">
      <c r="A559" s="2" t="s">
        <v>1088</v>
      </c>
      <c r="B559" s="2" t="s">
        <v>2597</v>
      </c>
      <c r="C559" s="2" t="s">
        <v>3022</v>
      </c>
      <c r="D559" t="s">
        <v>2046</v>
      </c>
    </row>
    <row r="560" spans="1:4" x14ac:dyDescent="0.25">
      <c r="A560" s="2" t="s">
        <v>1090</v>
      </c>
      <c r="B560" s="2" t="s">
        <v>2598</v>
      </c>
      <c r="C560" s="2" t="s">
        <v>3022</v>
      </c>
      <c r="D560" t="s">
        <v>2045</v>
      </c>
    </row>
    <row r="561" spans="1:4" x14ac:dyDescent="0.25">
      <c r="A561" s="2" t="s">
        <v>1092</v>
      </c>
      <c r="B561" s="2" t="s">
        <v>2599</v>
      </c>
      <c r="C561" s="2" t="s">
        <v>3022</v>
      </c>
      <c r="D561" t="s">
        <v>2045</v>
      </c>
    </row>
    <row r="562" spans="1:4" x14ac:dyDescent="0.25">
      <c r="A562" s="2" t="s">
        <v>1094</v>
      </c>
      <c r="B562" s="2" t="s">
        <v>2600</v>
      </c>
      <c r="C562" s="2" t="s">
        <v>3022</v>
      </c>
      <c r="D562" t="s">
        <v>2045</v>
      </c>
    </row>
    <row r="563" spans="1:4" x14ac:dyDescent="0.25">
      <c r="A563" s="2" t="s">
        <v>1096</v>
      </c>
      <c r="B563" s="2" t="s">
        <v>2601</v>
      </c>
      <c r="C563" s="2" t="s">
        <v>3024</v>
      </c>
      <c r="D563" t="s">
        <v>2045</v>
      </c>
    </row>
    <row r="564" spans="1:4" x14ac:dyDescent="0.25">
      <c r="A564" s="2" t="s">
        <v>1098</v>
      </c>
      <c r="B564" s="2" t="s">
        <v>2602</v>
      </c>
      <c r="C564" s="2" t="s">
        <v>3023</v>
      </c>
      <c r="D564" t="s">
        <v>2046</v>
      </c>
    </row>
    <row r="565" spans="1:4" x14ac:dyDescent="0.25">
      <c r="A565" s="2" t="s">
        <v>1100</v>
      </c>
      <c r="B565" s="2" t="s">
        <v>2603</v>
      </c>
      <c r="C565" s="2" t="s">
        <v>3022</v>
      </c>
      <c r="D565" t="s">
        <v>2046</v>
      </c>
    </row>
    <row r="566" spans="1:4" x14ac:dyDescent="0.25">
      <c r="A566" s="2" t="s">
        <v>1102</v>
      </c>
      <c r="B566" s="2" t="s">
        <v>2604</v>
      </c>
      <c r="C566" s="2" t="s">
        <v>3022</v>
      </c>
      <c r="D566" t="s">
        <v>2046</v>
      </c>
    </row>
    <row r="567" spans="1:4" x14ac:dyDescent="0.25">
      <c r="A567" s="2" t="s">
        <v>1104</v>
      </c>
      <c r="B567" s="2" t="s">
        <v>2605</v>
      </c>
      <c r="C567" s="2" t="s">
        <v>3022</v>
      </c>
      <c r="D567" t="s">
        <v>2046</v>
      </c>
    </row>
    <row r="568" spans="1:4" x14ac:dyDescent="0.25">
      <c r="A568" s="2" t="s">
        <v>1106</v>
      </c>
      <c r="B568" s="2" t="s">
        <v>2606</v>
      </c>
      <c r="C568" s="2" t="s">
        <v>3022</v>
      </c>
      <c r="D568" t="s">
        <v>2045</v>
      </c>
    </row>
    <row r="569" spans="1:4" x14ac:dyDescent="0.25">
      <c r="A569" s="2" t="s">
        <v>1108</v>
      </c>
      <c r="B569" s="2" t="s">
        <v>2607</v>
      </c>
      <c r="C569" s="2" t="s">
        <v>3024</v>
      </c>
      <c r="D569" t="s">
        <v>2046</v>
      </c>
    </row>
    <row r="570" spans="1:4" x14ac:dyDescent="0.25">
      <c r="A570" s="2" t="s">
        <v>1110</v>
      </c>
      <c r="B570" s="2" t="s">
        <v>2608</v>
      </c>
      <c r="C570" s="2" t="s">
        <v>3022</v>
      </c>
      <c r="D570" t="s">
        <v>2045</v>
      </c>
    </row>
    <row r="571" spans="1:4" x14ac:dyDescent="0.25">
      <c r="A571" s="2" t="s">
        <v>1112</v>
      </c>
      <c r="B571" s="2" t="s">
        <v>2609</v>
      </c>
      <c r="C571" s="2" t="s">
        <v>3022</v>
      </c>
      <c r="D571" t="s">
        <v>2046</v>
      </c>
    </row>
    <row r="572" spans="1:4" x14ac:dyDescent="0.25">
      <c r="A572" s="2" t="s">
        <v>1114</v>
      </c>
      <c r="B572" s="2" t="s">
        <v>2610</v>
      </c>
      <c r="C572" s="2" t="s">
        <v>3022</v>
      </c>
      <c r="D572" t="s">
        <v>2046</v>
      </c>
    </row>
    <row r="573" spans="1:4" x14ac:dyDescent="0.25">
      <c r="A573" s="2" t="s">
        <v>1116</v>
      </c>
      <c r="B573" s="2" t="s">
        <v>2611</v>
      </c>
      <c r="C573" s="2" t="s">
        <v>3023</v>
      </c>
      <c r="D573" t="s">
        <v>2046</v>
      </c>
    </row>
    <row r="574" spans="1:4" x14ac:dyDescent="0.25">
      <c r="A574" s="2" t="s">
        <v>1118</v>
      </c>
      <c r="B574" s="2" t="s">
        <v>2612</v>
      </c>
      <c r="C574" s="2" t="s">
        <v>3022</v>
      </c>
      <c r="D574" t="s">
        <v>2045</v>
      </c>
    </row>
    <row r="575" spans="1:4" x14ac:dyDescent="0.25">
      <c r="A575" s="2" t="s">
        <v>1120</v>
      </c>
      <c r="B575" s="2" t="s">
        <v>2613</v>
      </c>
      <c r="C575" s="2" t="s">
        <v>3022</v>
      </c>
      <c r="D575" t="s">
        <v>2046</v>
      </c>
    </row>
    <row r="576" spans="1:4" x14ac:dyDescent="0.25">
      <c r="A576" s="2" t="s">
        <v>1122</v>
      </c>
      <c r="B576" s="2" t="s">
        <v>2614</v>
      </c>
      <c r="C576" s="2" t="s">
        <v>3022</v>
      </c>
      <c r="D576" t="s">
        <v>2045</v>
      </c>
    </row>
    <row r="577" spans="1:4" x14ac:dyDescent="0.25">
      <c r="A577" s="2" t="s">
        <v>1124</v>
      </c>
      <c r="B577" s="2" t="s">
        <v>2615</v>
      </c>
      <c r="C577" s="2" t="s">
        <v>3022</v>
      </c>
      <c r="D577" t="s">
        <v>2046</v>
      </c>
    </row>
    <row r="578" spans="1:4" x14ac:dyDescent="0.25">
      <c r="A578" s="2" t="s">
        <v>1126</v>
      </c>
      <c r="B578" s="2" t="s">
        <v>2616</v>
      </c>
      <c r="C578" s="2" t="s">
        <v>3022</v>
      </c>
      <c r="D578" t="s">
        <v>2046</v>
      </c>
    </row>
    <row r="579" spans="1:4" x14ac:dyDescent="0.25">
      <c r="A579" s="2" t="s">
        <v>1128</v>
      </c>
      <c r="B579" s="2" t="s">
        <v>2617</v>
      </c>
      <c r="C579" s="2" t="s">
        <v>3023</v>
      </c>
      <c r="D579" t="s">
        <v>2046</v>
      </c>
    </row>
    <row r="580" spans="1:4" x14ac:dyDescent="0.25">
      <c r="A580" s="2" t="s">
        <v>1130</v>
      </c>
      <c r="B580" s="2" t="s">
        <v>2618</v>
      </c>
      <c r="C580" s="2" t="s">
        <v>3024</v>
      </c>
      <c r="D580" t="s">
        <v>2046</v>
      </c>
    </row>
    <row r="581" spans="1:4" x14ac:dyDescent="0.25">
      <c r="A581" s="2" t="s">
        <v>1131</v>
      </c>
      <c r="B581" s="2" t="s">
        <v>2619</v>
      </c>
      <c r="C581" s="2" t="s">
        <v>3024</v>
      </c>
      <c r="D581" t="s">
        <v>2046</v>
      </c>
    </row>
    <row r="582" spans="1:4" x14ac:dyDescent="0.25">
      <c r="A582" s="2" t="s">
        <v>1133</v>
      </c>
      <c r="B582" s="2" t="s">
        <v>2620</v>
      </c>
      <c r="C582" s="2" t="s">
        <v>3022</v>
      </c>
      <c r="D582" t="s">
        <v>2045</v>
      </c>
    </row>
    <row r="583" spans="1:4" x14ac:dyDescent="0.25">
      <c r="A583" s="2" t="s">
        <v>1135</v>
      </c>
      <c r="B583" s="2" t="s">
        <v>2621</v>
      </c>
      <c r="C583" s="2" t="s">
        <v>3023</v>
      </c>
      <c r="D583" t="s">
        <v>2045</v>
      </c>
    </row>
    <row r="584" spans="1:4" x14ac:dyDescent="0.25">
      <c r="A584" s="2" t="s">
        <v>1137</v>
      </c>
      <c r="B584" s="2" t="s">
        <v>2622</v>
      </c>
      <c r="C584" s="2" t="s">
        <v>3022</v>
      </c>
      <c r="D584" t="s">
        <v>2046</v>
      </c>
    </row>
    <row r="585" spans="1:4" x14ac:dyDescent="0.25">
      <c r="A585" s="2" t="s">
        <v>1139</v>
      </c>
      <c r="B585" s="2" t="s">
        <v>2623</v>
      </c>
      <c r="C585" s="2" t="s">
        <v>3022</v>
      </c>
      <c r="D585" t="s">
        <v>2045</v>
      </c>
    </row>
    <row r="586" spans="1:4" x14ac:dyDescent="0.25">
      <c r="A586" s="2" t="s">
        <v>1141</v>
      </c>
      <c r="B586" s="2" t="s">
        <v>2624</v>
      </c>
      <c r="C586" s="2" t="s">
        <v>3022</v>
      </c>
      <c r="D586" t="s">
        <v>2046</v>
      </c>
    </row>
    <row r="587" spans="1:4" x14ac:dyDescent="0.25">
      <c r="A587" s="2" t="s">
        <v>1143</v>
      </c>
      <c r="B587" s="2" t="s">
        <v>2625</v>
      </c>
      <c r="C587" s="2" t="s">
        <v>3024</v>
      </c>
      <c r="D587" t="s">
        <v>2045</v>
      </c>
    </row>
    <row r="588" spans="1:4" x14ac:dyDescent="0.25">
      <c r="A588" s="2" t="s">
        <v>1145</v>
      </c>
      <c r="B588" s="2" t="s">
        <v>2626</v>
      </c>
      <c r="C588" s="2" t="s">
        <v>3022</v>
      </c>
      <c r="D588" t="s">
        <v>2046</v>
      </c>
    </row>
    <row r="589" spans="1:4" x14ac:dyDescent="0.25">
      <c r="A589" s="2" t="s">
        <v>1147</v>
      </c>
      <c r="B589" s="2" t="s">
        <v>2627</v>
      </c>
      <c r="C589" s="2" t="s">
        <v>3022</v>
      </c>
      <c r="D589" t="s">
        <v>2045</v>
      </c>
    </row>
    <row r="590" spans="1:4" x14ac:dyDescent="0.25">
      <c r="A590" s="2" t="s">
        <v>1149</v>
      </c>
      <c r="B590" s="2" t="s">
        <v>2628</v>
      </c>
      <c r="C590" s="2" t="s">
        <v>3022</v>
      </c>
      <c r="D590" t="s">
        <v>2045</v>
      </c>
    </row>
    <row r="591" spans="1:4" x14ac:dyDescent="0.25">
      <c r="A591" s="2" t="s">
        <v>1151</v>
      </c>
      <c r="B591" s="2" t="s">
        <v>2629</v>
      </c>
      <c r="C591" s="2" t="s">
        <v>3022</v>
      </c>
      <c r="D591" t="s">
        <v>2046</v>
      </c>
    </row>
    <row r="592" spans="1:4" x14ac:dyDescent="0.25">
      <c r="A592" s="2" t="s">
        <v>1153</v>
      </c>
      <c r="B592" s="2" t="s">
        <v>2630</v>
      </c>
      <c r="C592" s="2" t="s">
        <v>3022</v>
      </c>
      <c r="D592" t="s">
        <v>2045</v>
      </c>
    </row>
    <row r="593" spans="1:4" x14ac:dyDescent="0.25">
      <c r="A593" s="2" t="s">
        <v>1155</v>
      </c>
      <c r="B593" s="2" t="s">
        <v>2631</v>
      </c>
      <c r="C593" s="2" t="s">
        <v>3022</v>
      </c>
      <c r="D593" t="s">
        <v>2045</v>
      </c>
    </row>
    <row r="594" spans="1:4" x14ac:dyDescent="0.25">
      <c r="A594" s="2" t="s">
        <v>1157</v>
      </c>
      <c r="B594" s="2" t="s">
        <v>2632</v>
      </c>
      <c r="C594" s="2" t="s">
        <v>3022</v>
      </c>
      <c r="D594" t="s">
        <v>2046</v>
      </c>
    </row>
    <row r="595" spans="1:4" x14ac:dyDescent="0.25">
      <c r="A595" s="2" t="s">
        <v>1159</v>
      </c>
      <c r="B595" s="2" t="s">
        <v>2633</v>
      </c>
      <c r="C595" s="2" t="s">
        <v>3023</v>
      </c>
      <c r="D595" t="s">
        <v>2045</v>
      </c>
    </row>
    <row r="596" spans="1:4" x14ac:dyDescent="0.25">
      <c r="A596" s="2" t="s">
        <v>1161</v>
      </c>
      <c r="B596" s="2" t="s">
        <v>2634</v>
      </c>
      <c r="C596" s="2" t="s">
        <v>3022</v>
      </c>
      <c r="D596" t="s">
        <v>2046</v>
      </c>
    </row>
    <row r="597" spans="1:4" x14ac:dyDescent="0.25">
      <c r="A597" s="2" t="s">
        <v>1163</v>
      </c>
      <c r="B597" s="2" t="s">
        <v>2635</v>
      </c>
      <c r="C597" s="2" t="s">
        <v>3023</v>
      </c>
      <c r="D597" t="s">
        <v>2046</v>
      </c>
    </row>
    <row r="598" spans="1:4" x14ac:dyDescent="0.25">
      <c r="A598" s="2" t="s">
        <v>1165</v>
      </c>
      <c r="B598" s="2" t="s">
        <v>2470</v>
      </c>
      <c r="C598" s="2" t="s">
        <v>3022</v>
      </c>
      <c r="D598" t="s">
        <v>2046</v>
      </c>
    </row>
    <row r="599" spans="1:4" x14ac:dyDescent="0.25">
      <c r="A599" s="2" t="s">
        <v>1167</v>
      </c>
      <c r="B599" s="2" t="s">
        <v>2636</v>
      </c>
      <c r="C599" s="2" t="s">
        <v>3022</v>
      </c>
      <c r="D599" t="s">
        <v>2045</v>
      </c>
    </row>
    <row r="600" spans="1:4" x14ac:dyDescent="0.25">
      <c r="A600" s="2" t="s">
        <v>1169</v>
      </c>
      <c r="B600" s="2" t="s">
        <v>2637</v>
      </c>
      <c r="C600" s="2" t="s">
        <v>3022</v>
      </c>
      <c r="D600" t="s">
        <v>2045</v>
      </c>
    </row>
    <row r="601" spans="1:4" x14ac:dyDescent="0.25">
      <c r="A601" s="2" t="s">
        <v>1171</v>
      </c>
      <c r="B601" s="2" t="s">
        <v>2638</v>
      </c>
      <c r="C601" s="2" t="s">
        <v>3022</v>
      </c>
      <c r="D601" t="s">
        <v>2045</v>
      </c>
    </row>
    <row r="602" spans="1:4" x14ac:dyDescent="0.25">
      <c r="A602" s="2" t="s">
        <v>1173</v>
      </c>
      <c r="B602" s="2" t="s">
        <v>2639</v>
      </c>
      <c r="C602" s="2" t="s">
        <v>3022</v>
      </c>
      <c r="D602" t="s">
        <v>2046</v>
      </c>
    </row>
    <row r="603" spans="1:4" x14ac:dyDescent="0.25">
      <c r="A603" s="2" t="s">
        <v>1175</v>
      </c>
      <c r="B603" s="2" t="s">
        <v>2640</v>
      </c>
      <c r="C603" s="2" t="s">
        <v>3022</v>
      </c>
      <c r="D603" t="s">
        <v>2045</v>
      </c>
    </row>
    <row r="604" spans="1:4" x14ac:dyDescent="0.25">
      <c r="A604" s="2" t="s">
        <v>1177</v>
      </c>
      <c r="B604" s="2" t="s">
        <v>2641</v>
      </c>
      <c r="C604" s="2" t="s">
        <v>3022</v>
      </c>
      <c r="D604" t="s">
        <v>2045</v>
      </c>
    </row>
    <row r="605" spans="1:4" x14ac:dyDescent="0.25">
      <c r="A605" s="2" t="s">
        <v>1179</v>
      </c>
      <c r="B605" s="2" t="s">
        <v>2588</v>
      </c>
      <c r="C605" s="2" t="s">
        <v>3022</v>
      </c>
      <c r="D605" t="s">
        <v>2046</v>
      </c>
    </row>
    <row r="606" spans="1:4" x14ac:dyDescent="0.25">
      <c r="A606" s="2" t="s">
        <v>1181</v>
      </c>
      <c r="B606" s="2" t="s">
        <v>2642</v>
      </c>
      <c r="C606" s="2" t="s">
        <v>3024</v>
      </c>
      <c r="D606" t="s">
        <v>2046</v>
      </c>
    </row>
    <row r="607" spans="1:4" x14ac:dyDescent="0.25">
      <c r="A607" s="2" t="s">
        <v>1183</v>
      </c>
      <c r="B607" s="2" t="s">
        <v>2643</v>
      </c>
      <c r="C607" s="2" t="s">
        <v>3022</v>
      </c>
      <c r="D607" t="s">
        <v>2045</v>
      </c>
    </row>
    <row r="608" spans="1:4" x14ac:dyDescent="0.25">
      <c r="A608" s="2" t="s">
        <v>1185</v>
      </c>
      <c r="B608" s="2" t="s">
        <v>2644</v>
      </c>
      <c r="C608" s="2" t="s">
        <v>3022</v>
      </c>
      <c r="D608" t="s">
        <v>2046</v>
      </c>
    </row>
    <row r="609" spans="1:4" x14ac:dyDescent="0.25">
      <c r="A609" s="2" t="s">
        <v>1187</v>
      </c>
      <c r="B609" s="2" t="s">
        <v>2645</v>
      </c>
      <c r="C609" s="2" t="s">
        <v>3022</v>
      </c>
      <c r="D609" t="s">
        <v>2045</v>
      </c>
    </row>
    <row r="610" spans="1:4" x14ac:dyDescent="0.25">
      <c r="A610" s="2" t="s">
        <v>1189</v>
      </c>
      <c r="B610" s="2" t="s">
        <v>2646</v>
      </c>
      <c r="C610" s="2" t="s">
        <v>3022</v>
      </c>
      <c r="D610" t="s">
        <v>2046</v>
      </c>
    </row>
    <row r="611" spans="1:4" x14ac:dyDescent="0.25">
      <c r="A611" s="2" t="s">
        <v>1191</v>
      </c>
      <c r="B611" s="2" t="s">
        <v>2647</v>
      </c>
      <c r="C611" s="2" t="s">
        <v>3022</v>
      </c>
      <c r="D611" t="s">
        <v>2045</v>
      </c>
    </row>
    <row r="612" spans="1:4" x14ac:dyDescent="0.25">
      <c r="A612" s="2" t="s">
        <v>1193</v>
      </c>
      <c r="B612" s="2" t="s">
        <v>2311</v>
      </c>
      <c r="C612" s="2" t="s">
        <v>3022</v>
      </c>
      <c r="D612" t="s">
        <v>2046</v>
      </c>
    </row>
    <row r="613" spans="1:4" x14ac:dyDescent="0.25">
      <c r="A613" s="2" t="s">
        <v>1195</v>
      </c>
      <c r="B613" s="2" t="s">
        <v>2433</v>
      </c>
      <c r="C613" s="2" t="s">
        <v>3022</v>
      </c>
      <c r="D613" t="s">
        <v>2046</v>
      </c>
    </row>
    <row r="614" spans="1:4" x14ac:dyDescent="0.25">
      <c r="A614" s="2" t="s">
        <v>1197</v>
      </c>
      <c r="B614" s="2" t="s">
        <v>2648</v>
      </c>
      <c r="C614" s="2" t="s">
        <v>3024</v>
      </c>
      <c r="D614" t="s">
        <v>2046</v>
      </c>
    </row>
    <row r="615" spans="1:4" x14ac:dyDescent="0.25">
      <c r="A615" s="2" t="s">
        <v>1199</v>
      </c>
      <c r="B615" s="2" t="s">
        <v>2649</v>
      </c>
      <c r="C615" s="2" t="s">
        <v>3022</v>
      </c>
      <c r="D615" t="s">
        <v>2046</v>
      </c>
    </row>
    <row r="616" spans="1:4" x14ac:dyDescent="0.25">
      <c r="A616" s="2" t="s">
        <v>1201</v>
      </c>
      <c r="B616" s="2" t="s">
        <v>2650</v>
      </c>
      <c r="C616" s="2" t="s">
        <v>3022</v>
      </c>
      <c r="D616" t="s">
        <v>2046</v>
      </c>
    </row>
    <row r="617" spans="1:4" x14ac:dyDescent="0.25">
      <c r="A617" s="2" t="s">
        <v>1203</v>
      </c>
      <c r="B617" s="2" t="s">
        <v>2651</v>
      </c>
      <c r="C617" s="2" t="s">
        <v>3022</v>
      </c>
      <c r="D617" t="s">
        <v>2045</v>
      </c>
    </row>
    <row r="618" spans="1:4" x14ac:dyDescent="0.25">
      <c r="A618" s="2" t="s">
        <v>1205</v>
      </c>
      <c r="B618" s="2" t="s">
        <v>2652</v>
      </c>
      <c r="C618" s="2" t="s">
        <v>3023</v>
      </c>
      <c r="D618" t="s">
        <v>2046</v>
      </c>
    </row>
    <row r="619" spans="1:4" x14ac:dyDescent="0.25">
      <c r="A619" s="2" t="s">
        <v>1207</v>
      </c>
      <c r="B619" s="2" t="s">
        <v>2653</v>
      </c>
      <c r="C619" s="2" t="s">
        <v>3022</v>
      </c>
      <c r="D619" t="s">
        <v>2046</v>
      </c>
    </row>
    <row r="620" spans="1:4" x14ac:dyDescent="0.25">
      <c r="A620" s="2" t="s">
        <v>1209</v>
      </c>
      <c r="B620" s="2" t="s">
        <v>2654</v>
      </c>
      <c r="C620" s="2" t="s">
        <v>3022</v>
      </c>
      <c r="D620" t="s">
        <v>2045</v>
      </c>
    </row>
    <row r="621" spans="1:4" x14ac:dyDescent="0.25">
      <c r="A621" s="2" t="s">
        <v>1211</v>
      </c>
      <c r="B621" s="2" t="s">
        <v>2655</v>
      </c>
      <c r="C621" s="2" t="s">
        <v>3022</v>
      </c>
      <c r="D621" t="s">
        <v>2045</v>
      </c>
    </row>
    <row r="622" spans="1:4" x14ac:dyDescent="0.25">
      <c r="A622" s="2" t="s">
        <v>1213</v>
      </c>
      <c r="B622" s="2" t="s">
        <v>2656</v>
      </c>
      <c r="C622" s="2" t="s">
        <v>3024</v>
      </c>
      <c r="D622" t="s">
        <v>2046</v>
      </c>
    </row>
    <row r="623" spans="1:4" x14ac:dyDescent="0.25">
      <c r="A623" s="2" t="s">
        <v>1215</v>
      </c>
      <c r="B623" s="2" t="s">
        <v>2657</v>
      </c>
      <c r="C623" s="2" t="s">
        <v>3022</v>
      </c>
      <c r="D623" t="s">
        <v>2046</v>
      </c>
    </row>
    <row r="624" spans="1:4" x14ac:dyDescent="0.25">
      <c r="A624" s="2" t="s">
        <v>1217</v>
      </c>
      <c r="B624" s="2" t="s">
        <v>2658</v>
      </c>
      <c r="C624" s="2" t="s">
        <v>3022</v>
      </c>
      <c r="D624" t="s">
        <v>2046</v>
      </c>
    </row>
    <row r="625" spans="1:4" x14ac:dyDescent="0.25">
      <c r="A625" s="2" t="s">
        <v>1219</v>
      </c>
      <c r="B625" s="2" t="s">
        <v>2659</v>
      </c>
      <c r="C625" s="2" t="s">
        <v>3023</v>
      </c>
      <c r="D625" t="s">
        <v>2046</v>
      </c>
    </row>
    <row r="626" spans="1:4" x14ac:dyDescent="0.25">
      <c r="A626" s="2" t="s">
        <v>1221</v>
      </c>
      <c r="B626" s="2" t="s">
        <v>2660</v>
      </c>
      <c r="C626" s="2" t="s">
        <v>3024</v>
      </c>
      <c r="D626" t="s">
        <v>2045</v>
      </c>
    </row>
    <row r="627" spans="1:4" x14ac:dyDescent="0.25">
      <c r="A627" s="2" t="s">
        <v>1223</v>
      </c>
      <c r="B627" s="2" t="s">
        <v>2661</v>
      </c>
      <c r="C627" s="2" t="s">
        <v>3022</v>
      </c>
      <c r="D627" t="s">
        <v>2046</v>
      </c>
    </row>
    <row r="628" spans="1:4" x14ac:dyDescent="0.25">
      <c r="A628" s="2" t="s">
        <v>1225</v>
      </c>
      <c r="B628" s="2" t="s">
        <v>2662</v>
      </c>
      <c r="C628" s="2" t="s">
        <v>3022</v>
      </c>
      <c r="D628" t="s">
        <v>2046</v>
      </c>
    </row>
    <row r="629" spans="1:4" x14ac:dyDescent="0.25">
      <c r="A629" s="2" t="s">
        <v>1227</v>
      </c>
      <c r="B629" s="2" t="s">
        <v>2663</v>
      </c>
      <c r="C629" s="2" t="s">
        <v>3022</v>
      </c>
      <c r="D629" t="s">
        <v>2045</v>
      </c>
    </row>
    <row r="630" spans="1:4" x14ac:dyDescent="0.25">
      <c r="A630" s="2" t="s">
        <v>1229</v>
      </c>
      <c r="B630" s="2" t="s">
        <v>2664</v>
      </c>
      <c r="C630" s="2" t="s">
        <v>3024</v>
      </c>
      <c r="D630" t="s">
        <v>2045</v>
      </c>
    </row>
    <row r="631" spans="1:4" x14ac:dyDescent="0.25">
      <c r="A631" s="2" t="s">
        <v>1230</v>
      </c>
      <c r="B631" s="2" t="s">
        <v>2665</v>
      </c>
      <c r="C631" s="2" t="s">
        <v>3022</v>
      </c>
      <c r="D631" t="s">
        <v>2046</v>
      </c>
    </row>
    <row r="632" spans="1:4" x14ac:dyDescent="0.25">
      <c r="A632" s="2" t="s">
        <v>1231</v>
      </c>
      <c r="B632" s="2" t="s">
        <v>2666</v>
      </c>
      <c r="C632" s="2" t="s">
        <v>3022</v>
      </c>
      <c r="D632" t="s">
        <v>2046</v>
      </c>
    </row>
    <row r="633" spans="1:4" x14ac:dyDescent="0.25">
      <c r="A633" s="2" t="s">
        <v>1232</v>
      </c>
      <c r="B633" s="2" t="s">
        <v>2667</v>
      </c>
      <c r="C633" s="2" t="s">
        <v>3024</v>
      </c>
      <c r="D633" t="s">
        <v>2045</v>
      </c>
    </row>
    <row r="634" spans="1:4" x14ac:dyDescent="0.25">
      <c r="A634" s="2" t="s">
        <v>1234</v>
      </c>
      <c r="B634" s="2" t="s">
        <v>2668</v>
      </c>
      <c r="C634" s="2" t="s">
        <v>3022</v>
      </c>
      <c r="D634" t="s">
        <v>2046</v>
      </c>
    </row>
    <row r="635" spans="1:4" x14ac:dyDescent="0.25">
      <c r="A635" s="2" t="s">
        <v>1236</v>
      </c>
      <c r="B635" s="2" t="s">
        <v>2669</v>
      </c>
      <c r="C635" s="2" t="s">
        <v>3022</v>
      </c>
      <c r="D635" t="s">
        <v>2046</v>
      </c>
    </row>
    <row r="636" spans="1:4" x14ac:dyDescent="0.25">
      <c r="A636" s="2" t="s">
        <v>1238</v>
      </c>
      <c r="B636" s="2" t="s">
        <v>2670</v>
      </c>
      <c r="C636" s="2" t="s">
        <v>3022</v>
      </c>
      <c r="D636" t="s">
        <v>2046</v>
      </c>
    </row>
    <row r="637" spans="1:4" x14ac:dyDescent="0.25">
      <c r="A637" s="2" t="s">
        <v>1240</v>
      </c>
      <c r="B637" s="2" t="s">
        <v>2671</v>
      </c>
      <c r="C637" s="2" t="s">
        <v>3022</v>
      </c>
      <c r="D637" t="s">
        <v>2045</v>
      </c>
    </row>
    <row r="638" spans="1:4" x14ac:dyDescent="0.25">
      <c r="A638" s="2" t="s">
        <v>1242</v>
      </c>
      <c r="B638" s="2" t="s">
        <v>2672</v>
      </c>
      <c r="C638" s="2" t="s">
        <v>3022</v>
      </c>
      <c r="D638" t="s">
        <v>2045</v>
      </c>
    </row>
    <row r="639" spans="1:4" x14ac:dyDescent="0.25">
      <c r="A639" s="2" t="s">
        <v>1244</v>
      </c>
      <c r="B639" s="2" t="s">
        <v>2673</v>
      </c>
      <c r="C639" s="2" t="s">
        <v>3024</v>
      </c>
      <c r="D639" t="s">
        <v>2045</v>
      </c>
    </row>
    <row r="640" spans="1:4" x14ac:dyDescent="0.25">
      <c r="A640" s="2" t="s">
        <v>1246</v>
      </c>
      <c r="B640" s="2" t="s">
        <v>2674</v>
      </c>
      <c r="C640" s="2" t="s">
        <v>3024</v>
      </c>
      <c r="D640" t="s">
        <v>2045</v>
      </c>
    </row>
    <row r="641" spans="1:4" x14ac:dyDescent="0.25">
      <c r="A641" s="2" t="s">
        <v>1248</v>
      </c>
      <c r="B641" s="2" t="s">
        <v>2675</v>
      </c>
      <c r="C641" s="2" t="s">
        <v>3022</v>
      </c>
      <c r="D641" t="s">
        <v>2045</v>
      </c>
    </row>
    <row r="642" spans="1:4" x14ac:dyDescent="0.25">
      <c r="A642" s="2" t="s">
        <v>1250</v>
      </c>
      <c r="B642" s="2" t="s">
        <v>2676</v>
      </c>
      <c r="C642" s="2" t="s">
        <v>3023</v>
      </c>
      <c r="D642" t="s">
        <v>2046</v>
      </c>
    </row>
    <row r="643" spans="1:4" x14ac:dyDescent="0.25">
      <c r="A643" s="2" t="s">
        <v>1252</v>
      </c>
      <c r="B643" s="2" t="s">
        <v>2677</v>
      </c>
      <c r="C643" s="2" t="s">
        <v>3022</v>
      </c>
      <c r="D643" t="s">
        <v>2045</v>
      </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      <v>2045</v>
      </c>
    </row>
    <row r="645" spans="1:4" x14ac:dyDescent="0.25">
      <c r="A645" s="2" t="s">
        <v>1256</v>
      </c>
      <c r="B645" s="2" t="s">
        <v>2679</v>
      </c>
      <c r="C645" s="2" t="s">
        <v>3022</v>
      </c>
      <c r="D645" t="s">
        <v>2045</v>
      </c>
    </row>
    <row r="646" spans="1:4" x14ac:dyDescent="0.25">
      <c r="A646" s="2" t="s">
        <v>1258</v>
      </c>
      <c r="B646" s="2" t="s">
        <v>2680</v>
      </c>
      <c r="C646" s="2" t="s">
        <v>3022</v>
      </c>
      <c r="D646" t="s">
        <v>2046</v>
      </c>
    </row>
    <row r="647" spans="1:4" x14ac:dyDescent="0.25">
      <c r="A647" s="2" t="s">
        <v>1260</v>
      </c>
      <c r="B647" s="2" t="s">
        <v>2681</v>
      </c>
      <c r="C647" s="2" t="s">
        <v>3022</v>
      </c>
      <c r="D647" t="s">
        <v>2045</v>
      </c>
    </row>
    <row r="648" spans="1:4" x14ac:dyDescent="0.25">
      <c r="A648" s="2" t="s">
        <v>1262</v>
      </c>
      <c r="B648" s="2" t="s">
        <v>2682</v>
      </c>
      <c r="C648" s="2" t="s">
        <v>3022</v>
      </c>
      <c r="D648" t="s">
        <v>2045</v>
      </c>
    </row>
    <row r="649" spans="1:4" x14ac:dyDescent="0.25">
      <c r="A649" s="2" t="s">
        <v>1264</v>
      </c>
      <c r="B649" s="2" t="s">
        <v>2683</v>
      </c>
      <c r="C649" s="2" t="s">
        <v>3023</v>
      </c>
      <c r="D649" t="s">
        <v>2045</v>
      </c>
    </row>
    <row r="650" spans="1:4" x14ac:dyDescent="0.25">
      <c r="A650" s="2" t="s">
        <v>1266</v>
      </c>
      <c r="B650" s="2" t="s">
        <v>2684</v>
      </c>
      <c r="C650" s="2" t="s">
        <v>3022</v>
      </c>
      <c r="D650" t="s">
        <v>2046</v>
      </c>
    </row>
    <row r="651" spans="1:4" x14ac:dyDescent="0.25">
      <c r="A651" s="2" t="s">
        <v>1268</v>
      </c>
      <c r="B651" s="2" t="s">
        <v>2685</v>
      </c>
      <c r="C651" s="2" t="s">
        <v>3023</v>
      </c>
      <c r="D651" t="s">
        <v>2046</v>
      </c>
    </row>
    <row r="652" spans="1:4" x14ac:dyDescent="0.25">
      <c r="A652" s="2" t="s">
        <v>1270</v>
      </c>
      <c r="B652" s="2" t="s">
        <v>2686</v>
      </c>
      <c r="C652" s="2" t="s">
        <v>3022</v>
      </c>
      <c r="D652" t="s">
        <v>2045</v>
      </c>
    </row>
    <row r="653" spans="1:4" x14ac:dyDescent="0.25">
      <c r="A653" s="2" t="s">
        <v>1272</v>
      </c>
      <c r="B653" s="2" t="s">
        <v>2687</v>
      </c>
      <c r="C653" s="2" t="s">
        <v>3022</v>
      </c>
      <c r="D653" t="s">
        <v>2046</v>
      </c>
    </row>
    <row r="654" spans="1:4" x14ac:dyDescent="0.25">
      <c r="A654" s="2" t="s">
        <v>1274</v>
      </c>
      <c r="B654" s="2" t="s">
        <v>2688</v>
      </c>
      <c r="C654" s="2" t="s">
        <v>3024</v>
      </c>
      <c r="D654" t="s">
        <v>2046</v>
      </c>
    </row>
    <row r="655" spans="1:4" x14ac:dyDescent="0.25">
      <c r="A655" s="2" t="s">
        <v>1276</v>
      </c>
      <c r="B655" s="2" t="s">
        <v>2689</v>
      </c>
      <c r="C655" s="2" t="s">
        <v>3022</v>
      </c>
      <c r="D655" t="s">
        <v>2046</v>
      </c>
    </row>
    <row r="656" spans="1:4" x14ac:dyDescent="0.25">
      <c r="A656" s="2" t="s">
        <v>1278</v>
      </c>
      <c r="B656" s="2" t="s">
        <v>2690</v>
      </c>
      <c r="C656" s="2" t="s">
        <v>3022</v>
      </c>
      <c r="D656" t="s">
        <v>2046</v>
      </c>
    </row>
    <row r="657" spans="1:4" x14ac:dyDescent="0.25">
      <c r="A657" s="2" t="s">
        <v>1280</v>
      </c>
      <c r="B657" s="2" t="s">
        <v>2691</v>
      </c>
      <c r="C657" s="2" t="s">
        <v>3022</v>
      </c>
      <c r="D657" t="s">
        <v>2045</v>
      </c>
    </row>
    <row r="658" spans="1:4" x14ac:dyDescent="0.25">
      <c r="A658" s="2" t="s">
        <v>1282</v>
      </c>
      <c r="B658" s="2" t="s">
        <v>2692</v>
      </c>
      <c r="C658" s="2" t="s">
        <v>3022</v>
      </c>
      <c r="D658" t="s">
        <v>2046</v>
      </c>
    </row>
    <row r="659" spans="1:4" x14ac:dyDescent="0.25">
      <c r="A659" s="2" t="s">
        <v>1284</v>
      </c>
      <c r="B659" s="2" t="s">
        <v>2693</v>
      </c>
      <c r="C659" s="2" t="s">
        <v>3022</v>
      </c>
      <c r="D659" t="s">
        <v>2045</v>
      </c>
    </row>
    <row r="660" spans="1:4" x14ac:dyDescent="0.25">
      <c r="A660" s="2" t="s">
        <v>1286</v>
      </c>
      <c r="B660" s="2" t="s">
        <v>2694</v>
      </c>
      <c r="C660" s="2" t="s">
        <v>3024</v>
      </c>
      <c r="D660" t="s">
        <v>2045</v>
      </c>
    </row>
    <row r="661" spans="1:4" x14ac:dyDescent="0.25">
      <c r="A661" s="2" t="s">
        <v>1288</v>
      </c>
      <c r="B661" s="2" t="s">
        <v>2695</v>
      </c>
      <c r="C661" s="2" t="s">
        <v>3024</v>
      </c>
      <c r="D661" t="s">
        <v>2045</v>
      </c>
    </row>
    <row r="662" spans="1:4" x14ac:dyDescent="0.25">
      <c r="A662" s="2" t="s">
        <v>1290</v>
      </c>
      <c r="B662" s="2" t="s">
        <v>2696</v>
      </c>
      <c r="C662" s="2" t="s">
        <v>3022</v>
      </c>
      <c r="D662" t="s">
        <v>2046</v>
      </c>
    </row>
    <row r="663" spans="1:4" x14ac:dyDescent="0.25">
      <c r="A663" s="2" t="s">
        <v>1292</v>
      </c>
      <c r="B663" s="2" t="s">
        <v>2697</v>
      </c>
      <c r="C663" s="2" t="s">
        <v>3022</v>
      </c>
      <c r="D663" t="s">
        <v>2045</v>
      </c>
    </row>
    <row r="664" spans="1:4" x14ac:dyDescent="0.25">
      <c r="A664" s="2" t="s">
        <v>1294</v>
      </c>
      <c r="B664" s="2" t="s">
        <v>2698</v>
      </c>
      <c r="C664" s="2" t="s">
        <v>3022</v>
      </c>
      <c r="D664" t="s">
        <v>2046</v>
      </c>
    </row>
    <row r="665" spans="1:4" x14ac:dyDescent="0.25">
      <c r="A665" s="2" t="s">
        <v>1296</v>
      </c>
      <c r="B665" s="2" t="s">
        <v>2699</v>
      </c>
      <c r="C665" s="2" t="s">
        <v>3022</v>
      </c>
      <c r="D665" t="s">
        <v>2046</v>
      </c>
    </row>
    <row r="666" spans="1:4" x14ac:dyDescent="0.25">
      <c r="A666" s="2" t="s">
        <v>1298</v>
      </c>
      <c r="B666" s="2" t="s">
        <v>2700</v>
      </c>
      <c r="C666" s="2" t="s">
        <v>3022</v>
      </c>
      <c r="D666" t="s">
        <v>2046</v>
      </c>
    </row>
    <row r="667" spans="1:4" x14ac:dyDescent="0.25">
      <c r="A667" s="2" t="s">
        <v>1299</v>
      </c>
      <c r="B667" s="2" t="s">
        <v>2701</v>
      </c>
      <c r="C667" s="2" t="s">
        <v>3022</v>
      </c>
      <c r="D667" t="s">
        <v>2045</v>
      </c>
    </row>
    <row r="668" spans="1:4" x14ac:dyDescent="0.25">
      <c r="A668" s="2" t="s">
        <v>1301</v>
      </c>
      <c r="B668" s="2" t="s">
        <v>2702</v>
      </c>
      <c r="C668" s="2" t="s">
        <v>3022</v>
      </c>
      <c r="D668" t="s">
        <v>2046</v>
      </c>
    </row>
    <row r="669" spans="1:4" x14ac:dyDescent="0.25">
      <c r="A669" s="2" t="s">
        <v>1303</v>
      </c>
      <c r="B669" s="2" t="s">
        <v>2703</v>
      </c>
      <c r="C669" s="2" t="s">
        <v>3024</v>
      </c>
      <c r="D669" t="s">
        <v>2046</v>
      </c>
    </row>
    <row r="670" spans="1:4" x14ac:dyDescent="0.25">
      <c r="A670" s="2" t="s">
        <v>1305</v>
      </c>
      <c r="B670" s="2" t="s">
        <v>2704</v>
      </c>
      <c r="C670" s="2" t="s">
        <v>3022</v>
      </c>
      <c r="D670" t="s">
        <v>2045</v>
      </c>
    </row>
    <row r="671" spans="1:4" x14ac:dyDescent="0.25">
      <c r="A671" s="2" t="s">
        <v>1307</v>
      </c>
      <c r="B671" s="2" t="s">
        <v>2705</v>
      </c>
      <c r="C671" s="2" t="s">
        <v>3022</v>
      </c>
      <c r="D671" t="s">
        <v>2046</v>
      </c>
    </row>
    <row r="672" spans="1:4" x14ac:dyDescent="0.25">
      <c r="A672" s="2" t="s">
        <v>1309</v>
      </c>
      <c r="B672" s="2" t="s">
        <v>2706</v>
      </c>
      <c r="C672" s="2" t="s">
        <v>3022</v>
      </c>
      <c r="D672" t="s">
        <v>2045</v>
      </c>
    </row>
    <row r="673" spans="1:4" x14ac:dyDescent="0.25">
      <c r="A673" s="2" t="s">
        <v>1311</v>
      </c>
      <c r="B673" s="2" t="s">
        <v>2707</v>
      </c>
      <c r="C673" s="2" t="s">
        <v>3022</v>
      </c>
      <c r="D673" t="s">
        <v>2046</v>
      </c>
    </row>
    <row r="674" spans="1:4" x14ac:dyDescent="0.25">
      <c r="A674" s="2" t="s">
        <v>1313</v>
      </c>
      <c r="B674" s="2" t="s">
        <v>2708</v>
      </c>
      <c r="C674" s="2" t="s">
        <v>3022</v>
      </c>
      <c r="D674" t="s">
        <v>2045</v>
      </c>
    </row>
    <row r="675" spans="1:4" x14ac:dyDescent="0.25">
      <c r="A675" s="2" t="s">
        <v>1315</v>
      </c>
      <c r="B675" s="2" t="s">
        <v>2709</v>
      </c>
      <c r="C675" s="2" t="s">
        <v>3022</v>
      </c>
      <c r="D675" t="s">
        <v>2045</v>
      </c>
    </row>
    <row r="676" spans="1:4" x14ac:dyDescent="0.25">
      <c r="A676" s="2" t="s">
        <v>1317</v>
      </c>
      <c r="B676" s="2" t="s">
        <v>2710</v>
      </c>
      <c r="C676" s="2" t="s">
        <v>3022</v>
      </c>
      <c r="D676" t="s">
        <v>2045</v>
      </c>
    </row>
    <row r="677" spans="1:4" x14ac:dyDescent="0.25">
      <c r="A677" s="2" t="s">
        <v>1319</v>
      </c>
      <c r="B677" s="2" t="s">
        <v>2711</v>
      </c>
      <c r="C677" s="2" t="s">
        <v>3022</v>
      </c>
      <c r="D677" t="s">
        <v>2045</v>
      </c>
    </row>
    <row r="678" spans="1:4" x14ac:dyDescent="0.25">
      <c r="A678" s="2" t="s">
        <v>1321</v>
      </c>
      <c r="B678" s="2" t="s">
        <v>2712</v>
      </c>
      <c r="C678" s="2" t="s">
        <v>3022</v>
      </c>
      <c r="D678" t="s">
        <v>2046</v>
      </c>
    </row>
    <row r="679" spans="1:4" x14ac:dyDescent="0.25">
      <c r="A679" s="2" t="s">
        <v>1323</v>
      </c>
      <c r="B679" s="2" t="s">
        <v>2713</v>
      </c>
      <c r="C679" s="2" t="s">
        <v>3024</v>
      </c>
      <c r="D679" t="s">
        <v>2046</v>
      </c>
    </row>
    <row r="680" spans="1:4" x14ac:dyDescent="0.25">
      <c r="A680" s="2" t="s">
        <v>1325</v>
      </c>
      <c r="B680" s="2" t="s">
        <v>2714</v>
      </c>
      <c r="C680" s="2" t="s">
        <v>3022</v>
      </c>
      <c r="D680" t="s">
        <v>2045</v>
      </c>
    </row>
    <row r="681" spans="1:4" x14ac:dyDescent="0.25">
      <c r="A681" s="2" t="s">
        <v>1327</v>
      </c>
      <c r="B681" s="2" t="s">
        <v>2715</v>
      </c>
      <c r="C681" s="2" t="s">
        <v>3023</v>
      </c>
      <c r="D681" t="s">
        <v>2046</v>
      </c>
    </row>
    <row r="682" spans="1:4" x14ac:dyDescent="0.25">
      <c r="A682" s="2" t="s">
        <v>1329</v>
      </c>
      <c r="B682" s="2" t="s">
        <v>2716</v>
      </c>
      <c r="C682" s="2" t="s">
        <v>3022</v>
      </c>
      <c r="D682" t="s">
        <v>2046</v>
      </c>
    </row>
    <row r="683" spans="1:4" x14ac:dyDescent="0.25">
      <c r="A683" s="2" t="s">
        <v>1331</v>
      </c>
      <c r="B683" s="2" t="s">
        <v>2717</v>
      </c>
      <c r="C683" s="2" t="s">
        <v>3023</v>
      </c>
      <c r="D683" t="s">
        <v>2045</v>
      </c>
    </row>
    <row r="684" spans="1:4" x14ac:dyDescent="0.25">
      <c r="A684" s="2" t="s">
        <v>1333</v>
      </c>
      <c r="B684" s="2" t="s">
        <v>2718</v>
      </c>
      <c r="C684" s="2" t="s">
        <v>3022</v>
      </c>
      <c r="D684" t="s">
        <v>2045</v>
      </c>
    </row>
    <row r="685" spans="1:4" x14ac:dyDescent="0.25">
      <c r="A685" s="2" t="s">
        <v>1335</v>
      </c>
      <c r="B685" s="2" t="s">
        <v>2719</v>
      </c>
      <c r="C685" s="2" t="s">
        <v>3022</v>
      </c>
      <c r="D685" t="s">
        <v>2046</v>
      </c>
    </row>
    <row r="686" spans="1:4" x14ac:dyDescent="0.25">
      <c r="A686" s="2" t="s">
        <v>1337</v>
      </c>
      <c r="B686" s="2" t="s">
        <v>2720</v>
      </c>
      <c r="C686" s="2" t="s">
        <v>3022</v>
      </c>
      <c r="D686" t="s">
        <v>2046</v>
      </c>
    </row>
    <row r="687" spans="1:4" x14ac:dyDescent="0.25">
      <c r="A687" s="2" t="s">
        <v>1339</v>
      </c>
      <c r="B687" s="2" t="s">
        <v>2721</v>
      </c>
      <c r="C687" s="2" t="s">
        <v>3022</v>
      </c>
      <c r="D687" t="s">
        <v>2045</v>
      </c>
    </row>
    <row r="688" spans="1:4" x14ac:dyDescent="0.25">
      <c r="A688" s="2" t="s">
        <v>1341</v>
      </c>
      <c r="B688" s="2" t="s">
        <v>2722</v>
      </c>
      <c r="C688" s="2" t="s">
        <v>3022</v>
      </c>
      <c r="D688" t="s">
        <v>2045</v>
      </c>
    </row>
    <row r="689" spans="1:4" x14ac:dyDescent="0.25">
      <c r="A689" s="2" t="s">
        <v>1343</v>
      </c>
      <c r="B689" s="2" t="s">
        <v>2307</v>
      </c>
      <c r="C689" s="2" t="s">
        <v>3022</v>
      </c>
      <c r="D689" t="s">
        <v>2046</v>
      </c>
    </row>
    <row r="690" spans="1:4" x14ac:dyDescent="0.25">
      <c r="A690" s="2" t="s">
        <v>1345</v>
      </c>
      <c r="B690" s="2" t="s">
        <v>2723</v>
      </c>
      <c r="C690" s="2" t="s">
        <v>3024</v>
      </c>
      <c r="D690" t="s">
        <v>2046</v>
      </c>
    </row>
    <row r="691" spans="1:4" x14ac:dyDescent="0.25">
      <c r="A691" s="2" t="s">
        <v>1347</v>
      </c>
      <c r="B691" s="2" t="s">
        <v>2724</v>
      </c>
      <c r="C691" s="2" t="s">
        <v>3022</v>
      </c>
      <c r="D691" t="s">
        <v>2046</v>
      </c>
    </row>
    <row r="692" spans="1:4" x14ac:dyDescent="0.25">
      <c r="A692" s="2" t="s">
        <v>1349</v>
      </c>
      <c r="B692" s="2" t="s">
        <v>2725</v>
      </c>
      <c r="C692" s="2" t="s">
        <v>3022</v>
      </c>
      <c r="D692" t="s">
        <v>2046</v>
      </c>
    </row>
    <row r="693" spans="1:4" x14ac:dyDescent="0.25">
      <c r="A693" s="2" t="s">
        <v>1351</v>
      </c>
      <c r="B693" s="2" t="s">
        <v>2726</v>
      </c>
      <c r="C693" s="2" t="s">
        <v>3022</v>
      </c>
      <c r="D693" t="s">
        <v>2045</v>
      </c>
    </row>
    <row r="694" spans="1:4" x14ac:dyDescent="0.25">
      <c r="A694" s="2" t="s">
        <v>1353</v>
      </c>
      <c r="B694" s="2" t="s">
        <v>2727</v>
      </c>
      <c r="C694" s="2" t="s">
        <v>3022</v>
      </c>
      <c r="D694" t="s">
        <v>2046</v>
      </c>
    </row>
    <row r="695" spans="1:4" x14ac:dyDescent="0.25">
      <c r="A695" s="2" t="s">
        <v>1355</v>
      </c>
      <c r="B695" s="2" t="s">
        <v>2728</v>
      </c>
      <c r="C695" s="2" t="s">
        <v>3022</v>
      </c>
      <c r="D695" t="s">
        <v>2045</v>
      </c>
    </row>
    <row r="696" spans="1:4" x14ac:dyDescent="0.25">
      <c r="A696" s="2" t="s">
        <v>1357</v>
      </c>
      <c r="B696" s="2" t="s">
        <v>2729</v>
      </c>
      <c r="C696" s="2" t="s">
        <v>3022</v>
      </c>
      <c r="D696" t="s">
        <v>2046</v>
      </c>
    </row>
    <row r="697" spans="1:4" x14ac:dyDescent="0.25">
      <c r="A697" s="2" t="s">
        <v>1359</v>
      </c>
      <c r="B697" s="2" t="s">
        <v>2730</v>
      </c>
      <c r="C697" s="2" t="s">
        <v>3022</v>
      </c>
      <c r="D697" t="s">
        <v>2045</v>
      </c>
    </row>
    <row r="698" spans="1:4" x14ac:dyDescent="0.25">
      <c r="A698" s="2" t="s">
        <v>1361</v>
      </c>
      <c r="B698" s="2" t="s">
        <v>2731</v>
      </c>
      <c r="C698" s="2" t="s">
        <v>3022</v>
      </c>
      <c r="D698" t="s">
        <v>2046</v>
      </c>
    </row>
    <row r="699" spans="1:4" x14ac:dyDescent="0.25">
      <c r="A699" s="2" t="s">
        <v>1363</v>
      </c>
      <c r="B699" s="2" t="s">
        <v>2732</v>
      </c>
      <c r="C699" s="2" t="s">
        <v>3024</v>
      </c>
      <c r="D699" t="s">
        <v>2046</v>
      </c>
    </row>
    <row r="700" spans="1:4" x14ac:dyDescent="0.25">
      <c r="A700" s="2" t="s">
        <v>1365</v>
      </c>
      <c r="B700" s="2" t="s">
        <v>2733</v>
      </c>
      <c r="C700" s="2" t="s">
        <v>3024</v>
      </c>
      <c r="D700" t="s">
        <v>2046</v>
      </c>
    </row>
    <row r="701" spans="1:4" x14ac:dyDescent="0.25">
      <c r="A701" s="2" t="s">
        <v>1367</v>
      </c>
      <c r="B701" s="2" t="s">
        <v>2734</v>
      </c>
      <c r="C701" s="2" t="s">
        <v>3022</v>
      </c>
      <c r="D701" t="s">
        <v>2045</v>
      </c>
    </row>
    <row r="702" spans="1:4" x14ac:dyDescent="0.25">
      <c r="A702" s="2" t="s">
        <v>1369</v>
      </c>
      <c r="B702" s="2" t="s">
        <v>2735</v>
      </c>
      <c r="C702" s="2" t="s">
        <v>3022</v>
      </c>
      <c r="D702" t="s">
        <v>2046</v>
      </c>
    </row>
    <row r="703" spans="1:4" x14ac:dyDescent="0.25">
      <c r="A703" s="2" t="s">
        <v>1371</v>
      </c>
      <c r="B703" s="2" t="s">
        <v>2736</v>
      </c>
      <c r="C703" s="2" t="s">
        <v>3024</v>
      </c>
      <c r="D703" t="s">
        <v>2045</v>
      </c>
    </row>
    <row r="704" spans="1:4" x14ac:dyDescent="0.25">
      <c r="A704" s="2" t="s">
        <v>1373</v>
      </c>
      <c r="B704" s="2" t="s">
        <v>2737</v>
      </c>
      <c r="C704" s="2" t="s">
        <v>3022</v>
      </c>
      <c r="D704" t="s">
        <v>2045</v>
      </c>
    </row>
    <row r="705" spans="1:4" x14ac:dyDescent="0.25">
      <c r="A705" s="2" t="s">
        <v>1375</v>
      </c>
      <c r="B705" s="2" t="s">
        <v>2738</v>
      </c>
      <c r="C705" s="2" t="s">
        <v>3024</v>
      </c>
      <c r="D705" t="s">
        <v>2045</v>
      </c>
    </row>
    <row r="706" spans="1:4" x14ac:dyDescent="0.25">
      <c r="A706" s="2" t="s">
        <v>1377</v>
      </c>
      <c r="B706" s="2" t="s">
        <v>2739</v>
      </c>
      <c r="C706" s="2" t="s">
        <v>3022</v>
      </c>
      <c r="D706" t="s">
        <v>2045</v>
      </c>
    </row>
    <row r="707" spans="1:4" x14ac:dyDescent="0.25">
      <c r="A707" s="2" t="s">
        <v>1379</v>
      </c>
      <c r="B707" s="2" t="s">
        <v>2740</v>
      </c>
      <c r="C707" s="2" t="s">
        <v>3022</v>
      </c>
      <c r="D707" t="s">
        <v>2046</v>
      </c>
    </row>
    <row r="708" spans="1:4" x14ac:dyDescent="0.25">
      <c r="A708" s="2" t="s">
        <v>1381</v>
      </c>
      <c r="B708" s="2" t="s">
        <v>2741</v>
      </c>
      <c r="C708" s="2" t="s">
        <v>3022</v>
      </c>
      <c r="D708" t="s">
        <v>2046</v>
      </c>
    </row>
    <row r="709" spans="1:4" x14ac:dyDescent="0.25">
      <c r="A709" s="2" t="s">
        <v>1383</v>
      </c>
      <c r="B709" s="2" t="s">
        <v>2742</v>
      </c>
      <c r="C709" s="2" t="s">
        <v>3024</v>
      </c>
      <c r="D709" t="s">
        <v>2046</v>
      </c>
    </row>
    <row r="710" spans="1:4" x14ac:dyDescent="0.25">
      <c r="A710" s="2" t="s">
        <v>1385</v>
      </c>
      <c r="B710" s="2" t="s">
        <v>2743</v>
      </c>
      <c r="C710" s="2" t="s">
        <v>3022</v>
      </c>
      <c r="D710" t="s">
        <v>2045</v>
      </c>
    </row>
    <row r="711" spans="1:4" x14ac:dyDescent="0.25">
      <c r="A711" s="2" t="s">
        <v>1387</v>
      </c>
      <c r="B711" s="2" t="s">
        <v>2560</v>
      </c>
      <c r="C711" s="2" t="s">
        <v>3022</v>
      </c>
      <c r="D711" t="s">
        <v>2045</v>
      </c>
    </row>
    <row r="712" spans="1:4" x14ac:dyDescent="0.25">
      <c r="A712" s="2" t="s">
        <v>1389</v>
      </c>
      <c r="B712" s="2" t="s">
        <v>2744</v>
      </c>
      <c r="C712" s="2" t="s">
        <v>3022</v>
      </c>
      <c r="D712" t="s">
        <v>2046</v>
      </c>
    </row>
    <row r="713" spans="1:4" x14ac:dyDescent="0.25">
      <c r="A713" s="2" t="s">
        <v>1391</v>
      </c>
      <c r="B713" s="2" t="s">
        <v>2745</v>
      </c>
      <c r="C713" s="2" t="s">
        <v>3022</v>
      </c>
      <c r="D713" t="s">
        <v>2046</v>
      </c>
    </row>
    <row r="714" spans="1:4" x14ac:dyDescent="0.25">
      <c r="A714" s="2" t="s">
        <v>1393</v>
      </c>
      <c r="B714" s="2" t="s">
        <v>2746</v>
      </c>
      <c r="C714" s="2" t="s">
        <v>3023</v>
      </c>
      <c r="D714" t="s">
        <v>2046</v>
      </c>
    </row>
    <row r="715" spans="1:4" x14ac:dyDescent="0.25">
      <c r="A715" s="2" t="s">
        <v>1395</v>
      </c>
      <c r="B715" s="2" t="s">
        <v>2747</v>
      </c>
      <c r="C715" s="2" t="s">
        <v>3022</v>
      </c>
      <c r="D715" t="s">
        <v>2046</v>
      </c>
    </row>
    <row r="716" spans="1:4" x14ac:dyDescent="0.25">
      <c r="A716" s="2" t="s">
        <v>1397</v>
      </c>
      <c r="B716" s="2" t="s">
        <v>2748</v>
      </c>
      <c r="C716" s="2" t="s">
        <v>3024</v>
      </c>
      <c r="D716" t="s">
        <v>2045</v>
      </c>
    </row>
    <row r="717" spans="1:4" x14ac:dyDescent="0.25">
      <c r="A717" s="2" t="s">
        <v>1399</v>
      </c>
      <c r="B717" s="2" t="s">
        <v>2749</v>
      </c>
      <c r="C717" s="2" t="s">
        <v>3022</v>
      </c>
      <c r="D717" t="s">
        <v>2046</v>
      </c>
    </row>
    <row r="718" spans="1:4" x14ac:dyDescent="0.25">
      <c r="A718" s="2" t="s">
        <v>1401</v>
      </c>
      <c r="B718" s="2" t="s">
        <v>2750</v>
      </c>
      <c r="C718" s="2" t="s">
        <v>3024</v>
      </c>
      <c r="D718" t="s">
        <v>2046</v>
      </c>
    </row>
    <row r="719" spans="1:4" x14ac:dyDescent="0.25">
      <c r="A719" s="2" t="s">
        <v>1403</v>
      </c>
      <c r="B719" s="2" t="s">
        <v>2751</v>
      </c>
      <c r="C719" s="2" t="s">
        <v>3022</v>
      </c>
      <c r="D719" t="s">
        <v>2046</v>
      </c>
    </row>
    <row r="720" spans="1:4" x14ac:dyDescent="0.25">
      <c r="A720" s="2" t="s">
        <v>1405</v>
      </c>
      <c r="B720" s="2" t="s">
        <v>2752</v>
      </c>
      <c r="C720" s="2" t="s">
        <v>3022</v>
      </c>
      <c r="D720" t="s">
        <v>2046</v>
      </c>
    </row>
    <row r="721" spans="1:4" x14ac:dyDescent="0.25">
      <c r="A721" s="2" t="s">
        <v>1407</v>
      </c>
      <c r="B721" s="2" t="s">
        <v>2753</v>
      </c>
      <c r="C721" s="2" t="s">
        <v>3022</v>
      </c>
      <c r="D721" t="s">
        <v>2045</v>
      </c>
    </row>
    <row r="722" spans="1:4" x14ac:dyDescent="0.25">
      <c r="A722" s="2" t="s">
        <v>1409</v>
      </c>
      <c r="B722" s="2" t="s">
        <v>2754</v>
      </c>
      <c r="C722" s="2" t="s">
        <v>3022</v>
      </c>
      <c r="D722" t="s">
        <v>2045</v>
      </c>
    </row>
    <row r="723" spans="1:4" x14ac:dyDescent="0.25">
      <c r="A723" s="2" t="s">
        <v>1411</v>
      </c>
      <c r="B723" s="2" t="s">
        <v>2755</v>
      </c>
      <c r="C723" s="2" t="s">
        <v>3022</v>
      </c>
      <c r="D723" t="s">
        <v>2045</v>
      </c>
    </row>
    <row r="724" spans="1:4" x14ac:dyDescent="0.25">
      <c r="A724" s="2" t="s">
        <v>1413</v>
      </c>
      <c r="B724" s="2" t="s">
        <v>2756</v>
      </c>
      <c r="C724" s="2" t="s">
        <v>3022</v>
      </c>
      <c r="D724" t="s">
        <v>2046</v>
      </c>
    </row>
    <row r="725" spans="1:4" x14ac:dyDescent="0.25">
      <c r="A725" s="2" t="s">
        <v>1415</v>
      </c>
      <c r="B725" s="2" t="s">
        <v>2757</v>
      </c>
      <c r="C725" s="2" t="s">
        <v>3022</v>
      </c>
      <c r="D725" t="s">
        <v>2046</v>
      </c>
    </row>
    <row r="726" spans="1:4" x14ac:dyDescent="0.25">
      <c r="A726" s="2" t="s">
        <v>1417</v>
      </c>
      <c r="B726" s="2" t="s">
        <v>2758</v>
      </c>
      <c r="C726" s="2" t="s">
        <v>3022</v>
      </c>
      <c r="D726" t="s">
        <v>2045</v>
      </c>
    </row>
    <row r="727" spans="1:4" x14ac:dyDescent="0.25">
      <c r="A727" s="2" t="s">
        <v>1419</v>
      </c>
      <c r="B727" s="2" t="s">
        <v>2759</v>
      </c>
      <c r="C727" s="2" t="s">
        <v>3022</v>
      </c>
      <c r="D727" t="s">
        <v>2046</v>
      </c>
    </row>
    <row r="728" spans="1:4" x14ac:dyDescent="0.25">
      <c r="A728" s="2" t="s">
        <v>1421</v>
      </c>
      <c r="B728" s="2" t="s">
        <v>2760</v>
      </c>
      <c r="C728" s="2" t="s">
        <v>3022</v>
      </c>
      <c r="D728" t="s">
        <v>2046</v>
      </c>
    </row>
    <row r="729" spans="1:4" x14ac:dyDescent="0.25">
      <c r="A729" s="2" t="s">
        <v>1423</v>
      </c>
      <c r="B729" s="2" t="s">
        <v>2761</v>
      </c>
      <c r="C729" s="2" t="s">
        <v>3024</v>
      </c>
      <c r="D729" t="s">
        <v>2045</v>
      </c>
    </row>
    <row r="730" spans="1:4" x14ac:dyDescent="0.25">
      <c r="A730" s="2" t="s">
        <v>1425</v>
      </c>
      <c r="B730" s="2" t="s">
        <v>2762</v>
      </c>
      <c r="C730" s="2" t="s">
        <v>3022</v>
      </c>
      <c r="D730" t="s">
        <v>2045</v>
      </c>
    </row>
    <row r="731" spans="1:4" x14ac:dyDescent="0.25">
      <c r="A731" s="2" t="s">
        <v>1427</v>
      </c>
      <c r="B731" s="2" t="s">
        <v>2763</v>
      </c>
      <c r="C731" s="2" t="s">
        <v>3023</v>
      </c>
      <c r="D731" t="s">
        <v>2046</v>
      </c>
    </row>
    <row r="732" spans="1:4" x14ac:dyDescent="0.25">
      <c r="A732" s="2" t="s">
        <v>1429</v>
      </c>
      <c r="B732" s="2" t="s">
        <v>2764</v>
      </c>
      <c r="C732" s="2" t="s">
        <v>3022</v>
      </c>
      <c r="D732" t="s">
        <v>2046</v>
      </c>
    </row>
    <row r="733" spans="1:4" x14ac:dyDescent="0.25">
      <c r="A733" s="2" t="s">
        <v>1431</v>
      </c>
      <c r="B733" s="2" t="s">
        <v>2765</v>
      </c>
      <c r="C733" s="2" t="s">
        <v>3022</v>
      </c>
      <c r="D733" t="s">
        <v>2045</v>
      </c>
    </row>
    <row r="734" spans="1:4" x14ac:dyDescent="0.25">
      <c r="A734" s="2" t="s">
        <v>1433</v>
      </c>
      <c r="B734" s="2" t="s">
        <v>2766</v>
      </c>
      <c r="C734" s="2" t="s">
        <v>3022</v>
      </c>
      <c r="D734" t="s">
        <v>2046</v>
      </c>
    </row>
    <row r="735" spans="1:4" x14ac:dyDescent="0.25">
      <c r="A735" s="2" t="s">
        <v>1435</v>
      </c>
      <c r="B735" s="2" t="s">
        <v>2435</v>
      </c>
      <c r="C735" s="2" t="s">
        <v>3022</v>
      </c>
      <c r="D735" t="s">
        <v>2045</v>
      </c>
    </row>
    <row r="736" spans="1:4" x14ac:dyDescent="0.25">
      <c r="A736" s="2" t="s">
        <v>1437</v>
      </c>
      <c r="B736" s="2" t="s">
        <v>2767</v>
      </c>
      <c r="C736" s="2" t="s">
        <v>3022</v>
      </c>
      <c r="D736" t="s">
        <v>2046</v>
      </c>
    </row>
    <row r="737" spans="1:4" x14ac:dyDescent="0.25">
      <c r="A737" s="2" t="s">
        <v>1439</v>
      </c>
      <c r="B737" s="2" t="s">
        <v>2768</v>
      </c>
      <c r="C737" s="2" t="s">
        <v>3022</v>
      </c>
      <c r="D737" t="s">
        <v>2046</v>
      </c>
    </row>
    <row r="738" spans="1:4" x14ac:dyDescent="0.25">
      <c r="A738" s="2" t="s">
        <v>1441</v>
      </c>
      <c r="B738" s="2" t="s">
        <v>2769</v>
      </c>
      <c r="C738" s="2" t="s">
        <v>3024</v>
      </c>
      <c r="D738" t="s">
        <v>2045</v>
      </c>
    </row>
    <row r="739" spans="1:4" x14ac:dyDescent="0.25">
      <c r="A739" s="2" t="s">
        <v>1443</v>
      </c>
      <c r="B739" s="2" t="s">
        <v>2770</v>
      </c>
      <c r="C739" s="2" t="s">
        <v>3022</v>
      </c>
      <c r="D739" t="s">
        <v>2046</v>
      </c>
    </row>
    <row r="740" spans="1:4" x14ac:dyDescent="0.25">
      <c r="A740" s="2" t="s">
        <v>1445</v>
      </c>
      <c r="B740" s="2" t="s">
        <v>2771</v>
      </c>
      <c r="C740" s="2" t="s">
        <v>3023</v>
      </c>
      <c r="D740" t="s">
        <v>2046</v>
      </c>
    </row>
    <row r="741" spans="1:4" x14ac:dyDescent="0.25">
      <c r="A741" s="2" t="s">
        <v>1447</v>
      </c>
      <c r="B741" s="2" t="s">
        <v>2772</v>
      </c>
      <c r="C741" s="2" t="s">
        <v>3022</v>
      </c>
      <c r="D741" t="s">
        <v>2045</v>
      </c>
    </row>
    <row r="742" spans="1:4" x14ac:dyDescent="0.25">
      <c r="A742" s="2" t="s">
        <v>1449</v>
      </c>
      <c r="B742" s="2" t="s">
        <v>2773</v>
      </c>
      <c r="C742" s="2" t="s">
        <v>3024</v>
      </c>
      <c r="D742" t="s">
        <v>2046</v>
      </c>
    </row>
    <row r="743" spans="1:4" x14ac:dyDescent="0.25">
      <c r="A743" s="2" t="s">
        <v>1451</v>
      </c>
      <c r="B743" s="2" t="s">
        <v>2774</v>
      </c>
      <c r="C743" s="2" t="s">
        <v>3022</v>
      </c>
      <c r="D743" t="s">
        <v>2046</v>
      </c>
    </row>
    <row r="744" spans="1:4" x14ac:dyDescent="0.25">
      <c r="A744" s="2" t="s">
        <v>1453</v>
      </c>
      <c r="B744" s="2" t="s">
        <v>2775</v>
      </c>
      <c r="C744" s="2" t="s">
        <v>3022</v>
      </c>
      <c r="D744" t="s">
        <v>2046</v>
      </c>
    </row>
    <row r="745" spans="1:4" x14ac:dyDescent="0.25">
      <c r="A745" s="2" t="s">
        <v>1455</v>
      </c>
      <c r="B745" s="2" t="s">
        <v>2776</v>
      </c>
      <c r="C745" s="2" t="s">
        <v>3022</v>
      </c>
      <c r="D745" t="s">
        <v>2046</v>
      </c>
    </row>
    <row r="746" spans="1:4" x14ac:dyDescent="0.25">
      <c r="A746" s="2" t="s">
        <v>1457</v>
      </c>
      <c r="B746" s="2" t="s">
        <v>2777</v>
      </c>
      <c r="C746" s="2" t="s">
        <v>3022</v>
      </c>
      <c r="D746" t="s">
        <v>2045</v>
      </c>
    </row>
    <row r="747" spans="1:4" x14ac:dyDescent="0.25">
      <c r="A747" s="2" t="s">
        <v>1459</v>
      </c>
      <c r="B747" s="2" t="s">
        <v>2778</v>
      </c>
      <c r="C747" s="2" t="s">
        <v>3024</v>
      </c>
      <c r="D747" t="s">
        <v>2046</v>
      </c>
    </row>
    <row r="748" spans="1:4" x14ac:dyDescent="0.25">
      <c r="A748" s="2" t="s">
        <v>1461</v>
      </c>
      <c r="B748" s="2" t="s">
        <v>2779</v>
      </c>
      <c r="C748" s="2" t="s">
        <v>3024</v>
      </c>
      <c r="D748" t="s">
        <v>2046</v>
      </c>
    </row>
    <row r="749" spans="1:4" x14ac:dyDescent="0.25">
      <c r="A749" s="2" t="s">
        <v>1463</v>
      </c>
      <c r="B749" s="2" t="s">
        <v>2780</v>
      </c>
      <c r="C749" s="2" t="s">
        <v>3024</v>
      </c>
      <c r="D749" t="s">
        <v>2045</v>
      </c>
    </row>
    <row r="750" spans="1:4" x14ac:dyDescent="0.25">
      <c r="A750" s="2" t="s">
        <v>1465</v>
      </c>
      <c r="B750" s="2" t="s">
        <v>2781</v>
      </c>
      <c r="C750" s="2" t="s">
        <v>3022</v>
      </c>
      <c r="D750" t="s">
        <v>2046</v>
      </c>
    </row>
    <row r="751" spans="1:4" x14ac:dyDescent="0.25">
      <c r="A751" s="2" t="s">
        <v>1467</v>
      </c>
      <c r="B751" s="2" t="s">
        <v>2782</v>
      </c>
      <c r="C751" s="2" t="s">
        <v>3024</v>
      </c>
      <c r="D751" t="s">
        <v>2045</v>
      </c>
    </row>
    <row r="752" spans="1:4" x14ac:dyDescent="0.25">
      <c r="A752" s="2" t="s">
        <v>1469</v>
      </c>
      <c r="B752" s="2" t="s">
        <v>2783</v>
      </c>
      <c r="C752" s="2" t="s">
        <v>3022</v>
      </c>
      <c r="D752" t="s">
        <v>2045</v>
      </c>
    </row>
    <row r="753" spans="1:4" x14ac:dyDescent="0.25">
      <c r="A753" s="2" t="s">
        <v>1471</v>
      </c>
      <c r="B753" s="2" t="s">
        <v>2784</v>
      </c>
      <c r="C753" s="2" t="s">
        <v>3022</v>
      </c>
      <c r="D753" t="s">
        <v>2046</v>
      </c>
    </row>
    <row r="754" spans="1:4" x14ac:dyDescent="0.25">
      <c r="A754" s="2" t="s">
        <v>1473</v>
      </c>
      <c r="B754" s="2" t="s">
        <v>2785</v>
      </c>
      <c r="C754" s="2" t="s">
        <v>3022</v>
      </c>
      <c r="D754" t="s">
        <v>2045</v>
      </c>
    </row>
    <row r="755" spans="1:4" x14ac:dyDescent="0.25">
      <c r="A755" s="2" t="s">
        <v>1475</v>
      </c>
      <c r="B755" s="2" t="s">
        <v>2786</v>
      </c>
      <c r="C755" s="2" t="s">
        <v>3022</v>
      </c>
      <c r="D755" t="s">
        <v>2046</v>
      </c>
    </row>
    <row r="756" spans="1:4" x14ac:dyDescent="0.25">
      <c r="A756" s="2" t="s">
        <v>1477</v>
      </c>
      <c r="B756" s="2" t="s">
        <v>2787</v>
      </c>
      <c r="C756" s="2" t="s">
        <v>3022</v>
      </c>
      <c r="D756" t="s">
        <v>2046</v>
      </c>
    </row>
    <row r="757" spans="1:4" x14ac:dyDescent="0.25">
      <c r="A757" s="2" t="s">
        <v>1479</v>
      </c>
      <c r="B757" s="2" t="s">
        <v>2788</v>
      </c>
      <c r="C757" s="2" t="s">
        <v>3022</v>
      </c>
      <c r="D757" t="s">
        <v>2046</v>
      </c>
    </row>
    <row r="758" spans="1:4" x14ac:dyDescent="0.25">
      <c r="A758" s="2" t="s">
        <v>1481</v>
      </c>
      <c r="B758" s="2" t="s">
        <v>2789</v>
      </c>
      <c r="C758" s="2" t="s">
        <v>3022</v>
      </c>
      <c r="D758" t="s">
        <v>2045</v>
      </c>
    </row>
    <row r="759" spans="1:4" x14ac:dyDescent="0.25">
      <c r="A759" s="2" t="s">
        <v>1483</v>
      </c>
      <c r="B759" s="2" t="s">
        <v>2790</v>
      </c>
      <c r="C759" s="2" t="s">
        <v>3022</v>
      </c>
      <c r="D759" t="s">
        <v>2045</v>
      </c>
    </row>
    <row r="760" spans="1:4" x14ac:dyDescent="0.25">
      <c r="A760" s="2" t="s">
        <v>1485</v>
      </c>
      <c r="B760" s="2" t="s">
        <v>2791</v>
      </c>
      <c r="C760" s="2" t="s">
        <v>3022</v>
      </c>
      <c r="D760" t="s">
        <v>2046</v>
      </c>
    </row>
    <row r="761" spans="1:4" x14ac:dyDescent="0.25">
      <c r="A761" s="2" t="s">
        <v>1487</v>
      </c>
      <c r="B761" s="2" t="s">
        <v>2792</v>
      </c>
      <c r="C761" s="2" t="s">
        <v>3022</v>
      </c>
      <c r="D761" t="s">
        <v>2045</v>
      </c>
    </row>
    <row r="762" spans="1:4" x14ac:dyDescent="0.25">
      <c r="A762" s="2" t="s">
        <v>1489</v>
      </c>
      <c r="B762" s="2" t="s">
        <v>2793</v>
      </c>
      <c r="C762" s="2" t="s">
        <v>3022</v>
      </c>
      <c r="D762" t="s">
        <v>2046</v>
      </c>
    </row>
    <row r="763" spans="1:4" x14ac:dyDescent="0.25">
      <c r="A763" s="2" t="s">
        <v>1491</v>
      </c>
      <c r="B763" s="2" t="s">
        <v>2794</v>
      </c>
      <c r="C763" s="2" t="s">
        <v>3022</v>
      </c>
      <c r="D763" t="s">
        <v>2045</v>
      </c>
    </row>
    <row r="764" spans="1:4" x14ac:dyDescent="0.25">
      <c r="A764" s="2" t="s">
        <v>1493</v>
      </c>
      <c r="B764" s="2" t="s">
        <v>2795</v>
      </c>
      <c r="C764" s="2" t="s">
        <v>3023</v>
      </c>
      <c r="D764" t="s">
        <v>2046</v>
      </c>
    </row>
    <row r="765" spans="1:4" x14ac:dyDescent="0.25">
      <c r="A765" s="2" t="s">
        <v>1495</v>
      </c>
      <c r="B765" s="2" t="s">
        <v>2402</v>
      </c>
      <c r="C765" s="2" t="s">
        <v>3022</v>
      </c>
      <c r="D765" t="s">
        <v>2046</v>
      </c>
    </row>
    <row r="766" spans="1:4" x14ac:dyDescent="0.25">
      <c r="A766" s="2" t="s">
        <v>1497</v>
      </c>
      <c r="B766" s="2" t="s">
        <v>2796</v>
      </c>
      <c r="C766" s="2" t="s">
        <v>3022</v>
      </c>
      <c r="D766" t="s">
        <v>2045</v>
      </c>
    </row>
    <row r="767" spans="1:4" x14ac:dyDescent="0.25">
      <c r="A767" s="2" t="s">
        <v>1499</v>
      </c>
      <c r="B767" s="2" t="s">
        <v>2797</v>
      </c>
      <c r="C767" s="2" t="s">
        <v>3022</v>
      </c>
      <c r="D767" t="s">
        <v>2045</v>
      </c>
    </row>
    <row r="768" spans="1:4" x14ac:dyDescent="0.25">
      <c r="A768" s="2" t="s">
        <v>1500</v>
      </c>
      <c r="B768" s="2" t="s">
        <v>2798</v>
      </c>
      <c r="C768" s="2" t="s">
        <v>3022</v>
      </c>
      <c r="D768" t="s">
        <v>2046</v>
      </c>
    </row>
    <row r="769" spans="1:4" x14ac:dyDescent="0.25">
      <c r="A769" s="2" t="s">
        <v>1502</v>
      </c>
      <c r="B769" s="2" t="s">
        <v>2799</v>
      </c>
      <c r="C769" s="2" t="s">
        <v>3022</v>
      </c>
      <c r="D769" t="s">
        <v>2046</v>
      </c>
    </row>
    <row r="770" spans="1:4" x14ac:dyDescent="0.25">
      <c r="A770" s="2" t="s">
        <v>1504</v>
      </c>
      <c r="B770" s="2" t="s">
        <v>2800</v>
      </c>
      <c r="C770" s="2" t="s">
        <v>3022</v>
      </c>
      <c r="D770" t="s">
        <v>2045</v>
      </c>
    </row>
    <row r="771" spans="1:4" x14ac:dyDescent="0.25">
      <c r="A771" s="2" t="s">
        <v>1506</v>
      </c>
      <c r="B771" s="2" t="s">
        <v>2801</v>
      </c>
      <c r="C771" s="2" t="s">
        <v>3023</v>
      </c>
      <c r="D771" t="s">
        <v>2046</v>
      </c>
    </row>
    <row r="772" spans="1:4" x14ac:dyDescent="0.25">
      <c r="A772" s="2" t="s">
        <v>1508</v>
      </c>
      <c r="B772" s="2" t="s">
        <v>2802</v>
      </c>
      <c r="C772" s="2" t="s">
        <v>3022</v>
      </c>
      <c r="D772" t="s">
        <v>2046</v>
      </c>
    </row>
    <row r="773" spans="1:4" x14ac:dyDescent="0.25">
      <c r="A773" s="2" t="s">
        <v>1510</v>
      </c>
      <c r="B773" s="2" t="s">
        <v>2803</v>
      </c>
      <c r="C773" s="2" t="s">
        <v>3022</v>
      </c>
      <c r="D773" t="s">
        <v>2046</v>
      </c>
    </row>
    <row r="774" spans="1:4" x14ac:dyDescent="0.25">
      <c r="A774" s="2" t="s">
        <v>1512</v>
      </c>
      <c r="B774" s="2" t="s">
        <v>2804</v>
      </c>
      <c r="C774" s="2" t="s">
        <v>3022</v>
      </c>
      <c r="D774" t="s">
        <v>2046</v>
      </c>
    </row>
    <row r="775" spans="1:4" x14ac:dyDescent="0.25">
      <c r="A775" s="2" t="s">
        <v>1514</v>
      </c>
      <c r="B775" s="2" t="s">
        <v>2805</v>
      </c>
      <c r="C775" s="2" t="s">
        <v>3024</v>
      </c>
      <c r="D775" t="s">
        <v>2046</v>
      </c>
    </row>
    <row r="776" spans="1:4" x14ac:dyDescent="0.25">
      <c r="A776" s="2" t="s">
        <v>1516</v>
      </c>
      <c r="B776" s="2" t="s">
        <v>2806</v>
      </c>
      <c r="C776" s="2" t="s">
        <v>3022</v>
      </c>
      <c r="D776" t="s">
        <v>2045</v>
      </c>
    </row>
    <row r="777" spans="1:4" x14ac:dyDescent="0.25">
      <c r="A777" s="2" t="s">
        <v>1518</v>
      </c>
      <c r="B777" s="2" t="s">
        <v>2807</v>
      </c>
      <c r="C777" s="2" t="s">
        <v>3022</v>
      </c>
      <c r="D777" t="s">
        <v>2045</v>
      </c>
    </row>
    <row r="778" spans="1:4" x14ac:dyDescent="0.25">
      <c r="A778" s="2" t="s">
        <v>1520</v>
      </c>
      <c r="B778" s="2" t="s">
        <v>2808</v>
      </c>
      <c r="C778" s="2" t="s">
        <v>3022</v>
      </c>
      <c r="D778" t="s">
        <v>2046</v>
      </c>
    </row>
    <row r="779" spans="1:4" x14ac:dyDescent="0.25">
      <c r="A779" s="2" t="s">
        <v>1522</v>
      </c>
      <c r="B779" s="2" t="s">
        <v>2809</v>
      </c>
      <c r="C779" s="2" t="s">
        <v>3022</v>
      </c>
      <c r="D779" t="s">
        <v>2046</v>
      </c>
    </row>
    <row r="780" spans="1:4" x14ac:dyDescent="0.25">
      <c r="A780" s="2" t="s">
        <v>1524</v>
      </c>
      <c r="B780" s="2" t="s">
        <v>2810</v>
      </c>
      <c r="C780" s="2" t="s">
        <v>3022</v>
      </c>
      <c r="D780" t="s">
        <v>2045</v>
      </c>
    </row>
    <row r="781" spans="1:4" x14ac:dyDescent="0.25">
      <c r="A781" s="2" t="s">
        <v>1526</v>
      </c>
      <c r="B781" s="2" t="s">
        <v>2811</v>
      </c>
      <c r="C781" s="2" t="s">
        <v>3022</v>
      </c>
      <c r="D781" t="s">
        <v>2045</v>
      </c>
    </row>
    <row r="782" spans="1:4" x14ac:dyDescent="0.25">
      <c r="A782" s="2" t="s">
        <v>1528</v>
      </c>
      <c r="B782" s="2" t="s">
        <v>2812</v>
      </c>
      <c r="C782" s="2" t="s">
        <v>3022</v>
      </c>
      <c r="D782" t="s">
        <v>2046</v>
      </c>
    </row>
    <row r="783" spans="1:4" x14ac:dyDescent="0.25">
      <c r="A783" s="2" t="s">
        <v>1530</v>
      </c>
      <c r="B783" s="2" t="s">
        <v>2813</v>
      </c>
      <c r="C783" s="2" t="s">
        <v>3022</v>
      </c>
      <c r="D783" t="s">
        <v>2046</v>
      </c>
    </row>
    <row r="784" spans="1:4" x14ac:dyDescent="0.25">
      <c r="A784" s="2" t="s">
        <v>1532</v>
      </c>
      <c r="B784" s="2" t="s">
        <v>2814</v>
      </c>
      <c r="C784" s="2" t="s">
        <v>3024</v>
      </c>
      <c r="D784" t="s">
        <v>2046</v>
      </c>
    </row>
    <row r="785" spans="1:4" x14ac:dyDescent="0.25">
      <c r="A785" s="2" t="s">
        <v>1534</v>
      </c>
      <c r="B785" s="2" t="s">
        <v>2815</v>
      </c>
      <c r="C785" s="2" t="s">
        <v>3022</v>
      </c>
      <c r="D785" t="s">
        <v>2045</v>
      </c>
    </row>
    <row r="786" spans="1:4" x14ac:dyDescent="0.25">
      <c r="A786" s="2" t="s">
        <v>1536</v>
      </c>
      <c r="B786" s="2" t="s">
        <v>2816</v>
      </c>
      <c r="C786" s="2" t="s">
        <v>3022</v>
      </c>
      <c r="D786" t="s">
        <v>2046</v>
      </c>
    </row>
    <row r="787" spans="1:4" x14ac:dyDescent="0.25">
      <c r="A787" s="2" t="s">
        <v>1538</v>
      </c>
      <c r="B787" s="2" t="s">
        <v>2817</v>
      </c>
      <c r="C787" s="2" t="s">
        <v>3022</v>
      </c>
      <c r="D787" t="s">
        <v>2046</v>
      </c>
    </row>
    <row r="788" spans="1:4" x14ac:dyDescent="0.25">
      <c r="A788" s="2" t="s">
        <v>1540</v>
      </c>
      <c r="B788" s="2" t="s">
        <v>2818</v>
      </c>
      <c r="C788" s="2" t="s">
        <v>3022</v>
      </c>
      <c r="D788" t="s">
        <v>2045</v>
      </c>
    </row>
    <row r="789" spans="1:4" x14ac:dyDescent="0.25">
      <c r="A789" s="2" t="s">
        <v>1542</v>
      </c>
      <c r="B789" s="2" t="s">
        <v>2819</v>
      </c>
      <c r="C789" s="2" t="s">
        <v>3022</v>
      </c>
      <c r="D789" t="s">
        <v>2045</v>
      </c>
    </row>
    <row r="790" spans="1:4" x14ac:dyDescent="0.25">
      <c r="A790" s="2" t="s">
        <v>1544</v>
      </c>
      <c r="B790" s="2" t="s">
        <v>2820</v>
      </c>
      <c r="C790" s="2" t="s">
        <v>3024</v>
      </c>
      <c r="D790" t="s">
        <v>2045</v>
      </c>
    </row>
    <row r="791" spans="1:4" x14ac:dyDescent="0.25">
      <c r="A791" s="2" t="s">
        <v>1546</v>
      </c>
      <c r="B791" s="2" t="s">
        <v>2821</v>
      </c>
      <c r="C791" s="2" t="s">
        <v>3022</v>
      </c>
      <c r="D791" t="s">
        <v>2046</v>
      </c>
    </row>
    <row r="792" spans="1:4" x14ac:dyDescent="0.25">
      <c r="A792" s="2" t="s">
        <v>1548</v>
      </c>
      <c r="B792" s="2" t="s">
        <v>2822</v>
      </c>
      <c r="C792" s="2" t="s">
        <v>3022</v>
      </c>
      <c r="D792" t="s">
        <v>2046</v>
      </c>
    </row>
    <row r="793" spans="1:4" x14ac:dyDescent="0.25">
      <c r="A793" s="2" t="s">
        <v>1550</v>
      </c>
      <c r="B793" s="2" t="s">
        <v>2823</v>
      </c>
      <c r="C793" s="2" t="s">
        <v>3022</v>
      </c>
      <c r="D793" t="s">
        <v>2045</v>
      </c>
    </row>
    <row r="794" spans="1:4" x14ac:dyDescent="0.25">
      <c r="A794" s="2" t="s">
        <v>1552</v>
      </c>
      <c r="B794" s="2" t="s">
        <v>2824</v>
      </c>
      <c r="C794" s="2" t="s">
        <v>3023</v>
      </c>
      <c r="D794" t="s">
        <v>2045</v>
      </c>
    </row>
    <row r="795" spans="1:4" x14ac:dyDescent="0.25">
      <c r="A795" s="2" t="s">
        <v>1554</v>
      </c>
      <c r="B795" s="2" t="s">
        <v>2825</v>
      </c>
      <c r="C795" s="2" t="s">
        <v>3022</v>
      </c>
      <c r="D795" t="s">
        <v>2046</v>
      </c>
    </row>
    <row r="796" spans="1:4" x14ac:dyDescent="0.25">
      <c r="A796" s="2" t="s">
        <v>1556</v>
      </c>
      <c r="B796" s="2" t="s">
        <v>2826</v>
      </c>
      <c r="C796" s="2" t="s">
        <v>3022</v>
      </c>
      <c r="D796" t="s">
        <v>2046</v>
      </c>
    </row>
    <row r="797" spans="1:4" x14ac:dyDescent="0.25">
      <c r="A797" s="2" t="s">
        <v>1558</v>
      </c>
      <c r="B797" s="2" t="s">
        <v>2827</v>
      </c>
      <c r="C797" s="2" t="s">
        <v>3022</v>
      </c>
      <c r="D797" t="s">
        <v>2046</v>
      </c>
    </row>
    <row r="798" spans="1:4" x14ac:dyDescent="0.25">
      <c r="A798" s="2" t="s">
        <v>1560</v>
      </c>
      <c r="B798" s="2" t="s">
        <v>2828</v>
      </c>
      <c r="C798" s="2" t="s">
        <v>3022</v>
      </c>
      <c r="D798" t="s">
        <v>2046</v>
      </c>
    </row>
    <row r="799" spans="1:4" x14ac:dyDescent="0.25">
      <c r="A799" s="2" t="s">
        <v>1562</v>
      </c>
      <c r="B799" s="2" t="s">
        <v>2829</v>
      </c>
      <c r="C799" s="2" t="s">
        <v>3022</v>
      </c>
      <c r="D799" t="s">
        <v>2046</v>
      </c>
    </row>
    <row r="800" spans="1:4" x14ac:dyDescent="0.25">
      <c r="A800" s="2" t="s">
        <v>1564</v>
      </c>
      <c r="B800" s="2" t="s">
        <v>2524</v>
      </c>
      <c r="C800" s="2" t="s">
        <v>3022</v>
      </c>
      <c r="D800" t="s">
        <v>2045</v>
      </c>
    </row>
    <row r="801" spans="1:4" x14ac:dyDescent="0.25">
      <c r="A801" s="2" t="s">
        <v>1566</v>
      </c>
      <c r="B801" s="2" t="s">
        <v>2830</v>
      </c>
      <c r="C801" s="2" t="s">
        <v>3022</v>
      </c>
      <c r="D801" t="s">
        <v>2045</v>
      </c>
    </row>
    <row r="802" spans="1:4" x14ac:dyDescent="0.25">
      <c r="A802" s="2" t="s">
        <v>1568</v>
      </c>
      <c r="B802" s="2" t="s">
        <v>2831</v>
      </c>
      <c r="C802" s="2" t="s">
        <v>3024</v>
      </c>
      <c r="D802" t="s">
        <v>2046</v>
      </c>
    </row>
    <row r="803" spans="1:4" x14ac:dyDescent="0.25">
      <c r="A803" s="2" t="s">
        <v>1570</v>
      </c>
      <c r="B803" s="2" t="s">
        <v>2832</v>
      </c>
      <c r="C803" s="2" t="s">
        <v>3022</v>
      </c>
      <c r="D803" t="s">
        <v>2045</v>
      </c>
    </row>
    <row r="804" spans="1:4" x14ac:dyDescent="0.25">
      <c r="A804" s="2" t="s">
        <v>1572</v>
      </c>
      <c r="B804" s="2" t="s">
        <v>2833</v>
      </c>
      <c r="C804" s="2" t="s">
        <v>3022</v>
      </c>
      <c r="D804" t="s">
        <v>2046</v>
      </c>
    </row>
    <row r="805" spans="1:4" x14ac:dyDescent="0.25">
      <c r="A805" s="2" t="s">
        <v>1574</v>
      </c>
      <c r="B805" s="2" t="s">
        <v>2834</v>
      </c>
      <c r="C805" s="2" t="s">
        <v>3022</v>
      </c>
      <c r="D805" t="s">
        <v>2046</v>
      </c>
    </row>
    <row r="806" spans="1:4" x14ac:dyDescent="0.25">
      <c r="A806" s="2" t="s">
        <v>1576</v>
      </c>
      <c r="B806" s="2" t="s">
        <v>2835</v>
      </c>
      <c r="C806" s="2" t="s">
        <v>3023</v>
      </c>
      <c r="D806" t="s">
        <v>2046</v>
      </c>
    </row>
    <row r="807" spans="1:4" x14ac:dyDescent="0.25">
      <c r="A807" s="2" t="s">
        <v>1578</v>
      </c>
      <c r="B807" s="2" t="s">
        <v>2836</v>
      </c>
      <c r="C807" s="2" t="s">
        <v>3022</v>
      </c>
      <c r="D807" t="s">
        <v>2046</v>
      </c>
    </row>
    <row r="808" spans="1:4" x14ac:dyDescent="0.25">
      <c r="A808" s="2" t="s">
        <v>1580</v>
      </c>
      <c r="B808" s="2" t="s">
        <v>2837</v>
      </c>
      <c r="C808" s="2" t="s">
        <v>3023</v>
      </c>
      <c r="D808" t="s">
        <v>2045</v>
      </c>
    </row>
    <row r="809" spans="1:4" x14ac:dyDescent="0.25">
      <c r="A809" s="2" t="s">
        <v>1582</v>
      </c>
      <c r="B809" s="2" t="s">
        <v>2838</v>
      </c>
      <c r="C809" s="2" t="s">
        <v>3024</v>
      </c>
      <c r="D809" t="s">
        <v>2046</v>
      </c>
    </row>
    <row r="810" spans="1:4" x14ac:dyDescent="0.25">
      <c r="A810" s="2" t="s">
        <v>1584</v>
      </c>
      <c r="B810" s="2" t="s">
        <v>2839</v>
      </c>
      <c r="C810" s="2" t="s">
        <v>3022</v>
      </c>
      <c r="D810" t="s">
        <v>2045</v>
      </c>
    </row>
    <row r="811" spans="1:4" x14ac:dyDescent="0.25">
      <c r="A811" s="2" t="s">
        <v>1586</v>
      </c>
      <c r="B811" s="2" t="s">
        <v>2840</v>
      </c>
      <c r="C811" s="2" t="s">
        <v>3022</v>
      </c>
      <c r="D811" t="s">
        <v>2045</v>
      </c>
    </row>
    <row r="812" spans="1:4" x14ac:dyDescent="0.25">
      <c r="A812" s="2" t="s">
        <v>1588</v>
      </c>
      <c r="B812" s="2" t="s">
        <v>2841</v>
      </c>
      <c r="C812" s="2" t="s">
        <v>3022</v>
      </c>
      <c r="D812" t="s">
        <v>2046</v>
      </c>
    </row>
    <row r="813" spans="1:4" x14ac:dyDescent="0.25">
      <c r="A813" s="2" t="s">
        <v>1590</v>
      </c>
      <c r="B813" s="2" t="s">
        <v>2842</v>
      </c>
      <c r="C813" s="2" t="s">
        <v>3024</v>
      </c>
      <c r="D813" t="s">
        <v>2045</v>
      </c>
    </row>
    <row r="814" spans="1:4" x14ac:dyDescent="0.25">
      <c r="A814" s="2" t="s">
        <v>1591</v>
      </c>
      <c r="B814" s="2" t="s">
        <v>2843</v>
      </c>
      <c r="C814" s="2" t="s">
        <v>3023</v>
      </c>
      <c r="D814" t="s">
        <v>2045</v>
      </c>
    </row>
    <row r="815" spans="1:4" x14ac:dyDescent="0.25">
      <c r="A815" s="2" t="s">
        <v>1593</v>
      </c>
      <c r="B815" s="2" t="s">
        <v>2844</v>
      </c>
      <c r="C815" s="2" t="s">
        <v>3022</v>
      </c>
      <c r="D815" t="s">
        <v>2045</v>
      </c>
    </row>
    <row r="816" spans="1:4" x14ac:dyDescent="0.25">
      <c r="A816" s="2" t="s">
        <v>1595</v>
      </c>
      <c r="B816" s="2" t="s">
        <v>2845</v>
      </c>
      <c r="C816" s="2" t="s">
        <v>3022</v>
      </c>
      <c r="D816" t="s">
        <v>2046</v>
      </c>
    </row>
    <row r="817" spans="1:4" x14ac:dyDescent="0.25">
      <c r="A817" s="2" t="s">
        <v>1597</v>
      </c>
      <c r="B817" s="2" t="s">
        <v>2846</v>
      </c>
      <c r="C817" s="2" t="s">
        <v>3022</v>
      </c>
      <c r="D817" t="s">
        <v>2046</v>
      </c>
    </row>
    <row r="818" spans="1:4" x14ac:dyDescent="0.25">
      <c r="A818" s="2" t="s">
        <v>1599</v>
      </c>
      <c r="B818" s="2" t="s">
        <v>2847</v>
      </c>
      <c r="C818" s="2" t="s">
        <v>3024</v>
      </c>
      <c r="D818" t="s">
        <v>2046</v>
      </c>
    </row>
    <row r="819" spans="1:4" x14ac:dyDescent="0.25">
      <c r="A819" s="2" t="s">
        <v>1601</v>
      </c>
      <c r="B819" s="2" t="s">
        <v>2848</v>
      </c>
      <c r="C819" s="2" t="s">
        <v>3022</v>
      </c>
      <c r="D819" t="s">
        <v>2046</v>
      </c>
    </row>
    <row r="820" spans="1:4" x14ac:dyDescent="0.25">
      <c r="A820" s="2" t="s">
        <v>1603</v>
      </c>
      <c r="B820" s="2" t="s">
        <v>2849</v>
      </c>
      <c r="C820" s="2" t="s">
        <v>3022</v>
      </c>
      <c r="D820" t="s">
        <v>2046</v>
      </c>
    </row>
    <row r="821" spans="1:4" x14ac:dyDescent="0.25">
      <c r="A821" s="2" t="s">
        <v>1605</v>
      </c>
      <c r="B821" s="2" t="s">
        <v>2850</v>
      </c>
      <c r="C821" s="2" t="s">
        <v>3022</v>
      </c>
      <c r="D821" t="s">
        <v>2045</v>
      </c>
    </row>
    <row r="822" spans="1:4" x14ac:dyDescent="0.25">
      <c r="A822" s="2" t="s">
        <v>1607</v>
      </c>
      <c r="B822" s="2" t="s">
        <v>2851</v>
      </c>
      <c r="C822" s="2" t="s">
        <v>3022</v>
      </c>
      <c r="D822" t="s">
        <v>2045</v>
      </c>
    </row>
    <row r="823" spans="1:4" x14ac:dyDescent="0.25">
      <c r="A823" s="2" t="s">
        <v>1609</v>
      </c>
      <c r="B823" s="2" t="s">
        <v>2852</v>
      </c>
      <c r="C823" s="2" t="s">
        <v>3022</v>
      </c>
      <c r="D823" t="s">
        <v>2046</v>
      </c>
    </row>
    <row r="824" spans="1:4" x14ac:dyDescent="0.25">
      <c r="A824" s="2" t="s">
        <v>1611</v>
      </c>
      <c r="B824" s="2" t="s">
        <v>2853</v>
      </c>
      <c r="C824" s="2" t="s">
        <v>3022</v>
      </c>
      <c r="D824" t="s">
        <v>2046</v>
      </c>
    </row>
    <row r="825" spans="1:4" x14ac:dyDescent="0.25">
      <c r="A825" s="2" t="s">
        <v>1613</v>
      </c>
      <c r="B825" s="2" t="s">
        <v>2854</v>
      </c>
      <c r="C825" s="2" t="s">
        <v>3022</v>
      </c>
      <c r="D825" t="s">
        <v>2045</v>
      </c>
    </row>
    <row r="826" spans="1:4" x14ac:dyDescent="0.25">
      <c r="A826" s="2" t="s">
        <v>1615</v>
      </c>
      <c r="B826" s="2" t="s">
        <v>2855</v>
      </c>
      <c r="C826" s="2" t="s">
        <v>3022</v>
      </c>
      <c r="D826" t="s">
        <v>2045</v>
      </c>
    </row>
    <row r="827" spans="1:4" x14ac:dyDescent="0.25">
      <c r="A827" s="2" t="s">
        <v>1617</v>
      </c>
      <c r="B827" s="2" t="s">
        <v>2856</v>
      </c>
      <c r="C827" s="2" t="s">
        <v>3022</v>
      </c>
      <c r="D827" t="s">
        <v>2045</v>
      </c>
    </row>
    <row r="828" spans="1:4" x14ac:dyDescent="0.25">
      <c r="A828" s="2" t="s">
        <v>1619</v>
      </c>
      <c r="B828" s="2" t="s">
        <v>2857</v>
      </c>
      <c r="C828" s="2" t="s">
        <v>3022</v>
      </c>
      <c r="D828" t="s">
        <v>2045</v>
      </c>
    </row>
    <row r="829" spans="1:4" x14ac:dyDescent="0.25">
      <c r="A829" s="2" t="s">
        <v>1621</v>
      </c>
      <c r="B829" s="2" t="s">
        <v>2858</v>
      </c>
      <c r="C829" s="2" t="s">
        <v>3022</v>
      </c>
      <c r="D829" t="s">
        <v>2046</v>
      </c>
    </row>
    <row r="830" spans="1:4" x14ac:dyDescent="0.25">
      <c r="A830" s="2" t="s">
        <v>1623</v>
      </c>
      <c r="B830" s="2" t="s">
        <v>2859</v>
      </c>
      <c r="C830" s="2" t="s">
        <v>3022</v>
      </c>
      <c r="D830" t="s">
        <v>2045</v>
      </c>
    </row>
    <row r="831" spans="1:4" x14ac:dyDescent="0.25">
      <c r="A831" s="2" t="s">
        <v>1625</v>
      </c>
      <c r="B831" s="2" t="s">
        <v>2860</v>
      </c>
      <c r="C831" s="2" t="s">
        <v>3022</v>
      </c>
      <c r="D831" t="s">
        <v>2046</v>
      </c>
    </row>
    <row r="832" spans="1:4" x14ac:dyDescent="0.25">
      <c r="A832" s="2" t="s">
        <v>1627</v>
      </c>
      <c r="B832" s="2" t="s">
        <v>2861</v>
      </c>
      <c r="C832" s="2" t="s">
        <v>3022</v>
      </c>
      <c r="D832" t="s">
        <v>2046</v>
      </c>
    </row>
    <row r="833" spans="1:4" x14ac:dyDescent="0.25">
      <c r="A833" s="2" t="s">
        <v>1628</v>
      </c>
      <c r="B833" s="2" t="s">
        <v>2862</v>
      </c>
      <c r="C833" s="2" t="s">
        <v>3022</v>
      </c>
      <c r="D833" t="s">
        <v>2045</v>
      </c>
    </row>
    <row r="834" spans="1:4" x14ac:dyDescent="0.25">
      <c r="A834" s="2" t="s">
        <v>1630</v>
      </c>
      <c r="B834" s="2" t="s">
        <v>2863</v>
      </c>
      <c r="C834" s="2" t="s">
        <v>3022</v>
      </c>
      <c r="D834" t="s">
        <v>2046</v>
      </c>
    </row>
    <row r="835" spans="1:4" x14ac:dyDescent="0.25">
      <c r="A835" s="2" t="s">
        <v>1632</v>
      </c>
      <c r="B835" s="2" t="s">
        <v>2864</v>
      </c>
      <c r="C835" s="2" t="s">
        <v>3022</v>
      </c>
      <c r="D835" t="s">
        <v>2045</v>
      </c>
    </row>
    <row r="836" spans="1:4" x14ac:dyDescent="0.25">
      <c r="A836" s="2" t="s">
        <v>1634</v>
      </c>
      <c r="B836" s="2" t="s">
        <v>2865</v>
      </c>
      <c r="C836" s="2" t="s">
        <v>3022</v>
      </c>
      <c r="D836" t="s">
        <v>2046</v>
      </c>
    </row>
    <row r="837" spans="1:4" x14ac:dyDescent="0.25">
      <c r="A837" s="2" t="s">
        <v>1636</v>
      </c>
      <c r="B837" s="2" t="s">
        <v>2866</v>
      </c>
      <c r="C837" s="2" t="s">
        <v>3022</v>
      </c>
      <c r="D837" t="s">
        <v>2045</v>
      </c>
    </row>
    <row r="838" spans="1:4" x14ac:dyDescent="0.25">
      <c r="A838" s="2" t="s">
        <v>1638</v>
      </c>
      <c r="B838" s="2" t="s">
        <v>2867</v>
      </c>
      <c r="C838" s="2" t="s">
        <v>3022</v>
      </c>
      <c r="D838" t="s">
        <v>2046</v>
      </c>
    </row>
    <row r="839" spans="1:4" x14ac:dyDescent="0.25">
      <c r="A839" s="2" t="s">
        <v>1640</v>
      </c>
      <c r="B839" s="2" t="s">
        <v>2868</v>
      </c>
      <c r="C839" s="2" t="s">
        <v>3022</v>
      </c>
      <c r="D839" t="s">
        <v>2045</v>
      </c>
    </row>
    <row r="840" spans="1:4" x14ac:dyDescent="0.25">
      <c r="A840" s="2" t="s">
        <v>1642</v>
      </c>
      <c r="B840" s="2" t="s">
        <v>2869</v>
      </c>
      <c r="C840" s="2" t="s">
        <v>3022</v>
      </c>
      <c r="D840" t="s">
        <v>2046</v>
      </c>
    </row>
    <row r="841" spans="1:4" x14ac:dyDescent="0.25">
      <c r="A841" s="2" t="s">
        <v>1644</v>
      </c>
      <c r="B841" s="2" t="s">
        <v>2870</v>
      </c>
      <c r="C841" s="2" t="s">
        <v>3022</v>
      </c>
      <c r="D841" t="s">
        <v>2046</v>
      </c>
    </row>
    <row r="842" spans="1:4" x14ac:dyDescent="0.25">
      <c r="A842" s="2" t="s">
        <v>1646</v>
      </c>
      <c r="B842" s="2" t="s">
        <v>2871</v>
      </c>
      <c r="C842" s="2" t="s">
        <v>3022</v>
      </c>
      <c r="D842" t="s">
        <v>2045</v>
      </c>
    </row>
    <row r="843" spans="1:4" x14ac:dyDescent="0.25">
      <c r="A843" s="2" t="s">
        <v>1648</v>
      </c>
      <c r="B843" s="2" t="s">
        <v>2872</v>
      </c>
      <c r="C843" s="2" t="s">
        <v>3022</v>
      </c>
      <c r="D843" t="s">
        <v>2046</v>
      </c>
    </row>
    <row r="844" spans="1:4" x14ac:dyDescent="0.25">
      <c r="A844" s="2" t="s">
        <v>1650</v>
      </c>
      <c r="B844" s="2" t="s">
        <v>2873</v>
      </c>
      <c r="C844" s="2" t="s">
        <v>3022</v>
      </c>
      <c r="D844" t="s">
        <v>2045</v>
      </c>
    </row>
    <row r="845" spans="1:4" x14ac:dyDescent="0.25">
      <c r="A845" s="2" t="s">
        <v>1652</v>
      </c>
      <c r="B845" s="2" t="s">
        <v>2874</v>
      </c>
      <c r="C845" s="2" t="s">
        <v>3022</v>
      </c>
      <c r="D845" t="s">
        <v>2045</v>
      </c>
    </row>
    <row r="846" spans="1:4" x14ac:dyDescent="0.25">
      <c r="A846" s="2" t="s">
        <v>1654</v>
      </c>
      <c r="B846" s="2" t="s">
        <v>2875</v>
      </c>
      <c r="C846" s="2" t="s">
        <v>3022</v>
      </c>
      <c r="D846" t="s">
        <v>2045</v>
      </c>
    </row>
    <row r="847" spans="1:4" x14ac:dyDescent="0.25">
      <c r="A847" s="2" t="s">
        <v>1656</v>
      </c>
      <c r="B847" s="2" t="s">
        <v>2876</v>
      </c>
      <c r="C847" s="2" t="s">
        <v>3022</v>
      </c>
      <c r="D847" t="s">
        <v>2046</v>
      </c>
    </row>
    <row r="848" spans="1:4" x14ac:dyDescent="0.25">
      <c r="A848" s="2" t="s">
        <v>1658</v>
      </c>
      <c r="B848" s="2" t="s">
        <v>2877</v>
      </c>
      <c r="C848" s="2" t="s">
        <v>3022</v>
      </c>
      <c r="D848" t="s">
        <v>2045</v>
      </c>
    </row>
    <row r="849" spans="1:4" x14ac:dyDescent="0.25">
      <c r="A849" s="2" t="s">
        <v>1660</v>
      </c>
      <c r="B849" s="2" t="s">
        <v>2878</v>
      </c>
      <c r="C849" s="2" t="s">
        <v>3022</v>
      </c>
      <c r="D849" t="s">
        <v>2045</v>
      </c>
    </row>
    <row r="850" spans="1:4" x14ac:dyDescent="0.25">
      <c r="A850" s="2" t="s">
        <v>1662</v>
      </c>
      <c r="B850" s="2" t="s">
        <v>2879</v>
      </c>
      <c r="C850" s="2" t="s">
        <v>3022</v>
      </c>
      <c r="D850" t="s">
        <v>2046</v>
      </c>
    </row>
    <row r="851" spans="1:4" x14ac:dyDescent="0.25">
      <c r="A851" s="2" t="s">
        <v>1664</v>
      </c>
      <c r="B851" s="2" t="s">
        <v>2880</v>
      </c>
      <c r="C851" s="2" t="s">
        <v>3022</v>
      </c>
      <c r="D851" t="s">
        <v>2045</v>
      </c>
    </row>
    <row r="852" spans="1:4" x14ac:dyDescent="0.25">
      <c r="A852" s="2" t="s">
        <v>1665</v>
      </c>
      <c r="B852" s="2" t="s">
        <v>2881</v>
      </c>
      <c r="C852" s="2" t="s">
        <v>3022</v>
      </c>
      <c r="D852" t="s">
        <v>2045</v>
      </c>
    </row>
    <row r="853" spans="1:4" x14ac:dyDescent="0.25">
      <c r="A853" s="2" t="s">
        <v>1667</v>
      </c>
      <c r="B853" s="2" t="s">
        <v>2882</v>
      </c>
      <c r="C853" s="2" t="s">
        <v>3022</v>
      </c>
      <c r="D853" t="s">
        <v>2045</v>
      </c>
    </row>
    <row r="854" spans="1:4" x14ac:dyDescent="0.25">
      <c r="A854" s="2" t="s">
        <v>1669</v>
      </c>
      <c r="B854" s="2" t="s">
        <v>2883</v>
      </c>
      <c r="C854" s="2" t="s">
        <v>3022</v>
      </c>
      <c r="D854" t="s">
        <v>2045</v>
      </c>
    </row>
    <row r="855" spans="1:4" x14ac:dyDescent="0.25">
      <c r="A855" s="2" t="s">
        <v>1671</v>
      </c>
      <c r="B855" s="2" t="s">
        <v>2884</v>
      </c>
      <c r="C855" s="2" t="s">
        <v>3022</v>
      </c>
      <c r="D855" t="s">
        <v>2046</v>
      </c>
    </row>
    <row r="856" spans="1:4" x14ac:dyDescent="0.25">
      <c r="A856" s="2" t="s">
        <v>1673</v>
      </c>
      <c r="B856" s="2" t="s">
        <v>2885</v>
      </c>
      <c r="C856" s="2" t="s">
        <v>3022</v>
      </c>
      <c r="D856" t="s">
        <v>2045</v>
      </c>
    </row>
    <row r="857" spans="1:4" x14ac:dyDescent="0.25">
      <c r="A857" s="2" t="s">
        <v>1675</v>
      </c>
      <c r="B857" s="2" t="s">
        <v>2886</v>
      </c>
      <c r="C857" s="2" t="s">
        <v>3022</v>
      </c>
      <c r="D857" t="s">
        <v>2046</v>
      </c>
    </row>
    <row r="858" spans="1:4" x14ac:dyDescent="0.25">
      <c r="A858" s="2" t="s">
        <v>1677</v>
      </c>
      <c r="B858" s="2" t="s">
        <v>2887</v>
      </c>
      <c r="C858" s="2" t="s">
        <v>3023</v>
      </c>
      <c r="D858" t="s">
        <v>2045</v>
      </c>
    </row>
    <row r="859" spans="1:4" x14ac:dyDescent="0.25">
      <c r="A859" s="2" t="s">
        <v>1679</v>
      </c>
      <c r="B859" s="2" t="s">
        <v>2888</v>
      </c>
      <c r="C859" s="2" t="s">
        <v>3022</v>
      </c>
      <c r="D859" t="s">
        <v>2046</v>
      </c>
    </row>
    <row r="860" spans="1:4" x14ac:dyDescent="0.25">
      <c r="A860" s="2" t="s">
        <v>1681</v>
      </c>
      <c r="B860" s="2" t="s">
        <v>2889</v>
      </c>
      <c r="C860" s="2" t="s">
        <v>3022</v>
      </c>
      <c r="D860" t="s">
        <v>2046</v>
      </c>
    </row>
    <row r="861" spans="1:4" x14ac:dyDescent="0.25">
      <c r="A861" s="2" t="s">
        <v>1683</v>
      </c>
      <c r="B861" s="2" t="s">
        <v>2890</v>
      </c>
      <c r="C861" s="2" t="s">
        <v>3022</v>
      </c>
      <c r="D861" t="s">
        <v>2046</v>
      </c>
    </row>
    <row r="862" spans="1:4" x14ac:dyDescent="0.25">
      <c r="A862" s="2" t="s">
        <v>1685</v>
      </c>
      <c r="B862" s="2" t="s">
        <v>2891</v>
      </c>
      <c r="C862" s="2" t="s">
        <v>3022</v>
      </c>
      <c r="D862" t="s">
        <v>2046</v>
      </c>
    </row>
    <row r="863" spans="1:4" x14ac:dyDescent="0.25">
      <c r="A863" s="2" t="s">
        <v>1687</v>
      </c>
      <c r="B863" s="2" t="s">
        <v>2892</v>
      </c>
      <c r="C863" s="2" t="s">
        <v>3022</v>
      </c>
      <c r="D863" t="s">
        <v>2045</v>
      </c>
    </row>
    <row r="864" spans="1:4" x14ac:dyDescent="0.25">
      <c r="A864" s="2" t="s">
        <v>1689</v>
      </c>
      <c r="B864" s="2" t="s">
        <v>2893</v>
      </c>
      <c r="C864" s="2" t="s">
        <v>3022</v>
      </c>
      <c r="D864" t="s">
        <v>2045</v>
      </c>
    </row>
    <row r="865" spans="1:4" x14ac:dyDescent="0.25">
      <c r="A865" s="2" t="s">
        <v>1691</v>
      </c>
      <c r="B865" s="2" t="s">
        <v>2894</v>
      </c>
      <c r="C865" s="2" t="s">
        <v>3022</v>
      </c>
      <c r="D865" t="s">
        <v>2045</v>
      </c>
    </row>
    <row r="866" spans="1:4" x14ac:dyDescent="0.25">
      <c r="A866" s="2" t="s">
        <v>1693</v>
      </c>
      <c r="B866" s="2" t="s">
        <v>2895</v>
      </c>
      <c r="C866" s="2" t="s">
        <v>3024</v>
      </c>
      <c r="D866" t="s">
        <v>2046</v>
      </c>
    </row>
    <row r="867" spans="1:4" x14ac:dyDescent="0.25">
      <c r="A867" s="2" t="s">
        <v>1695</v>
      </c>
      <c r="B867" s="2" t="s">
        <v>2896</v>
      </c>
      <c r="C867" s="2" t="s">
        <v>3022</v>
      </c>
      <c r="D867" t="s">
        <v>2045</v>
      </c>
    </row>
    <row r="868" spans="1:4" x14ac:dyDescent="0.25">
      <c r="A868" s="2" t="s">
        <v>1697</v>
      </c>
      <c r="B868" s="2" t="s">
        <v>2897</v>
      </c>
      <c r="C868" s="2" t="s">
        <v>3024</v>
      </c>
      <c r="D868" t="s">
        <v>2046</v>
      </c>
    </row>
    <row r="869" spans="1:4" x14ac:dyDescent="0.25">
      <c r="A869" s="2" t="s">
        <v>1699</v>
      </c>
      <c r="B869" s="2" t="s">
        <v>2898</v>
      </c>
      <c r="C869" s="2" t="s">
        <v>3024</v>
      </c>
      <c r="D869" t="s">
        <v>2045</v>
      </c>
    </row>
    <row r="870" spans="1:4" x14ac:dyDescent="0.25">
      <c r="A870" s="2" t="s">
        <v>1701</v>
      </c>
      <c r="B870" s="2" t="s">
        <v>2899</v>
      </c>
      <c r="C870" s="2" t="s">
        <v>3022</v>
      </c>
      <c r="D870" t="s">
        <v>2045</v>
      </c>
    </row>
    <row r="871" spans="1:4" x14ac:dyDescent="0.25">
      <c r="A871" s="2" t="s">
        <v>1703</v>
      </c>
      <c r="B871" s="2" t="s">
        <v>2900</v>
      </c>
      <c r="C871" s="2" t="s">
        <v>3022</v>
      </c>
      <c r="D871" t="s">
        <v>2045</v>
      </c>
    </row>
    <row r="872" spans="1:4" x14ac:dyDescent="0.25">
      <c r="A872" s="2" t="s">
        <v>1705</v>
      </c>
      <c r="B872" s="2" t="s">
        <v>2901</v>
      </c>
      <c r="C872" s="2" t="s">
        <v>3024</v>
      </c>
      <c r="D872" t="s">
        <v>2045</v>
      </c>
    </row>
    <row r="873" spans="1:4" x14ac:dyDescent="0.25">
      <c r="A873" s="2" t="s">
        <v>1707</v>
      </c>
      <c r="B873" s="2" t="s">
        <v>2902</v>
      </c>
      <c r="C873" s="2" t="s">
        <v>3023</v>
      </c>
      <c r="D873" t="s">
        <v>2045</v>
      </c>
    </row>
    <row r="874" spans="1:4" x14ac:dyDescent="0.25">
      <c r="A874" s="2" t="s">
        <v>1709</v>
      </c>
      <c r="B874" s="2" t="s">
        <v>2903</v>
      </c>
      <c r="C874" s="2" t="s">
        <v>3022</v>
      </c>
      <c r="D874" t="s">
        <v>2046</v>
      </c>
    </row>
    <row r="875" spans="1:4" x14ac:dyDescent="0.25">
      <c r="A875" s="2" t="s">
        <v>1711</v>
      </c>
      <c r="B875" s="2" t="s">
        <v>2904</v>
      </c>
      <c r="C875" s="2" t="s">
        <v>3022</v>
      </c>
      <c r="D875" t="s">
        <v>2045</v>
      </c>
    </row>
    <row r="876" spans="1:4" x14ac:dyDescent="0.25">
      <c r="A876" s="2" t="s">
        <v>1713</v>
      </c>
      <c r="B876" s="2" t="s">
        <v>2905</v>
      </c>
      <c r="C876" s="2" t="s">
        <v>3022</v>
      </c>
      <c r="D876" t="s">
        <v>2046</v>
      </c>
    </row>
    <row r="877" spans="1:4" x14ac:dyDescent="0.25">
      <c r="A877" s="2" t="s">
        <v>1715</v>
      </c>
      <c r="B877" s="2" t="s">
        <v>2906</v>
      </c>
      <c r="C877" s="2" t="s">
        <v>3024</v>
      </c>
      <c r="D877" t="s">
        <v>2046</v>
      </c>
    </row>
    <row r="878" spans="1:4" x14ac:dyDescent="0.25">
      <c r="A878" s="2" t="s">
        <v>1716</v>
      </c>
      <c r="B878" s="2" t="s">
        <v>2907</v>
      </c>
      <c r="C878" s="2" t="s">
        <v>3022</v>
      </c>
      <c r="D878" t="s">
        <v>2045</v>
      </c>
    </row>
    <row r="879" spans="1:4" x14ac:dyDescent="0.25">
      <c r="A879" s="2" t="s">
        <v>1718</v>
      </c>
      <c r="B879" s="2" t="s">
        <v>2908</v>
      </c>
      <c r="C879" s="2" t="s">
        <v>3022</v>
      </c>
      <c r="D879" t="s">
        <v>2046</v>
      </c>
    </row>
    <row r="880" spans="1:4" x14ac:dyDescent="0.25">
      <c r="A880" s="2" t="s">
        <v>1720</v>
      </c>
      <c r="B880" s="2" t="s">
        <v>2909</v>
      </c>
      <c r="C880" s="2" t="s">
        <v>3022</v>
      </c>
      <c r="D880" t="s">
        <v>2045</v>
      </c>
    </row>
    <row r="881" spans="1:4" x14ac:dyDescent="0.25">
      <c r="A881" s="2" t="s">
        <v>1722</v>
      </c>
      <c r="B881" s="2" t="s">
        <v>2910</v>
      </c>
      <c r="C881" s="2" t="s">
        <v>3022</v>
      </c>
      <c r="D881" t="s">
        <v>2046</v>
      </c>
    </row>
    <row r="882" spans="1:4" x14ac:dyDescent="0.25">
      <c r="A882" s="2" t="s">
        <v>1724</v>
      </c>
      <c r="B882" s="2" t="s">
        <v>2911</v>
      </c>
      <c r="C882" s="2" t="s">
        <v>3022</v>
      </c>
      <c r="D882" t="s">
        <v>2046</v>
      </c>
    </row>
    <row r="883" spans="1:4" x14ac:dyDescent="0.25">
      <c r="A883" s="2" t="s">
        <v>1726</v>
      </c>
      <c r="B883" s="2" t="s">
        <v>2912</v>
      </c>
      <c r="C883" s="2" t="s">
        <v>3022</v>
      </c>
      <c r="D883" t="s">
        <v>2045</v>
      </c>
    </row>
    <row r="884" spans="1:4" x14ac:dyDescent="0.25">
      <c r="A884" s="2" t="s">
        <v>1728</v>
      </c>
      <c r="B884" s="2" t="s">
        <v>2913</v>
      </c>
      <c r="C884" s="2" t="s">
        <v>3022</v>
      </c>
      <c r="D884" t="s">
        <v>2046</v>
      </c>
    </row>
    <row r="885" spans="1:4" x14ac:dyDescent="0.25">
      <c r="A885" s="2" t="s">
        <v>1730</v>
      </c>
      <c r="B885" s="2" t="s">
        <v>2346</v>
      </c>
      <c r="C885" s="2" t="s">
        <v>3022</v>
      </c>
      <c r="D885" t="s">
        <v>2045</v>
      </c>
    </row>
    <row r="886" spans="1:4" x14ac:dyDescent="0.25">
      <c r="A886" s="2" t="s">
        <v>1732</v>
      </c>
      <c r="B886" s="2" t="s">
        <v>2914</v>
      </c>
      <c r="C886" s="2" t="s">
        <v>3022</v>
      </c>
      <c r="D886" t="s">
        <v>2045</v>
      </c>
    </row>
    <row r="887" spans="1:4" x14ac:dyDescent="0.25">
      <c r="A887" s="2" t="s">
        <v>1734</v>
      </c>
      <c r="B887" s="2" t="s">
        <v>2463</v>
      </c>
      <c r="C887" s="2" t="s">
        <v>3024</v>
      </c>
      <c r="D887" t="s">
        <v>2046</v>
      </c>
    </row>
    <row r="888" spans="1:4" x14ac:dyDescent="0.25">
      <c r="A888" s="2" t="s">
        <v>1736</v>
      </c>
      <c r="B888" s="2" t="s">
        <v>2915</v>
      </c>
      <c r="C888" s="2" t="s">
        <v>3022</v>
      </c>
      <c r="D888" t="s">
        <v>2046</v>
      </c>
    </row>
    <row r="889" spans="1:4" x14ac:dyDescent="0.25">
      <c r="A889" s="2" t="s">
        <v>1738</v>
      </c>
      <c r="B889" s="2" t="s">
        <v>2916</v>
      </c>
      <c r="C889" s="2" t="s">
        <v>3022</v>
      </c>
      <c r="D889" t="s">
        <v>2046</v>
      </c>
    </row>
    <row r="890" spans="1:4" x14ac:dyDescent="0.25">
      <c r="A890" s="2" t="s">
        <v>1740</v>
      </c>
      <c r="B890" s="2" t="s">
        <v>2917</v>
      </c>
      <c r="C890" s="2" t="s">
        <v>3022</v>
      </c>
      <c r="D890" t="s">
        <v>2045</v>
      </c>
    </row>
    <row r="891" spans="1:4" x14ac:dyDescent="0.25">
      <c r="A891" s="2" t="s">
        <v>1742</v>
      </c>
      <c r="B891" s="2" t="s">
        <v>2918</v>
      </c>
      <c r="C891" s="2" t="s">
        <v>3022</v>
      </c>
      <c r="D891" t="s">
        <v>2045</v>
      </c>
    </row>
    <row r="892" spans="1:4" x14ac:dyDescent="0.25">
      <c r="A892" s="2" t="s">
        <v>1744</v>
      </c>
      <c r="B892" s="2" t="s">
        <v>2919</v>
      </c>
      <c r="C892" s="2" t="s">
        <v>3022</v>
      </c>
      <c r="D892" t="s">
        <v>2045</v>
      </c>
    </row>
    <row r="893" spans="1:4" x14ac:dyDescent="0.25">
      <c r="A893" s="2" t="s">
        <v>1746</v>
      </c>
      <c r="B893" s="2" t="s">
        <v>2920</v>
      </c>
      <c r="C893" s="2" t="s">
        <v>3022</v>
      </c>
      <c r="D893" t="s">
        <v>2045</v>
      </c>
    </row>
    <row r="894" spans="1:4" x14ac:dyDescent="0.25">
      <c r="A894" s="2" t="s">
        <v>1748</v>
      </c>
      <c r="B894" s="2" t="s">
        <v>2921</v>
      </c>
      <c r="C894" s="2" t="s">
        <v>3023</v>
      </c>
      <c r="D894" t="s">
        <v>2046</v>
      </c>
    </row>
    <row r="895" spans="1:4" x14ac:dyDescent="0.25">
      <c r="A895" s="2" t="s">
        <v>1750</v>
      </c>
      <c r="B895" s="2" t="s">
        <v>2922</v>
      </c>
      <c r="C895" s="2" t="s">
        <v>3022</v>
      </c>
      <c r="D895" t="s">
        <v>2045</v>
      </c>
    </row>
    <row r="896" spans="1:4" x14ac:dyDescent="0.25">
      <c r="A896" s="2" t="s">
        <v>1752</v>
      </c>
      <c r="B896" s="2" t="s">
        <v>2923</v>
      </c>
      <c r="C896" s="2" t="s">
        <v>3024</v>
      </c>
      <c r="D896" t="s">
        <v>2045</v>
      </c>
    </row>
    <row r="897" spans="1:4" x14ac:dyDescent="0.25">
      <c r="A897" s="2" t="s">
        <v>1754</v>
      </c>
      <c r="B897" s="2" t="s">
        <v>2924</v>
      </c>
      <c r="C897" s="2" t="s">
        <v>3022</v>
      </c>
      <c r="D897" t="s">
        <v>2046</v>
      </c>
    </row>
    <row r="898" spans="1:4" x14ac:dyDescent="0.25">
      <c r="A898" s="2" t="s">
        <v>1756</v>
      </c>
      <c r="B898" s="2" t="s">
        <v>2925</v>
      </c>
      <c r="C898" s="2" t="s">
        <v>3022</v>
      </c>
      <c r="D898" t="s">
        <v>2045</v>
      </c>
    </row>
    <row r="899" spans="1:4" x14ac:dyDescent="0.25">
      <c r="A899" s="2" t="s">
        <v>1758</v>
      </c>
      <c r="B899" s="2" t="s">
        <v>2926</v>
      </c>
      <c r="C899" s="2" t="s">
        <v>3023</v>
      </c>
      <c r="D899" t="s">
        <v>2046</v>
      </c>
    </row>
    <row r="900" spans="1:4" x14ac:dyDescent="0.25">
      <c r="A900" s="2" t="s">
        <v>1760</v>
      </c>
      <c r="B900" s="2" t="s">
        <v>2927</v>
      </c>
      <c r="C900" s="2" t="s">
        <v>3022</v>
      </c>
      <c r="D900" t="s">
        <v>2046</v>
      </c>
    </row>
    <row r="901" spans="1:4" x14ac:dyDescent="0.25">
      <c r="A901" s="2" t="s">
        <v>1762</v>
      </c>
      <c r="B901" s="2" t="s">
        <v>2928</v>
      </c>
      <c r="C901" s="2" t="s">
        <v>3024</v>
      </c>
      <c r="D901" t="s">
        <v>2045</v>
      </c>
    </row>
    <row r="902" spans="1:4" x14ac:dyDescent="0.25">
      <c r="A902" s="2" t="s">
        <v>1764</v>
      </c>
      <c r="B902" s="2" t="s">
        <v>2929</v>
      </c>
      <c r="C902" s="2" t="s">
        <v>3024</v>
      </c>
      <c r="D902" t="s">
        <v>2046</v>
      </c>
    </row>
    <row r="903" spans="1:4" x14ac:dyDescent="0.25">
      <c r="A903" s="2" t="s">
        <v>1766</v>
      </c>
      <c r="B903" s="2" t="s">
        <v>2930</v>
      </c>
      <c r="C903" s="2" t="s">
        <v>3022</v>
      </c>
      <c r="D903" t="s">
        <v>2045</v>
      </c>
    </row>
    <row r="904" spans="1:4" x14ac:dyDescent="0.25">
      <c r="A904" s="2" t="s">
        <v>1768</v>
      </c>
      <c r="B904" s="2" t="s">
        <v>2931</v>
      </c>
      <c r="C904" s="2" t="s">
        <v>3022</v>
      </c>
      <c r="D904" t="s">
        <v>2046</v>
      </c>
    </row>
    <row r="905" spans="1:4" x14ac:dyDescent="0.25">
      <c r="A905" s="2" t="s">
        <v>1770</v>
      </c>
      <c r="B905" s="2" t="s">
        <v>2932</v>
      </c>
      <c r="C905" s="2" t="s">
        <v>3022</v>
      </c>
      <c r="D905" t="s">
        <v>2046</v>
      </c>
    </row>
    <row r="906" spans="1:4" x14ac:dyDescent="0.25">
      <c r="A906" s="2" t="s">
        <v>1772</v>
      </c>
      <c r="B906" s="2" t="s">
        <v>2933</v>
      </c>
      <c r="C906" s="2" t="s">
        <v>3022</v>
      </c>
      <c r="D906" t="s">
        <v>2046</v>
      </c>
    </row>
    <row r="907" spans="1:4" x14ac:dyDescent="0.25">
      <c r="A907" s="2" t="s">
        <v>1774</v>
      </c>
      <c r="B907" s="2" t="s">
        <v>2934</v>
      </c>
      <c r="C907" s="2" t="s">
        <v>3022</v>
      </c>
      <c r="D907" t="s">
        <v>2045</v>
      </c>
    </row>
    <row r="908" spans="1:4" x14ac:dyDescent="0.25">
      <c r="A908" s="2" t="s">
        <v>1776</v>
      </c>
      <c r="B908" s="2" t="s">
        <v>2935</v>
      </c>
      <c r="C908" s="2" t="s">
        <v>3022</v>
      </c>
      <c r="D908" t="s">
        <v>2045</v>
      </c>
    </row>
    <row r="909" spans="1:4" x14ac:dyDescent="0.25">
      <c r="A909" s="2" t="s">
        <v>1778</v>
      </c>
      <c r="B909" s="2" t="s">
        <v>2936</v>
      </c>
      <c r="C909" s="2" t="s">
        <v>3022</v>
      </c>
      <c r="D909" t="s">
        <v>2046</v>
      </c>
    </row>
    <row r="910" spans="1:4" x14ac:dyDescent="0.25">
      <c r="A910" s="2" t="s">
        <v>1780</v>
      </c>
      <c r="B910" s="2" t="s">
        <v>2937</v>
      </c>
      <c r="C910" s="2" t="s">
        <v>3022</v>
      </c>
      <c r="D910" t="s">
        <v>2046</v>
      </c>
    </row>
    <row r="911" spans="1:4" x14ac:dyDescent="0.25">
      <c r="A911" s="2" t="s">
        <v>1782</v>
      </c>
      <c r="B911" s="2" t="s">
        <v>2938</v>
      </c>
      <c r="C911" s="2" t="s">
        <v>3022</v>
      </c>
      <c r="D911" t="s">
        <v>2046</v>
      </c>
    </row>
    <row r="912" spans="1:4" x14ac:dyDescent="0.25">
      <c r="A912" s="2" t="s">
        <v>1784</v>
      </c>
      <c r="B912" s="2" t="s">
        <v>2939</v>
      </c>
      <c r="C912" s="2" t="s">
        <v>3022</v>
      </c>
      <c r="D912" t="s">
        <v>2046</v>
      </c>
    </row>
    <row r="913" spans="1:4" x14ac:dyDescent="0.25">
      <c r="A913" s="2" t="s">
        <v>1786</v>
      </c>
      <c r="B913" s="2" t="s">
        <v>2940</v>
      </c>
      <c r="C913" s="2" t="s">
        <v>3022</v>
      </c>
      <c r="D913" t="s">
        <v>2045</v>
      </c>
    </row>
    <row r="914" spans="1:4" x14ac:dyDescent="0.25">
      <c r="A914" s="2" t="s">
        <v>1788</v>
      </c>
      <c r="B914" s="2" t="s">
        <v>2941</v>
      </c>
      <c r="C914" s="2" t="s">
        <v>3022</v>
      </c>
      <c r="D914" t="s">
        <v>2045</v>
      </c>
    </row>
    <row r="915" spans="1:4" x14ac:dyDescent="0.25">
      <c r="A915" s="2" t="s">
        <v>1790</v>
      </c>
      <c r="B915" s="2" t="s">
        <v>2942</v>
      </c>
      <c r="C915" s="2" t="s">
        <v>3022</v>
      </c>
      <c r="D915" t="s">
        <v>2046</v>
      </c>
    </row>
    <row r="916" spans="1:4" x14ac:dyDescent="0.25">
      <c r="A916" s="2" t="s">
        <v>1792</v>
      </c>
      <c r="B916" s="2" t="s">
        <v>2943</v>
      </c>
      <c r="C916" s="2" t="s">
        <v>3022</v>
      </c>
      <c r="D916" t="s">
        <v>2046</v>
      </c>
    </row>
    <row r="917" spans="1:4" x14ac:dyDescent="0.25">
      <c r="A917" s="2" t="s">
        <v>1794</v>
      </c>
      <c r="B917" s="2" t="s">
        <v>2944</v>
      </c>
      <c r="C917" s="2" t="s">
        <v>3022</v>
      </c>
      <c r="D917" t="s">
        <v>2045</v>
      </c>
    </row>
    <row r="918" spans="1:4" x14ac:dyDescent="0.25">
      <c r="A918" s="2" t="s">
        <v>1796</v>
      </c>
      <c r="B918" s="2" t="s">
        <v>2945</v>
      </c>
      <c r="C918" s="2" t="s">
        <v>3024</v>
      </c>
      <c r="D918" t="s">
        <v>2045</v>
      </c>
    </row>
    <row r="919" spans="1:4" x14ac:dyDescent="0.25">
      <c r="A919" s="2" t="s">
        <v>1798</v>
      </c>
      <c r="B919" s="2" t="s">
        <v>2946</v>
      </c>
      <c r="C919" s="2" t="s">
        <v>3023</v>
      </c>
      <c r="D919" t="s">
        <v>2046</v>
      </c>
    </row>
    <row r="920" spans="1:4" x14ac:dyDescent="0.25">
      <c r="A920" s="2" t="s">
        <v>1799</v>
      </c>
      <c r="B920" s="2" t="s">
        <v>2947</v>
      </c>
      <c r="C920" s="2" t="s">
        <v>3022</v>
      </c>
      <c r="D920" t="s">
        <v>2046</v>
      </c>
    </row>
    <row r="921" spans="1:4" x14ac:dyDescent="0.25">
      <c r="A921" s="2" t="s">
        <v>1801</v>
      </c>
      <c r="B921" s="2" t="s">
        <v>2948</v>
      </c>
      <c r="C921" s="2" t="s">
        <v>3022</v>
      </c>
      <c r="D921" t="s">
        <v>2045</v>
      </c>
    </row>
    <row r="922" spans="1:4" x14ac:dyDescent="0.25">
      <c r="A922" s="2" t="s">
        <v>1803</v>
      </c>
      <c r="B922" s="2" t="s">
        <v>2949</v>
      </c>
      <c r="C922" s="2" t="s">
        <v>3022</v>
      </c>
      <c r="D922" t="s">
        <v>2046</v>
      </c>
    </row>
    <row r="923" spans="1:4" x14ac:dyDescent="0.25">
      <c r="A923" s="2" t="s">
        <v>1805</v>
      </c>
      <c r="B923" s="2" t="s">
        <v>2950</v>
      </c>
      <c r="C923" s="2" t="s">
        <v>3022</v>
      </c>
      <c r="D923" t="s">
        <v>2046</v>
      </c>
    </row>
    <row r="924" spans="1:4" x14ac:dyDescent="0.25">
      <c r="A924" s="2" t="s">
        <v>1807</v>
      </c>
      <c r="B924" s="2" t="s">
        <v>2951</v>
      </c>
      <c r="C924" s="2" t="s">
        <v>3022</v>
      </c>
      <c r="D924" t="s">
        <v>2045</v>
      </c>
    </row>
    <row r="925" spans="1:4" x14ac:dyDescent="0.25">
      <c r="A925" s="2" t="s">
        <v>1809</v>
      </c>
      <c r="B925" s="2" t="s">
        <v>2605</v>
      </c>
      <c r="C925" s="2" t="s">
        <v>3022</v>
      </c>
      <c r="D925" t="s">
        <v>2046</v>
      </c>
    </row>
    <row r="926" spans="1:4" x14ac:dyDescent="0.25">
      <c r="A926" s="2" t="s">
        <v>1811</v>
      </c>
      <c r="B926" s="2" t="s">
        <v>2952</v>
      </c>
      <c r="C926" s="2" t="s">
        <v>3022</v>
      </c>
      <c r="D926" t="s">
        <v>2046</v>
      </c>
    </row>
    <row r="927" spans="1:4" x14ac:dyDescent="0.25">
      <c r="A927" s="2" t="s">
        <v>1813</v>
      </c>
      <c r="B927" s="2" t="s">
        <v>2953</v>
      </c>
      <c r="C927" s="2" t="s">
        <v>3022</v>
      </c>
      <c r="D927" t="s">
        <v>2045</v>
      </c>
    </row>
    <row r="928" spans="1:4" x14ac:dyDescent="0.25">
      <c r="A928" s="2" t="s">
        <v>1815</v>
      </c>
      <c r="B928" s="2" t="s">
        <v>2954</v>
      </c>
      <c r="C928" s="2" t="s">
        <v>3022</v>
      </c>
      <c r="D928" t="s">
        <v>2045</v>
      </c>
    </row>
    <row r="929" spans="1:4" x14ac:dyDescent="0.25">
      <c r="A929" s="2" t="s">
        <v>1817</v>
      </c>
      <c r="B929" s="2" t="s">
        <v>2955</v>
      </c>
      <c r="C929" s="2" t="s">
        <v>3022</v>
      </c>
      <c r="D929" t="s">
        <v>2046</v>
      </c>
    </row>
    <row r="930" spans="1:4" x14ac:dyDescent="0.25">
      <c r="A930" s="2" t="s">
        <v>1819</v>
      </c>
      <c r="B930" s="2" t="s">
        <v>2956</v>
      </c>
      <c r="C930" s="2" t="s">
        <v>3022</v>
      </c>
      <c r="D930" t="s">
        <v>2045</v>
      </c>
    </row>
    <row r="931" spans="1:4" x14ac:dyDescent="0.25">
      <c r="A931" s="2" t="s">
        <v>1821</v>
      </c>
      <c r="B931" s="2" t="s">
        <v>2957</v>
      </c>
      <c r="C931" s="2" t="s">
        <v>3022</v>
      </c>
      <c r="D931" t="s">
        <v>2045</v>
      </c>
    </row>
    <row r="932" spans="1:4" x14ac:dyDescent="0.25">
      <c r="A932" s="2" t="s">
        <v>1823</v>
      </c>
      <c r="B932" s="2" t="s">
        <v>2958</v>
      </c>
      <c r="C932" s="2" t="s">
        <v>3022</v>
      </c>
      <c r="D932" t="s">
        <v>2045</v>
      </c>
    </row>
    <row r="933" spans="1:4" x14ac:dyDescent="0.25">
      <c r="A933" s="2" t="s">
        <v>1825</v>
      </c>
      <c r="B933" s="2" t="s">
        <v>2959</v>
      </c>
      <c r="C933" s="2" t="s">
        <v>3022</v>
      </c>
      <c r="D933" t="s">
        <v>2045</v>
      </c>
    </row>
    <row r="934" spans="1:4" x14ac:dyDescent="0.25">
      <c r="A934" s="2" t="s">
        <v>1827</v>
      </c>
      <c r="B934" s="2" t="s">
        <v>2960</v>
      </c>
      <c r="C934" s="2" t="s">
        <v>3022</v>
      </c>
      <c r="D934" t="s">
        <v>2046</v>
      </c>
    </row>
    <row r="935" spans="1:4" x14ac:dyDescent="0.25">
      <c r="A935" s="2" t="s">
        <v>1829</v>
      </c>
      <c r="B935" s="2" t="s">
        <v>2961</v>
      </c>
      <c r="C935" s="2" t="s">
        <v>3022</v>
      </c>
      <c r="D935" t="s">
        <v>2045</v>
      </c>
    </row>
    <row r="936" spans="1:4" x14ac:dyDescent="0.25">
      <c r="A936" s="2" t="s">
        <v>1831</v>
      </c>
      <c r="B936" s="2" t="s">
        <v>2962</v>
      </c>
      <c r="C936" s="2" t="s">
        <v>3022</v>
      </c>
      <c r="D936" t="s">
        <v>2046</v>
      </c>
    </row>
    <row r="937" spans="1:4" x14ac:dyDescent="0.25">
      <c r="A937" s="2" t="s">
        <v>1833</v>
      </c>
      <c r="B937" s="2" t="s">
        <v>2434</v>
      </c>
      <c r="C937" s="2" t="s">
        <v>3022</v>
      </c>
      <c r="D937" t="s">
        <v>2045</v>
      </c>
    </row>
    <row r="938" spans="1:4" x14ac:dyDescent="0.25">
      <c r="A938" s="2" t="s">
        <v>1835</v>
      </c>
      <c r="B938" s="2" t="s">
        <v>2963</v>
      </c>
      <c r="C938" s="2" t="s">
        <v>3022</v>
      </c>
      <c r="D938" t="s">
        <v>2045</v>
      </c>
    </row>
    <row r="939" spans="1:4" x14ac:dyDescent="0.25">
      <c r="A939" s="2" t="s">
        <v>1836</v>
      </c>
      <c r="B939" s="2" t="s">
        <v>2964</v>
      </c>
      <c r="C939" s="2" t="s">
        <v>3022</v>
      </c>
      <c r="D939" t="s">
        <v>2046</v>
      </c>
    </row>
    <row r="940" spans="1:4" x14ac:dyDescent="0.25">
      <c r="A940" s="2" t="s">
        <v>1838</v>
      </c>
      <c r="B940" s="2" t="s">
        <v>2965</v>
      </c>
      <c r="C940" s="2" t="s">
        <v>3022</v>
      </c>
      <c r="D940" t="s">
        <v>2045</v>
      </c>
    </row>
    <row r="941" spans="1:4" x14ac:dyDescent="0.25">
      <c r="A941" s="2" t="s">
        <v>1840</v>
      </c>
      <c r="B941" s="2" t="s">
        <v>2966</v>
      </c>
      <c r="C941" s="2" t="s">
        <v>3022</v>
      </c>
      <c r="D941" t="s">
        <v>2046</v>
      </c>
    </row>
    <row r="942" spans="1:4" x14ac:dyDescent="0.25">
      <c r="A942" s="2" t="s">
        <v>1842</v>
      </c>
      <c r="B942" s="2" t="s">
        <v>2967</v>
      </c>
      <c r="C942" s="2" t="s">
        <v>3022</v>
      </c>
      <c r="D942" t="s">
        <v>2045</v>
      </c>
    </row>
    <row r="943" spans="1:4" x14ac:dyDescent="0.25">
      <c r="A943" s="2" t="s">
        <v>1844</v>
      </c>
      <c r="B943" s="2" t="s">
        <v>2405</v>
      </c>
      <c r="C943" s="2" t="s">
        <v>3024</v>
      </c>
      <c r="D943" t="s">
        <v>2045</v>
      </c>
    </row>
    <row r="944" spans="1:4" x14ac:dyDescent="0.25">
      <c r="A944" s="2" t="s">
        <v>1846</v>
      </c>
      <c r="B944" s="2" t="s">
        <v>2968</v>
      </c>
      <c r="C944" s="2" t="s">
        <v>3022</v>
      </c>
      <c r="D944" t="s">
        <v>2046</v>
      </c>
    </row>
    <row r="945" spans="1:4" x14ac:dyDescent="0.25">
      <c r="A945" s="2" t="s">
        <v>1848</v>
      </c>
      <c r="B945" s="2" t="s">
        <v>2969</v>
      </c>
      <c r="C945" s="2" t="s">
        <v>3022</v>
      </c>
      <c r="D945" t="s">
        <v>2046</v>
      </c>
    </row>
    <row r="946" spans="1:4" x14ac:dyDescent="0.25">
      <c r="A946" s="2" t="s">
        <v>1850</v>
      </c>
      <c r="B946" s="2" t="s">
        <v>2970</v>
      </c>
      <c r="C946" s="2" t="s">
        <v>3022</v>
      </c>
      <c r="D946" t="s">
        <v>2046</v>
      </c>
    </row>
    <row r="947" spans="1:4" x14ac:dyDescent="0.25">
      <c r="A947" s="2" t="s">
        <v>1852</v>
      </c>
      <c r="B947" s="2" t="s">
        <v>2971</v>
      </c>
      <c r="C947" s="2" t="s">
        <v>3022</v>
      </c>
      <c r="D947" t="s">
        <v>2046</v>
      </c>
    </row>
    <row r="948" spans="1:4" x14ac:dyDescent="0.25">
      <c r="A948" s="2" t="s">
        <v>1854</v>
      </c>
      <c r="B948" s="2" t="s">
        <v>2972</v>
      </c>
      <c r="C948" s="2" t="s">
        <v>3022</v>
      </c>
      <c r="D948" t="s">
        <v>2046</v>
      </c>
    </row>
    <row r="949" spans="1:4" x14ac:dyDescent="0.25">
      <c r="A949" s="2" t="s">
        <v>1856</v>
      </c>
      <c r="B949" s="2" t="s">
        <v>2973</v>
      </c>
      <c r="C949" s="2" t="s">
        <v>3024</v>
      </c>
      <c r="D949" t="s">
        <v>2046</v>
      </c>
    </row>
    <row r="950" spans="1:4" x14ac:dyDescent="0.25">
      <c r="A950" s="2" t="s">
        <v>1858</v>
      </c>
      <c r="B950" s="2" t="s">
        <v>2974</v>
      </c>
      <c r="C950" s="2" t="s">
        <v>3023</v>
      </c>
      <c r="D950" t="s">
        <v>2045</v>
      </c>
    </row>
    <row r="951" spans="1:4" x14ac:dyDescent="0.25">
      <c r="A951" s="2" t="s">
        <v>1860</v>
      </c>
      <c r="B951" s="2" t="s">
        <v>2975</v>
      </c>
      <c r="C951" s="2" t="s">
        <v>3024</v>
      </c>
      <c r="D951" t="s">
        <v>2046</v>
      </c>
    </row>
    <row r="952" spans="1:4" x14ac:dyDescent="0.25">
      <c r="A952" s="2" t="s">
        <v>1862</v>
      </c>
      <c r="B952" s="2" t="s">
        <v>2976</v>
      </c>
      <c r="C952" s="2" t="s">
        <v>3022</v>
      </c>
      <c r="D952" t="s">
        <v>2045</v>
      </c>
    </row>
    <row r="953" spans="1:4" x14ac:dyDescent="0.25">
      <c r="A953" s="2" t="s">
        <v>1864</v>
      </c>
      <c r="B953" s="2" t="s">
        <v>2977</v>
      </c>
      <c r="C953" s="2" t="s">
        <v>3022</v>
      </c>
      <c r="D953" t="s">
        <v>2046</v>
      </c>
    </row>
    <row r="954" spans="1:4" x14ac:dyDescent="0.25">
      <c r="A954" s="2" t="s">
        <v>1866</v>
      </c>
      <c r="B954" s="2" t="s">
        <v>2978</v>
      </c>
      <c r="C954" s="2" t="s">
        <v>3024</v>
      </c>
      <c r="D954" t="s">
        <v>2045</v>
      </c>
    </row>
    <row r="955" spans="1:4" x14ac:dyDescent="0.25">
      <c r="A955" s="2" t="s">
        <v>1868</v>
      </c>
      <c r="B955" s="2" t="s">
        <v>2979</v>
      </c>
      <c r="C955" s="2" t="s">
        <v>3022</v>
      </c>
      <c r="D955" t="s">
        <v>2045</v>
      </c>
    </row>
    <row r="956" spans="1:4" x14ac:dyDescent="0.25">
      <c r="A956" s="2" t="s">
        <v>1870</v>
      </c>
      <c r="B956" s="2" t="s">
        <v>2980</v>
      </c>
      <c r="C956" s="2" t="s">
        <v>3022</v>
      </c>
      <c r="D956" t="s">
        <v>2045</v>
      </c>
    </row>
    <row r="957" spans="1:4" x14ac:dyDescent="0.25">
      <c r="A957" s="2" t="s">
        <v>1872</v>
      </c>
      <c r="B957" s="2" t="s">
        <v>2981</v>
      </c>
      <c r="C957" s="2" t="s">
        <v>3022</v>
      </c>
      <c r="D957" t="s">
        <v>2045</v>
      </c>
    </row>
    <row r="958" spans="1:4" x14ac:dyDescent="0.25">
      <c r="A958" s="2" t="s">
        <v>1873</v>
      </c>
      <c r="B958" s="2" t="s">
        <v>2982</v>
      </c>
      <c r="C958" s="2" t="s">
        <v>3022</v>
      </c>
      <c r="D958" t="s">
        <v>2046</v>
      </c>
    </row>
    <row r="959" spans="1:4" x14ac:dyDescent="0.25">
      <c r="A959" s="2" t="s">
        <v>1874</v>
      </c>
      <c r="B959" s="2" t="s">
        <v>2983</v>
      </c>
      <c r="C959" s="2" t="s">
        <v>3022</v>
      </c>
      <c r="D959" t="s">
        <v>2045</v>
      </c>
    </row>
    <row r="960" spans="1:4" x14ac:dyDescent="0.25">
      <c r="A960" s="2" t="s">
        <v>1875</v>
      </c>
      <c r="B960" s="2" t="s">
        <v>2984</v>
      </c>
      <c r="C960" s="2" t="s">
        <v>3022</v>
      </c>
      <c r="D960" t="s">
        <v>2045</v>
      </c>
    </row>
    <row r="961" spans="1:4" x14ac:dyDescent="0.25">
      <c r="A961" s="2" t="s">
        <v>1877</v>
      </c>
      <c r="B961" s="2" t="s">
        <v>2985</v>
      </c>
      <c r="C961" s="2" t="s">
        <v>3022</v>
      </c>
      <c r="D961" t="s">
        <v>2045</v>
      </c>
    </row>
    <row r="962" spans="1:4" x14ac:dyDescent="0.25">
      <c r="A962" s="2" t="s">
        <v>1879</v>
      </c>
      <c r="B962" s="2" t="s">
        <v>2986</v>
      </c>
      <c r="C962" s="2" t="s">
        <v>3022</v>
      </c>
      <c r="D962" t="s">
        <v>2045</v>
      </c>
    </row>
    <row r="963" spans="1:4" x14ac:dyDescent="0.25">
      <c r="A963" s="2" t="s">
        <v>1881</v>
      </c>
      <c r="B963" s="2" t="s">
        <v>2568</v>
      </c>
      <c r="C963" s="2" t="s">
        <v>3022</v>
      </c>
      <c r="D963" t="s">
        <v>2045</v>
      </c>
    </row>
    <row r="964" spans="1:4" x14ac:dyDescent="0.25">
      <c r="A964" s="2" t="s">
        <v>1883</v>
      </c>
      <c r="B964" s="2" t="s">
        <v>2987</v>
      </c>
      <c r="C964" s="2" t="s">
        <v>3024</v>
      </c>
      <c r="D964" t="s">
        <v>2045</v>
      </c>
    </row>
    <row r="965" spans="1:4" x14ac:dyDescent="0.25">
      <c r="A965" s="2" t="s">
        <v>1885</v>
      </c>
      <c r="B965" s="2" t="s">
        <v>2988</v>
      </c>
      <c r="C965" s="2" t="s">
        <v>3022</v>
      </c>
      <c r="D965" t="s">
        <v>2045</v>
      </c>
    </row>
    <row r="966" spans="1:4" x14ac:dyDescent="0.25">
      <c r="A966" s="2" t="s">
        <v>1887</v>
      </c>
      <c r="B966" s="2" t="s">
        <v>2989</v>
      </c>
      <c r="C966" s="2" t="s">
        <v>3022</v>
      </c>
      <c r="D966" t="s">
        <v>2046</v>
      </c>
    </row>
    <row r="967" spans="1:4" x14ac:dyDescent="0.25">
      <c r="A967" s="2" t="s">
        <v>1889</v>
      </c>
      <c r="B967" s="2" t="s">
        <v>2990</v>
      </c>
      <c r="C967" s="2" t="s">
        <v>3022</v>
      </c>
      <c r="D967" t="s">
        <v>2045</v>
      </c>
    </row>
    <row r="968" spans="1:4" x14ac:dyDescent="0.25">
      <c r="A968" s="2" t="s">
        <v>1891</v>
      </c>
      <c r="B968" s="2" t="s">
        <v>2991</v>
      </c>
      <c r="C968" s="2" t="s">
        <v>3022</v>
      </c>
      <c r="D968" t="s">
        <v>2045</v>
      </c>
    </row>
    <row r="969" spans="1:4" x14ac:dyDescent="0.25">
      <c r="A969" s="2" t="s">
        <v>1893</v>
      </c>
      <c r="B969" s="2" t="s">
        <v>2992</v>
      </c>
      <c r="C969" s="2" t="s">
        <v>3024</v>
      </c>
      <c r="D969" t="s">
        <v>2045</v>
      </c>
    </row>
    <row r="970" spans="1:4" x14ac:dyDescent="0.25">
      <c r="A970" s="2" t="s">
        <v>1895</v>
      </c>
      <c r="B970" s="2" t="s">
        <v>2993</v>
      </c>
      <c r="C970" s="2" t="s">
        <v>3022</v>
      </c>
      <c r="D970" t="s">
        <v>2046</v>
      </c>
    </row>
    <row r="971" spans="1:4" x14ac:dyDescent="0.25">
      <c r="A971" s="2" t="s">
        <v>1897</v>
      </c>
      <c r="B971" s="2" t="s">
        <v>2994</v>
      </c>
      <c r="C971" s="2" t="s">
        <v>3022</v>
      </c>
      <c r="D971" t="s">
        <v>2045</v>
      </c>
    </row>
    <row r="972" spans="1:4" x14ac:dyDescent="0.25">
      <c r="A972" s="2" t="s">
        <v>1899</v>
      </c>
      <c r="B972" s="2" t="s">
        <v>2995</v>
      </c>
      <c r="C972" s="2" t="s">
        <v>3022</v>
      </c>
      <c r="D972" t="s">
        <v>2046</v>
      </c>
    </row>
    <row r="973" spans="1:4" x14ac:dyDescent="0.25">
      <c r="A973" s="2" t="s">
        <v>1901</v>
      </c>
      <c r="B973" s="2" t="s">
        <v>2903</v>
      </c>
      <c r="C973" s="2" t="s">
        <v>3022</v>
      </c>
      <c r="D973" t="s">
        <v>2046</v>
      </c>
    </row>
    <row r="974" spans="1:4" x14ac:dyDescent="0.25">
      <c r="A974" s="2" t="s">
        <v>1903</v>
      </c>
      <c r="B974" s="2" t="s">
        <v>2996</v>
      </c>
      <c r="C974" s="2" t="s">
        <v>3024</v>
      </c>
      <c r="D974" t="s">
        <v>2045</v>
      </c>
    </row>
    <row r="975" spans="1:4" x14ac:dyDescent="0.25">
      <c r="A975" s="2" t="s">
        <v>1905</v>
      </c>
      <c r="B975" s="2" t="s">
        <v>2997</v>
      </c>
      <c r="C975" s="2" t="s">
        <v>3022</v>
      </c>
      <c r="D975" t="s">
        <v>2046</v>
      </c>
    </row>
    <row r="976" spans="1:4" x14ac:dyDescent="0.25">
      <c r="A976" s="2" t="s">
        <v>1907</v>
      </c>
      <c r="B976" s="2" t="s">
        <v>2998</v>
      </c>
      <c r="C976" s="2" t="s">
        <v>3022</v>
      </c>
      <c r="D976" t="s">
        <v>2045</v>
      </c>
    </row>
    <row r="977" spans="1:4" x14ac:dyDescent="0.25">
      <c r="A977" s="2" t="s">
        <v>1909</v>
      </c>
      <c r="B977" s="2" t="s">
        <v>2783</v>
      </c>
      <c r="C977" s="2" t="s">
        <v>3024</v>
      </c>
      <c r="D977" t="s">
        <v>2045</v>
      </c>
    </row>
    <row r="978" spans="1:4" x14ac:dyDescent="0.25">
      <c r="A978" s="2" t="s">
        <v>1911</v>
      </c>
      <c r="B978" s="2" t="s">
        <v>2999</v>
      </c>
      <c r="C978" s="2" t="s">
        <v>3022</v>
      </c>
      <c r="D978" t="s">
        <v>2045</v>
      </c>
    </row>
    <row r="979" spans="1:4" x14ac:dyDescent="0.25">
      <c r="A979" s="2" t="s">
        <v>1913</v>
      </c>
      <c r="B979" s="2" t="s">
        <v>3000</v>
      </c>
      <c r="C979" s="2" t="s">
        <v>3022</v>
      </c>
      <c r="D979" t="s">
        <v>2046</v>
      </c>
    </row>
    <row r="980" spans="1:4" x14ac:dyDescent="0.25">
      <c r="A980" s="2" t="s">
        <v>1915</v>
      </c>
      <c r="B980" s="2" t="s">
        <v>3001</v>
      </c>
      <c r="C980" s="2" t="s">
        <v>3022</v>
      </c>
      <c r="D980" t="s">
        <v>2045</v>
      </c>
    </row>
    <row r="981" spans="1:4" x14ac:dyDescent="0.25">
      <c r="A981" s="2" t="s">
        <v>1917</v>
      </c>
      <c r="B981" s="2" t="s">
        <v>3002</v>
      </c>
      <c r="C981" s="2" t="s">
        <v>3022</v>
      </c>
      <c r="D981" t="s">
        <v>2046</v>
      </c>
    </row>
    <row r="982" spans="1:4" x14ac:dyDescent="0.25">
      <c r="A982" s="2" t="s">
        <v>1919</v>
      </c>
      <c r="B982" s="2" t="s">
        <v>3003</v>
      </c>
      <c r="C982" s="2" t="s">
        <v>3022</v>
      </c>
      <c r="D982" t="s">
        <v>2045</v>
      </c>
    </row>
    <row r="983" spans="1:4" x14ac:dyDescent="0.25">
      <c r="A983" s="2" t="s">
        <v>1921</v>
      </c>
      <c r="B983" s="2" t="s">
        <v>3004</v>
      </c>
      <c r="C983" s="2" t="s">
        <v>3022</v>
      </c>
      <c r="D983" t="s">
        <v>2045</v>
      </c>
    </row>
    <row r="984" spans="1:4" x14ac:dyDescent="0.25">
      <c r="A984" s="2" t="s">
        <v>1923</v>
      </c>
      <c r="B984" s="2" t="s">
        <v>3005</v>
      </c>
      <c r="C984" s="2" t="s">
        <v>3022</v>
      </c>
      <c r="D984" t="s">
        <v>2045</v>
      </c>
    </row>
    <row r="985" spans="1:4" x14ac:dyDescent="0.25">
      <c r="A985" s="2" t="s">
        <v>1925</v>
      </c>
      <c r="B985" s="2" t="s">
        <v>3006</v>
      </c>
      <c r="C985" s="2" t="s">
        <v>3022</v>
      </c>
      <c r="D985" t="s">
        <v>2045</v>
      </c>
    </row>
    <row r="986" spans="1:4" x14ac:dyDescent="0.25">
      <c r="A986" s="2" t="s">
        <v>1927</v>
      </c>
      <c r="B986" s="2" t="s">
        <v>3007</v>
      </c>
      <c r="C986" s="2" t="s">
        <v>3024</v>
      </c>
      <c r="D986" t="s">
        <v>2045</v>
      </c>
    </row>
    <row r="987" spans="1:4" x14ac:dyDescent="0.25">
      <c r="A987" s="2" t="s">
        <v>1929</v>
      </c>
      <c r="B987" s="2" t="s">
        <v>3008</v>
      </c>
      <c r="C987" s="2" t="s">
        <v>3022</v>
      </c>
      <c r="D987" t="s">
        <v>2046</v>
      </c>
    </row>
    <row r="988" spans="1:4" x14ac:dyDescent="0.25">
      <c r="A988" s="2" t="s">
        <v>1931</v>
      </c>
      <c r="B988" s="2" t="s">
        <v>2472</v>
      </c>
      <c r="C988" s="2" t="s">
        <v>3022</v>
      </c>
      <c r="D988" t="s">
        <v>2046</v>
      </c>
    </row>
    <row r="989" spans="1:4" x14ac:dyDescent="0.25">
      <c r="A989" s="2" t="s">
        <v>1933</v>
      </c>
      <c r="B989" s="2" t="s">
        <v>3009</v>
      </c>
      <c r="C989" s="2" t="s">
        <v>3023</v>
      </c>
      <c r="D989" t="s">
        <v>2045</v>
      </c>
    </row>
    <row r="990" spans="1:4" x14ac:dyDescent="0.25">
      <c r="A990" s="2" t="s">
        <v>1935</v>
      </c>
      <c r="B990" s="2" t="s">
        <v>3010</v>
      </c>
      <c r="C990" s="2" t="s">
        <v>3023</v>
      </c>
      <c r="D990" t="s">
        <v>2045</v>
      </c>
    </row>
    <row r="991" spans="1:4" x14ac:dyDescent="0.25">
      <c r="A991" s="2" t="s">
        <v>1937</v>
      </c>
      <c r="B991" s="2" t="s">
        <v>3011</v>
      </c>
      <c r="C991" s="2" t="s">
        <v>3022</v>
      </c>
      <c r="D991" t="s">
        <v>2045</v>
      </c>
    </row>
    <row r="992" spans="1:4" x14ac:dyDescent="0.25">
      <c r="A992" s="2" t="s">
        <v>1939</v>
      </c>
      <c r="B992" s="2" t="s">
        <v>3012</v>
      </c>
      <c r="C992" s="2" t="s">
        <v>3022</v>
      </c>
      <c r="D992" t="s">
        <v>2046</v>
      </c>
    </row>
    <row r="993" spans="1:4" x14ac:dyDescent="0.25">
      <c r="A993" s="2" t="s">
        <v>1940</v>
      </c>
      <c r="B993" s="2" t="s">
        <v>3013</v>
      </c>
      <c r="C993" s="2" t="s">
        <v>3022</v>
      </c>
      <c r="D993" t="s">
        <v>2045</v>
      </c>
    </row>
    <row r="994" spans="1:4" x14ac:dyDescent="0.25">
      <c r="A994" s="2" t="s">
        <v>1942</v>
      </c>
      <c r="B994" s="2" t="s">
        <v>3014</v>
      </c>
      <c r="C994" s="2" t="s">
        <v>3024</v>
      </c>
      <c r="D994" t="s">
        <v>2046</v>
      </c>
    </row>
    <row r="995" spans="1:4" x14ac:dyDescent="0.25">
      <c r="A995" s="2" t="s">
        <v>1944</v>
      </c>
      <c r="B995" s="2" t="s">
        <v>3015</v>
      </c>
      <c r="C995" s="2" t="s">
        <v>3022</v>
      </c>
      <c r="D995" t="s">
        <v>2046</v>
      </c>
    </row>
    <row r="996" spans="1:4" x14ac:dyDescent="0.25">
      <c r="A996" s="2" t="s">
        <v>1946</v>
      </c>
      <c r="B996" s="2" t="s">
        <v>3016</v>
      </c>
      <c r="C996" s="2" t="s">
        <v>3024</v>
      </c>
      <c r="D996" t="s">
        <v>2046</v>
      </c>
    </row>
    <row r="997" spans="1:4" x14ac:dyDescent="0.25">
      <c r="A997" s="2" t="s">
        <v>1948</v>
      </c>
      <c r="B997" s="2" t="s">
        <v>3017</v>
      </c>
      <c r="C997" s="2" t="s">
        <v>3022</v>
      </c>
      <c r="D997" t="s">
        <v>2046</v>
      </c>
    </row>
    <row r="998" spans="1:4" x14ac:dyDescent="0.25">
      <c r="A998" s="2" t="s">
        <v>1950</v>
      </c>
      <c r="B998" s="2" t="s">
        <v>3018</v>
      </c>
      <c r="C998" s="2" t="s">
        <v>3022</v>
      </c>
      <c r="D998" t="s">
        <v>2046</v>
      </c>
    </row>
    <row r="999" spans="1:4" x14ac:dyDescent="0.25">
      <c r="A999" s="2" t="s">
        <v>1952</v>
      </c>
      <c r="B999" s="2" t="s">
        <v>3019</v>
      </c>
      <c r="C999" s="2" t="s">
        <v>3022</v>
      </c>
      <c r="D999" t="s">
        <v>2045</v>
      </c>
    </row>
    <row r="1000" spans="1:4" x14ac:dyDescent="0.25">
      <c r="A1000" s="2" t="s">
        <v>1954</v>
      </c>
      <c r="B1000" s="2" t="s">
        <v>3020</v>
      </c>
      <c r="C1000" s="2" t="s">
        <v>3022</v>
      </c>
      <c r="D1000" t="s">
        <v>2046</v>
      </c>
    </row>
    <row r="1001" spans="1:4" x14ac:dyDescent="0.25">
      <c r="A1001" s="2" t="s">
        <v>1956</v>
      </c>
      <c r="B1001" s="2" t="s">
        <v>3021</v>
      </c>
      <c r="C1001" s="2" t="s">
        <v>3023</v>
      </c>
      <c r="D1001" t="s">
        <v>2045</v>
      </c>
    </row>
  </sheetData>
  <autoFilter ref="A1:D1001" xr:uid="{402E2BF1-8815-4FC6-A281-0BA737A8105A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7.285156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3027</v>
      </c>
      <c r="B1" t="s">
        <v>2032</v>
      </c>
      <c r="C1" t="s">
        <v>2031</v>
      </c>
      <c r="D1" t="s">
        <v>2033</v>
      </c>
      <c r="E1" t="s">
        <v>2034</v>
      </c>
      <c r="F1" t="s">
        <v>3030</v>
      </c>
      <c r="G1" t="s">
        <v>3031</v>
      </c>
    </row>
    <row r="2" spans="1:7" x14ac:dyDescent="0.25">
      <c r="A2" t="s">
        <v>1986</v>
      </c>
      <c r="B2" t="s">
        <v>2009</v>
      </c>
      <c r="C2" t="s">
        <v>2005</v>
      </c>
      <c r="D2" s="1">
        <v>0.2</v>
      </c>
      <c r="E2">
        <v>388.5</v>
      </c>
      <c r="F2">
        <v>38.85</v>
      </c>
      <c r="G2">
        <v>34.964999999999996</v>
      </c>
    </row>
    <row r="3" spans="1:7" x14ac:dyDescent="0.25">
      <c r="A3" t="s">
        <v>1999</v>
      </c>
      <c r="B3" t="s">
        <v>2009</v>
      </c>
      <c r="C3" t="s">
        <v>2005</v>
      </c>
      <c r="D3" s="1">
        <v>0.5</v>
      </c>
      <c r="E3">
        <v>777</v>
      </c>
      <c r="F3">
        <v>77.7</v>
      </c>
      <c r="G3">
        <v>69.929999999999993</v>
      </c>
    </row>
    <row r="4" spans="1:7" x14ac:dyDescent="0.25">
      <c r="A4" t="s">
        <v>1959</v>
      </c>
      <c r="B4" t="s">
        <v>2009</v>
      </c>
      <c r="C4" t="s">
        <v>2005</v>
      </c>
      <c r="D4" s="1">
        <v>1</v>
      </c>
      <c r="E4">
        <v>1295</v>
      </c>
      <c r="F4">
        <v>129.5</v>
      </c>
      <c r="G4">
        <v>116.55</v>
      </c>
    </row>
    <row r="5" spans="1:7" x14ac:dyDescent="0.25">
      <c r="A5" t="s">
        <v>2001</v>
      </c>
      <c r="B5" t="s">
        <v>2009</v>
      </c>
      <c r="C5" t="s">
        <v>2005</v>
      </c>
      <c r="D5" s="1">
        <v>2.5</v>
      </c>
      <c r="E5">
        <v>2978.4999999999995</v>
      </c>
      <c r="F5">
        <v>297.84999999999997</v>
      </c>
      <c r="G5">
        <v>268.06499999999994</v>
      </c>
    </row>
    <row r="6" spans="1:7" x14ac:dyDescent="0.25">
      <c r="A6" t="s">
        <v>1971</v>
      </c>
      <c r="B6" t="s">
        <v>2009</v>
      </c>
      <c r="C6" t="s">
        <v>2007</v>
      </c>
      <c r="D6" s="1">
        <v>0.2</v>
      </c>
      <c r="E6">
        <v>337.5</v>
      </c>
      <c r="F6">
        <v>33.75</v>
      </c>
      <c r="G6">
        <v>30.374999999999996</v>
      </c>
    </row>
    <row r="7" spans="1:7" x14ac:dyDescent="0.25">
      <c r="A7" t="s">
        <v>1976</v>
      </c>
      <c r="B7" t="s">
        <v>2009</v>
      </c>
      <c r="C7" t="s">
        <v>2007</v>
      </c>
      <c r="D7" s="1">
        <v>0.5</v>
      </c>
      <c r="E7">
        <v>675</v>
      </c>
      <c r="F7">
        <v>67.5</v>
      </c>
      <c r="G7">
        <v>60.749999999999993</v>
      </c>
    </row>
    <row r="8" spans="1:7" x14ac:dyDescent="0.25">
      <c r="A8" t="s">
        <v>1974</v>
      </c>
      <c r="B8" t="s">
        <v>2009</v>
      </c>
      <c r="C8" t="s">
        <v>2007</v>
      </c>
      <c r="D8" s="1">
        <v>1</v>
      </c>
      <c r="E8">
        <v>1125</v>
      </c>
      <c r="F8">
        <v>112.5</v>
      </c>
      <c r="G8">
        <v>101.25</v>
      </c>
    </row>
    <row r="9" spans="1:7" x14ac:dyDescent="0.25">
      <c r="A9" t="s">
        <v>1994</v>
      </c>
      <c r="B9" t="s">
        <v>2009</v>
      </c>
      <c r="C9" t="s">
        <v>2007</v>
      </c>
      <c r="D9" s="1">
        <v>2.5</v>
      </c>
      <c r="E9">
        <v>2587.4999999999995</v>
      </c>
      <c r="F9">
        <v>258.74999999999994</v>
      </c>
      <c r="G9">
        <v>232.87499999999994</v>
      </c>
    </row>
    <row r="10" spans="1:7" x14ac:dyDescent="0.25">
      <c r="A10" t="s">
        <v>1973</v>
      </c>
      <c r="B10" t="s">
        <v>2009</v>
      </c>
      <c r="C10" t="s">
        <v>2006</v>
      </c>
      <c r="D10" s="1">
        <v>0.2</v>
      </c>
      <c r="E10">
        <v>298.5</v>
      </c>
      <c r="F10">
        <v>29.85</v>
      </c>
      <c r="G10">
        <v>26.864999999999998</v>
      </c>
    </row>
    <row r="11" spans="1:7" x14ac:dyDescent="0.25">
      <c r="A11" t="s">
        <v>1977</v>
      </c>
      <c r="B11" t="s">
        <v>2009</v>
      </c>
      <c r="C11" t="s">
        <v>2006</v>
      </c>
      <c r="D11" s="1">
        <v>0.5</v>
      </c>
      <c r="E11">
        <v>597</v>
      </c>
      <c r="F11">
        <v>59.7</v>
      </c>
      <c r="G11">
        <v>53.73</v>
      </c>
    </row>
    <row r="12" spans="1:7" x14ac:dyDescent="0.25">
      <c r="A12" t="s">
        <v>1966</v>
      </c>
      <c r="B12" t="s">
        <v>2009</v>
      </c>
      <c r="C12" t="s">
        <v>2006</v>
      </c>
      <c r="D12" s="1">
        <v>1</v>
      </c>
      <c r="E12">
        <v>994.99999999999989</v>
      </c>
      <c r="F12">
        <v>99.499999999999986</v>
      </c>
      <c r="G12">
        <v>89.549999999999983</v>
      </c>
    </row>
    <row r="13" spans="1:7" x14ac:dyDescent="0.25">
      <c r="A13" t="s">
        <v>1987</v>
      </c>
      <c r="B13" t="s">
        <v>2009</v>
      </c>
      <c r="C13" t="s">
        <v>2006</v>
      </c>
      <c r="D13" s="1">
        <v>2.5</v>
      </c>
      <c r="E13">
        <v>2288.5</v>
      </c>
      <c r="F13">
        <v>228.85</v>
      </c>
      <c r="G13">
        <v>205.96499999999995</v>
      </c>
    </row>
    <row r="14" spans="1:7" x14ac:dyDescent="0.25">
      <c r="A14" t="s">
        <v>1997</v>
      </c>
      <c r="B14" t="s">
        <v>2008</v>
      </c>
      <c r="C14" t="s">
        <v>2005</v>
      </c>
      <c r="D14" s="1">
        <v>0.2</v>
      </c>
      <c r="E14">
        <v>358.49999999999994</v>
      </c>
      <c r="F14">
        <v>35.849999999999994</v>
      </c>
      <c r="G14">
        <v>21.509999999999994</v>
      </c>
    </row>
    <row r="15" spans="1:7" x14ac:dyDescent="0.25">
      <c r="A15" t="s">
        <v>1992</v>
      </c>
      <c r="B15" t="s">
        <v>2008</v>
      </c>
      <c r="C15" t="s">
        <v>2005</v>
      </c>
      <c r="D15" s="1">
        <v>0.5</v>
      </c>
      <c r="E15">
        <v>716.99999999999989</v>
      </c>
      <c r="F15">
        <v>71.699999999999989</v>
      </c>
      <c r="G15">
        <v>43.019999999999989</v>
      </c>
    </row>
    <row r="16" spans="1:7" x14ac:dyDescent="0.25">
      <c r="A16" t="s">
        <v>1998</v>
      </c>
      <c r="B16" t="s">
        <v>2008</v>
      </c>
      <c r="C16" t="s">
        <v>2005</v>
      </c>
      <c r="D16" s="1">
        <v>1</v>
      </c>
      <c r="E16">
        <v>1195</v>
      </c>
      <c r="F16">
        <v>119.5</v>
      </c>
      <c r="G16">
        <v>71.7</v>
      </c>
    </row>
    <row r="17" spans="1:7" x14ac:dyDescent="0.25">
      <c r="A17" t="s">
        <v>1961</v>
      </c>
      <c r="B17" t="s">
        <v>2008</v>
      </c>
      <c r="C17" t="s">
        <v>2005</v>
      </c>
      <c r="D17" s="1">
        <v>2.5</v>
      </c>
      <c r="E17">
        <v>2748.4999999999995</v>
      </c>
      <c r="F17">
        <v>274.84999999999997</v>
      </c>
      <c r="G17">
        <v>164.90999999999997</v>
      </c>
    </row>
    <row r="18" spans="1:7" x14ac:dyDescent="0.25">
      <c r="A18" t="s">
        <v>1993</v>
      </c>
      <c r="B18" t="s">
        <v>2008</v>
      </c>
      <c r="C18" t="s">
        <v>2007</v>
      </c>
      <c r="D18" s="1">
        <v>0.2</v>
      </c>
      <c r="E18">
        <v>298.5</v>
      </c>
      <c r="F18">
        <v>29.85</v>
      </c>
      <c r="G18">
        <v>17.909999999999997</v>
      </c>
    </row>
    <row r="19" spans="1:7" x14ac:dyDescent="0.25">
      <c r="A19" t="s">
        <v>1965</v>
      </c>
      <c r="B19" t="s">
        <v>2008</v>
      </c>
      <c r="C19" t="s">
        <v>2007</v>
      </c>
      <c r="D19" s="1">
        <v>0.5</v>
      </c>
      <c r="E19">
        <v>597</v>
      </c>
      <c r="F19">
        <v>59.7</v>
      </c>
      <c r="G19">
        <v>35.819999999999993</v>
      </c>
    </row>
    <row r="20" spans="1:7" x14ac:dyDescent="0.25">
      <c r="A20" t="s">
        <v>1957</v>
      </c>
      <c r="B20" t="s">
        <v>2008</v>
      </c>
      <c r="C20" t="s">
        <v>2007</v>
      </c>
      <c r="D20" s="1">
        <v>1</v>
      </c>
      <c r="E20">
        <v>994.99999999999989</v>
      </c>
      <c r="F20">
        <v>99.499999999999986</v>
      </c>
      <c r="G20">
        <v>59.699999999999996</v>
      </c>
    </row>
    <row r="21" spans="1:7" x14ac:dyDescent="0.25">
      <c r="A21" t="s">
        <v>1970</v>
      </c>
      <c r="B21" t="s">
        <v>2008</v>
      </c>
      <c r="C21" t="s">
        <v>2007</v>
      </c>
      <c r="D21" s="1">
        <v>2.5</v>
      </c>
      <c r="E21">
        <v>2288.5</v>
      </c>
      <c r="F21">
        <v>228.85</v>
      </c>
      <c r="G21">
        <v>137.30999999999997</v>
      </c>
    </row>
    <row r="22" spans="1:7" x14ac:dyDescent="0.25">
      <c r="A22" t="s">
        <v>1982</v>
      </c>
      <c r="B22" t="s">
        <v>2008</v>
      </c>
      <c r="C22" t="s">
        <v>2006</v>
      </c>
      <c r="D22" s="1">
        <v>0.2</v>
      </c>
      <c r="E22">
        <v>268.49999999999994</v>
      </c>
      <c r="F22">
        <v>26.849999999999994</v>
      </c>
      <c r="G22">
        <v>16.109999999999996</v>
      </c>
    </row>
    <row r="23" spans="1:7" x14ac:dyDescent="0.25">
      <c r="A23" t="s">
        <v>1991</v>
      </c>
      <c r="B23" t="s">
        <v>2008</v>
      </c>
      <c r="C23" t="s">
        <v>2006</v>
      </c>
      <c r="D23" s="1">
        <v>0.5</v>
      </c>
      <c r="E23">
        <v>536.99999999999989</v>
      </c>
      <c r="F23">
        <v>53.699999999999989</v>
      </c>
      <c r="G23">
        <v>32.219999999999992</v>
      </c>
    </row>
    <row r="24" spans="1:7" x14ac:dyDescent="0.25">
      <c r="A24" t="s">
        <v>1996</v>
      </c>
      <c r="B24" t="s">
        <v>2008</v>
      </c>
      <c r="C24" t="s">
        <v>2006</v>
      </c>
      <c r="D24" s="1">
        <v>1</v>
      </c>
      <c r="E24">
        <v>894.99999999999989</v>
      </c>
      <c r="F24">
        <v>89.499999999999986</v>
      </c>
      <c r="G24">
        <v>53.699999999999989</v>
      </c>
    </row>
    <row r="25" spans="1:7" x14ac:dyDescent="0.25">
      <c r="A25" t="s">
        <v>1968</v>
      </c>
      <c r="B25" t="s">
        <v>2008</v>
      </c>
      <c r="C25" t="s">
        <v>2006</v>
      </c>
      <c r="D25" s="1">
        <v>2.5</v>
      </c>
      <c r="E25">
        <v>2058.4999999999995</v>
      </c>
      <c r="F25">
        <v>205.84999999999997</v>
      </c>
      <c r="G25">
        <v>123.50999999999999</v>
      </c>
    </row>
    <row r="26" spans="1:7" x14ac:dyDescent="0.25">
      <c r="A26" t="s">
        <v>1964</v>
      </c>
      <c r="B26" t="s">
        <v>2011</v>
      </c>
      <c r="C26" t="s">
        <v>2005</v>
      </c>
      <c r="D26" s="1">
        <v>0.2</v>
      </c>
      <c r="E26">
        <v>475.5</v>
      </c>
      <c r="F26">
        <v>47.55</v>
      </c>
      <c r="G26">
        <v>61.814999999999998</v>
      </c>
    </row>
    <row r="27" spans="1:7" x14ac:dyDescent="0.25">
      <c r="A27" t="s">
        <v>1980</v>
      </c>
      <c r="B27" t="s">
        <v>2011</v>
      </c>
      <c r="C27" t="s">
        <v>2005</v>
      </c>
      <c r="D27" s="1">
        <v>0.5</v>
      </c>
      <c r="E27">
        <v>951</v>
      </c>
      <c r="F27">
        <v>95.1</v>
      </c>
      <c r="G27">
        <v>123.63</v>
      </c>
    </row>
    <row r="28" spans="1:7" x14ac:dyDescent="0.25">
      <c r="A28" t="s">
        <v>1989</v>
      </c>
      <c r="B28" t="s">
        <v>2011</v>
      </c>
      <c r="C28" t="s">
        <v>2005</v>
      </c>
      <c r="D28" s="1">
        <v>1</v>
      </c>
      <c r="E28">
        <v>1585</v>
      </c>
      <c r="F28">
        <v>158.5</v>
      </c>
      <c r="G28">
        <v>206.05</v>
      </c>
    </row>
    <row r="29" spans="1:7" x14ac:dyDescent="0.25">
      <c r="A29" t="s">
        <v>1983</v>
      </c>
      <c r="B29" t="s">
        <v>2011</v>
      </c>
      <c r="C29" t="s">
        <v>2005</v>
      </c>
      <c r="D29" s="1">
        <v>2.5</v>
      </c>
      <c r="E29">
        <v>3645.5</v>
      </c>
      <c r="F29">
        <v>364.55</v>
      </c>
      <c r="G29">
        <v>473.91499999999996</v>
      </c>
    </row>
    <row r="30" spans="1:7" x14ac:dyDescent="0.25">
      <c r="A30" t="s">
        <v>1978</v>
      </c>
      <c r="B30" t="s">
        <v>2011</v>
      </c>
      <c r="C30" t="s">
        <v>2007</v>
      </c>
      <c r="D30" s="1">
        <v>0.2</v>
      </c>
      <c r="E30">
        <v>436.5</v>
      </c>
      <c r="F30">
        <v>43.65</v>
      </c>
      <c r="G30">
        <v>56.745000000000005</v>
      </c>
    </row>
    <row r="31" spans="1:7" x14ac:dyDescent="0.25">
      <c r="A31" t="s">
        <v>1979</v>
      </c>
      <c r="B31" t="s">
        <v>2011</v>
      </c>
      <c r="C31" t="s">
        <v>2007</v>
      </c>
      <c r="D31" s="1">
        <v>0.5</v>
      </c>
      <c r="E31">
        <v>873</v>
      </c>
      <c r="F31">
        <v>87.3</v>
      </c>
      <c r="G31">
        <v>113.49000000000001</v>
      </c>
    </row>
    <row r="32" spans="1:7" x14ac:dyDescent="0.25">
      <c r="A32" t="s">
        <v>1981</v>
      </c>
      <c r="B32" t="s">
        <v>2011</v>
      </c>
      <c r="C32" t="s">
        <v>2007</v>
      </c>
      <c r="D32" s="1">
        <v>1</v>
      </c>
      <c r="E32">
        <v>1455</v>
      </c>
      <c r="F32">
        <v>145.5</v>
      </c>
      <c r="G32">
        <v>189.15</v>
      </c>
    </row>
    <row r="33" spans="1:7" x14ac:dyDescent="0.25">
      <c r="A33" t="s">
        <v>2000</v>
      </c>
      <c r="B33" t="s">
        <v>2011</v>
      </c>
      <c r="C33" t="s">
        <v>2007</v>
      </c>
      <c r="D33" s="1">
        <v>2.5</v>
      </c>
      <c r="E33">
        <v>3346.4999999999995</v>
      </c>
      <c r="F33">
        <v>334.65</v>
      </c>
      <c r="G33">
        <v>435.04499999999996</v>
      </c>
    </row>
    <row r="34" spans="1:7" x14ac:dyDescent="0.25">
      <c r="A34" t="s">
        <v>1969</v>
      </c>
      <c r="B34" t="s">
        <v>2011</v>
      </c>
      <c r="C34" t="s">
        <v>2006</v>
      </c>
      <c r="D34" s="1">
        <v>0.2</v>
      </c>
      <c r="E34">
        <v>388.5</v>
      </c>
      <c r="F34">
        <v>38.85</v>
      </c>
      <c r="G34">
        <v>50.505000000000003</v>
      </c>
    </row>
    <row r="35" spans="1:7" x14ac:dyDescent="0.25">
      <c r="A35" t="s">
        <v>1988</v>
      </c>
      <c r="B35" t="s">
        <v>2011</v>
      </c>
      <c r="C35" t="s">
        <v>2006</v>
      </c>
      <c r="D35" s="1">
        <v>0.5</v>
      </c>
      <c r="E35">
        <v>777</v>
      </c>
      <c r="F35">
        <v>77.7</v>
      </c>
      <c r="G35">
        <v>101.01</v>
      </c>
    </row>
    <row r="36" spans="1:7" x14ac:dyDescent="0.25">
      <c r="A36" t="s">
        <v>1962</v>
      </c>
      <c r="B36" t="s">
        <v>2011</v>
      </c>
      <c r="C36" t="s">
        <v>2006</v>
      </c>
      <c r="D36" s="1">
        <v>1</v>
      </c>
      <c r="E36">
        <v>1295</v>
      </c>
      <c r="F36">
        <v>129.5</v>
      </c>
      <c r="G36">
        <v>168.35</v>
      </c>
    </row>
    <row r="37" spans="1:7" x14ac:dyDescent="0.25">
      <c r="A37" t="s">
        <v>1984</v>
      </c>
      <c r="B37" t="s">
        <v>2011</v>
      </c>
      <c r="C37" t="s">
        <v>2006</v>
      </c>
      <c r="D37" s="1">
        <v>2.5</v>
      </c>
      <c r="E37">
        <v>2978.4999999999995</v>
      </c>
      <c r="F37">
        <v>297.84999999999997</v>
      </c>
      <c r="G37">
        <v>387.20499999999998</v>
      </c>
    </row>
    <row r="38" spans="1:7" x14ac:dyDescent="0.25">
      <c r="A38" t="s">
        <v>2003</v>
      </c>
      <c r="B38" t="s">
        <v>2010</v>
      </c>
      <c r="C38" t="s">
        <v>2005</v>
      </c>
      <c r="D38" s="1">
        <v>0.2</v>
      </c>
      <c r="E38">
        <v>445.5</v>
      </c>
      <c r="F38">
        <v>44.55</v>
      </c>
      <c r="G38">
        <v>49.004999999999995</v>
      </c>
    </row>
    <row r="39" spans="1:7" x14ac:dyDescent="0.25">
      <c r="A39" t="s">
        <v>1995</v>
      </c>
      <c r="B39" t="s">
        <v>2010</v>
      </c>
      <c r="C39" t="s">
        <v>2005</v>
      </c>
      <c r="D39" s="1">
        <v>0.5</v>
      </c>
      <c r="E39">
        <v>891</v>
      </c>
      <c r="F39">
        <v>89.1</v>
      </c>
      <c r="G39">
        <v>98.009999999999991</v>
      </c>
    </row>
    <row r="40" spans="1:7" x14ac:dyDescent="0.25">
      <c r="A40" t="s">
        <v>1990</v>
      </c>
      <c r="B40" t="s">
        <v>2010</v>
      </c>
      <c r="C40" t="s">
        <v>2005</v>
      </c>
      <c r="D40" s="1">
        <v>1</v>
      </c>
      <c r="E40">
        <v>1485</v>
      </c>
      <c r="F40">
        <v>148.5</v>
      </c>
      <c r="G40">
        <v>163.35</v>
      </c>
    </row>
    <row r="41" spans="1:7" x14ac:dyDescent="0.25">
      <c r="A41" t="s">
        <v>1967</v>
      </c>
      <c r="B41" t="s">
        <v>2010</v>
      </c>
      <c r="C41" t="s">
        <v>2005</v>
      </c>
      <c r="D41" s="1">
        <v>2.5</v>
      </c>
      <c r="E41">
        <v>3415.4999999999995</v>
      </c>
      <c r="F41">
        <v>341.54999999999995</v>
      </c>
      <c r="G41">
        <v>375.70499999999993</v>
      </c>
    </row>
    <row r="42" spans="1:7" x14ac:dyDescent="0.25">
      <c r="A42" t="s">
        <v>1975</v>
      </c>
      <c r="B42" t="s">
        <v>2010</v>
      </c>
      <c r="C42" t="s">
        <v>2007</v>
      </c>
      <c r="D42" s="1">
        <v>0.2</v>
      </c>
      <c r="E42">
        <v>412.5</v>
      </c>
      <c r="F42">
        <v>41.25</v>
      </c>
      <c r="G42">
        <v>45.375</v>
      </c>
    </row>
    <row r="43" spans="1:7" x14ac:dyDescent="0.25">
      <c r="A43" t="s">
        <v>1958</v>
      </c>
      <c r="B43" t="s">
        <v>2010</v>
      </c>
      <c r="C43" t="s">
        <v>2007</v>
      </c>
      <c r="D43" s="1">
        <v>0.5</v>
      </c>
      <c r="E43">
        <v>825</v>
      </c>
      <c r="F43">
        <v>82.5</v>
      </c>
      <c r="G43">
        <v>90.75</v>
      </c>
    </row>
    <row r="44" spans="1:7" x14ac:dyDescent="0.25">
      <c r="A44" t="s">
        <v>1960</v>
      </c>
      <c r="B44" t="s">
        <v>2010</v>
      </c>
      <c r="C44" t="s">
        <v>2007</v>
      </c>
      <c r="D44" s="1">
        <v>1</v>
      </c>
      <c r="E44">
        <v>1375</v>
      </c>
      <c r="F44">
        <v>137.5</v>
      </c>
      <c r="G44">
        <v>151.25</v>
      </c>
    </row>
    <row r="45" spans="1:7" x14ac:dyDescent="0.25">
      <c r="A45" t="s">
        <v>1985</v>
      </c>
      <c r="B45" t="s">
        <v>2010</v>
      </c>
      <c r="C45" t="s">
        <v>2007</v>
      </c>
      <c r="D45" s="1">
        <v>2.5</v>
      </c>
      <c r="E45">
        <v>3162.4999999999995</v>
      </c>
      <c r="F45">
        <v>316.24999999999994</v>
      </c>
      <c r="G45">
        <v>347.875</v>
      </c>
    </row>
    <row r="46" spans="1:7" x14ac:dyDescent="0.25">
      <c r="A46" t="s">
        <v>1972</v>
      </c>
      <c r="B46" t="s">
        <v>2010</v>
      </c>
      <c r="C46" t="s">
        <v>2006</v>
      </c>
      <c r="D46" s="1">
        <v>0.2</v>
      </c>
      <c r="E46">
        <v>364.5</v>
      </c>
      <c r="F46">
        <v>36.450000000000003</v>
      </c>
      <c r="G46">
        <v>40.095000000000006</v>
      </c>
    </row>
    <row r="47" spans="1:7" x14ac:dyDescent="0.25">
      <c r="A47" t="s">
        <v>1963</v>
      </c>
      <c r="B47" t="s">
        <v>2010</v>
      </c>
      <c r="C47" t="s">
        <v>2006</v>
      </c>
      <c r="D47" s="1">
        <v>0.5</v>
      </c>
      <c r="E47">
        <v>729</v>
      </c>
      <c r="F47">
        <v>72.900000000000006</v>
      </c>
      <c r="G47">
        <v>80.190000000000012</v>
      </c>
    </row>
    <row r="48" spans="1:7" x14ac:dyDescent="0.25">
      <c r="A48" t="s">
        <v>2002</v>
      </c>
      <c r="B48" t="s">
        <v>2010</v>
      </c>
      <c r="C48" t="s">
        <v>2006</v>
      </c>
      <c r="D48" s="1">
        <v>1</v>
      </c>
      <c r="E48">
        <v>1215</v>
      </c>
      <c r="F48">
        <v>121.5</v>
      </c>
      <c r="G48">
        <v>133.65</v>
      </c>
    </row>
    <row r="49" spans="1:7" x14ac:dyDescent="0.25">
      <c r="A49" t="s">
        <v>2004</v>
      </c>
      <c r="B49" t="s">
        <v>2010</v>
      </c>
      <c r="C49" t="s">
        <v>2006</v>
      </c>
      <c r="D49" s="1">
        <v>2.5</v>
      </c>
      <c r="E49">
        <v>2794.5</v>
      </c>
      <c r="F49">
        <v>279.45</v>
      </c>
      <c r="G49">
        <v>307.39499999999998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Дашборд</vt:lpstr>
      <vt:lpstr>Общие данные</vt:lpstr>
      <vt:lpstr>Продажи по странам</vt:lpstr>
      <vt:lpstr>Топ-5 клиентов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Семён Андрианов</dc:creator>
  <cp:keywords/>
  <dc:description/>
  <cp:lastModifiedBy>Семён Андрианов</cp:lastModifiedBy>
  <cp:revision/>
  <dcterms:created xsi:type="dcterms:W3CDTF">2022-11-26T09:51:45Z</dcterms:created>
  <dcterms:modified xsi:type="dcterms:W3CDTF">2024-12-17T12:02:10Z</dcterms:modified>
  <cp:category/>
  <cp:contentStatus/>
</cp:coreProperties>
</file>