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8993\Desktop\"/>
    </mc:Choice>
  </mc:AlternateContent>
  <xr:revisionPtr revIDLastSave="0" documentId="13_ncr:1_{A0B8DD17-0840-4408-9AF2-1FC4634C9748}" xr6:coauthVersionLast="47" xr6:coauthVersionMax="47" xr10:uidLastSave="{00000000-0000-0000-0000-000000000000}"/>
  <bookViews>
    <workbookView xWindow="-108" yWindow="-108" windowWidth="23256" windowHeight="12456" activeTab="2" xr2:uid="{7BB6DE23-94CA-4BFE-9873-93D59F3D638C}"/>
  </bookViews>
  <sheets>
    <sheet name="1_3" sheetId="1" r:id="rId1"/>
    <sheet name="1_4" sheetId="2" r:id="rId2"/>
    <sheet name="1_5.6.7" sheetId="3" r:id="rId3"/>
    <sheet name="2_2.3.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3" l="1"/>
  <c r="K5" i="3"/>
  <c r="D13" i="3"/>
  <c r="C13" i="3"/>
  <c r="B13" i="3"/>
  <c r="B12" i="3"/>
  <c r="F7" i="4"/>
  <c r="E7" i="4"/>
  <c r="B9" i="4"/>
  <c r="S18" i="1"/>
  <c r="S19" i="1"/>
  <c r="S20" i="1"/>
  <c r="S21" i="1"/>
  <c r="S22" i="1"/>
  <c r="S23" i="1"/>
  <c r="S24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N3" i="3"/>
  <c r="N2" i="3"/>
  <c r="Q3" i="1"/>
  <c r="Q4" i="1"/>
  <c r="Q5" i="1"/>
  <c r="Q6" i="1"/>
  <c r="Q7" i="1"/>
  <c r="Q8" i="1"/>
  <c r="Q9" i="1"/>
  <c r="Q10" i="1"/>
  <c r="Q11" i="1"/>
  <c r="Q12" i="1"/>
  <c r="Q13" i="1"/>
  <c r="Q14" i="1"/>
  <c r="Q15" i="1"/>
  <c r="Q2" i="1"/>
  <c r="O15" i="1"/>
  <c r="O3" i="1"/>
  <c r="O4" i="1"/>
  <c r="O5" i="1"/>
  <c r="O6" i="1"/>
  <c r="O7" i="1"/>
  <c r="O8" i="1"/>
  <c r="O9" i="1"/>
  <c r="O10" i="1"/>
  <c r="O11" i="1"/>
  <c r="O12" i="1"/>
  <c r="O13" i="1"/>
  <c r="O14" i="1"/>
  <c r="O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<sst xmlns="http://schemas.openxmlformats.org/spreadsheetml/2006/main" count="90" uniqueCount="61">
  <si>
    <t>N</t>
  </si>
  <si>
    <t>Ch0, mV</t>
  </si>
  <si>
    <t>Ch1, mV</t>
  </si>
  <si>
    <t>t</t>
  </si>
  <si>
    <t>t, sec</t>
  </si>
  <si>
    <t>Ch1, без CO, mV</t>
  </si>
  <si>
    <t>Ch0, с СО, mV</t>
  </si>
  <si>
    <t>Ch0, без CO, mV</t>
  </si>
  <si>
    <t>Ch1, с СО, mV</t>
  </si>
  <si>
    <t>Летят гамма кванты с E=1.3 МэВ, рассеяние на 180.</t>
  </si>
  <si>
    <t>1.3 МэВ - 150 мВ</t>
  </si>
  <si>
    <t>0.21 МэВ - х</t>
  </si>
  <si>
    <t>Ch0 - 30 mV</t>
  </si>
  <si>
    <t>Ch1 - 25 mV</t>
  </si>
  <si>
    <t>1 Chanel, nc</t>
  </si>
  <si>
    <t>2 Chanel, nc</t>
  </si>
  <si>
    <t>delta</t>
  </si>
  <si>
    <t>2t</t>
  </si>
  <si>
    <t>с Co</t>
  </si>
  <si>
    <t>без Co</t>
  </si>
  <si>
    <t>Случайные</t>
  </si>
  <si>
    <t>совпадения</t>
  </si>
  <si>
    <t xml:space="preserve">совпадения </t>
  </si>
  <si>
    <t>Истинные</t>
  </si>
  <si>
    <t xml:space="preserve">Случайные </t>
  </si>
  <si>
    <t>N_сл</t>
  </si>
  <si>
    <t>N_ист</t>
  </si>
  <si>
    <t>N_0 = N_сл/4tN_ист</t>
  </si>
  <si>
    <t>1 pic</t>
  </si>
  <si>
    <t>start</t>
  </si>
  <si>
    <t>stop</t>
  </si>
  <si>
    <t>2 pic</t>
  </si>
  <si>
    <t>x1</t>
  </si>
  <si>
    <t>x2</t>
  </si>
  <si>
    <t>ширина</t>
  </si>
  <si>
    <t>Отношение сигнал\шум0</t>
  </si>
  <si>
    <t>Отношение сигнал\шум1</t>
  </si>
  <si>
    <t>Эффективности расчётные(вероятность того, что пролетая орг-стекло 1 см произойдёт комптоновское рассеяние)</t>
  </si>
  <si>
    <t>гамма квант 1,33МэВ</t>
  </si>
  <si>
    <t>Ро = 1гм/см3</t>
  </si>
  <si>
    <t>Сечение комптоновского рассеяния при E&gt;&gt;mc2: сигма = 2*10^(-25) см2</t>
  </si>
  <si>
    <t>Эффективность сечения комптоновского рассеяния = 1- e^(-n*сигма*t)</t>
  </si>
  <si>
    <t>t = плотность * толщину = 1гм/см3 * 1см = 1 гм/см2</t>
  </si>
  <si>
    <t>n = 0.01*6*10^23*54 = 3.24*10^23</t>
  </si>
  <si>
    <t>Eтеор = 1 — e^(-3.24*10^23*2*10^-25*1) = 1 — 0,937 = 0,063</t>
  </si>
  <si>
    <t>эпсилон1=Nист1/N1</t>
  </si>
  <si>
    <t>эпсилон2=Nист2/N2</t>
  </si>
  <si>
    <t>t = 1 c</t>
  </si>
  <si>
    <t>Ch0 = 30 mV</t>
  </si>
  <si>
    <t>Ch1 = 20 m V</t>
  </si>
  <si>
    <t>c Co</t>
  </si>
  <si>
    <t>N1</t>
  </si>
  <si>
    <t>N2</t>
  </si>
  <si>
    <t>N = N1</t>
  </si>
  <si>
    <t>Diff0 = Nист1</t>
  </si>
  <si>
    <t>N= N2</t>
  </si>
  <si>
    <t xml:space="preserve">Diff1 = Nист2 </t>
  </si>
  <si>
    <t>N0</t>
  </si>
  <si>
    <t>k</t>
  </si>
  <si>
    <t>E1</t>
  </si>
  <si>
    <t>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</si>
</sst>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'1_3'!$C$2:$C$16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'1_3'!$E$2:$E$16</c:f>
              <c:numCache>
                <c:formatCode>General</c:formatCode>
                <c:ptCount val="15"/>
                <c:pt idx="0">
                  <c:v>4380</c:v>
                </c:pt>
                <c:pt idx="1">
                  <c:v>3157</c:v>
                </c:pt>
                <c:pt idx="2">
                  <c:v>2400</c:v>
                </c:pt>
                <c:pt idx="3">
                  <c:v>1778</c:v>
                </c:pt>
                <c:pt idx="4">
                  <c:v>1162</c:v>
                </c:pt>
                <c:pt idx="5">
                  <c:v>666</c:v>
                </c:pt>
                <c:pt idx="6">
                  <c:v>385</c:v>
                </c:pt>
                <c:pt idx="7">
                  <c:v>196</c:v>
                </c:pt>
                <c:pt idx="8">
                  <c:v>128</c:v>
                </c:pt>
                <c:pt idx="9">
                  <c:v>54</c:v>
                </c:pt>
                <c:pt idx="10">
                  <c:v>43</c:v>
                </c:pt>
                <c:pt idx="11">
                  <c:v>21</c:v>
                </c:pt>
                <c:pt idx="12">
                  <c:v>18</c:v>
                </c:pt>
                <c:pt idx="13">
                  <c:v>10</c:v>
                </c:pt>
                <c:pt idx="14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A7-4D56-A510-F7A52F05E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507311"/>
        <c:axId val="1986233471"/>
      </c:scatterChart>
      <c:valAx>
        <c:axId val="198150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6233471"/>
        <c:crosses val="autoZero"/>
        <c:crossBetween val="midCat"/>
      </c:valAx>
      <c:valAx>
        <c:axId val="198623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150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'1_3'!$M$2:$M$15</c:f>
              <c:numCache>
                <c:formatCode>General</c:formatCode>
                <c:ptCount val="1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</c:numCache>
            </c:numRef>
          </c:xVal>
          <c:yVal>
            <c:numRef>
              <c:f>'1_3'!$O$2:$O$15</c:f>
              <c:numCache>
                <c:formatCode>General</c:formatCode>
                <c:ptCount val="14"/>
                <c:pt idx="0">
                  <c:v>3251</c:v>
                </c:pt>
                <c:pt idx="1">
                  <c:v>2330</c:v>
                </c:pt>
                <c:pt idx="2">
                  <c:v>1447</c:v>
                </c:pt>
                <c:pt idx="3">
                  <c:v>851</c:v>
                </c:pt>
                <c:pt idx="4">
                  <c:v>512</c:v>
                </c:pt>
                <c:pt idx="5">
                  <c:v>250</c:v>
                </c:pt>
                <c:pt idx="6">
                  <c:v>100</c:v>
                </c:pt>
                <c:pt idx="7">
                  <c:v>65</c:v>
                </c:pt>
                <c:pt idx="8">
                  <c:v>19</c:v>
                </c:pt>
                <c:pt idx="9">
                  <c:v>8</c:v>
                </c:pt>
                <c:pt idx="10">
                  <c:v>3</c:v>
                </c:pt>
                <c:pt idx="11">
                  <c:v>-2</c:v>
                </c:pt>
                <c:pt idx="12">
                  <c:v>7</c:v>
                </c:pt>
                <c:pt idx="13">
                  <c:v>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19-4F42-BBD8-36B12E48E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524591"/>
        <c:axId val="1793478207"/>
      </c:scatterChart>
      <c:valAx>
        <c:axId val="198152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3478207"/>
        <c:crosses val="autoZero"/>
        <c:crossBetween val="midCat"/>
      </c:valAx>
      <c:valAx>
        <c:axId val="179347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1524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Задержка</a:t>
            </a:r>
            <a:r>
              <a:rPr lang="ru-RU" baseline="0"/>
              <a:t> на первой линии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'1_4'!$A$2:$A$14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'1_4'!$B$2:$B$14</c:f>
              <c:numCache>
                <c:formatCode>General</c:formatCode>
                <c:ptCount val="13"/>
                <c:pt idx="0">
                  <c:v>2261</c:v>
                </c:pt>
                <c:pt idx="1">
                  <c:v>2334</c:v>
                </c:pt>
                <c:pt idx="2">
                  <c:v>2320</c:v>
                </c:pt>
                <c:pt idx="3">
                  <c:v>2223</c:v>
                </c:pt>
                <c:pt idx="4">
                  <c:v>660</c:v>
                </c:pt>
                <c:pt idx="5">
                  <c:v>101</c:v>
                </c:pt>
                <c:pt idx="6">
                  <c:v>67</c:v>
                </c:pt>
                <c:pt idx="7">
                  <c:v>56</c:v>
                </c:pt>
                <c:pt idx="8">
                  <c:v>75</c:v>
                </c:pt>
                <c:pt idx="9">
                  <c:v>77</c:v>
                </c:pt>
                <c:pt idx="10">
                  <c:v>66</c:v>
                </c:pt>
                <c:pt idx="11">
                  <c:v>63</c:v>
                </c:pt>
                <c:pt idx="12">
                  <c:v>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99-4788-AF46-C2EA98538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782239"/>
        <c:axId val="1935872367"/>
      </c:scatterChart>
      <c:valAx>
        <c:axId val="192478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5872367"/>
        <c:crosses val="autoZero"/>
        <c:crossBetween val="midCat"/>
      </c:valAx>
      <c:valAx>
        <c:axId val="193587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478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Задержка</a:t>
            </a:r>
            <a:r>
              <a:rPr lang="ru-RU" baseline="0"/>
              <a:t> на второй линии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'1_4'!$F$1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'1_4'!$E$2:$E$14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'1_4'!$F$2:$F$14</c:f>
              <c:numCache>
                <c:formatCode>General</c:formatCode>
                <c:ptCount val="13"/>
                <c:pt idx="0">
                  <c:v>2261</c:v>
                </c:pt>
                <c:pt idx="1">
                  <c:v>2365</c:v>
                </c:pt>
                <c:pt idx="2">
                  <c:v>2313</c:v>
                </c:pt>
                <c:pt idx="3">
                  <c:v>2251</c:v>
                </c:pt>
                <c:pt idx="4">
                  <c:v>1462</c:v>
                </c:pt>
                <c:pt idx="5">
                  <c:v>146</c:v>
                </c:pt>
                <c:pt idx="6">
                  <c:v>97</c:v>
                </c:pt>
                <c:pt idx="7">
                  <c:v>68</c:v>
                </c:pt>
                <c:pt idx="8">
                  <c:v>84</c:v>
                </c:pt>
                <c:pt idx="9">
                  <c:v>70</c:v>
                </c:pt>
                <c:pt idx="10">
                  <c:v>68</c:v>
                </c:pt>
                <c:pt idx="11">
                  <c:v>70</c:v>
                </c:pt>
                <c:pt idx="12">
                  <c:v>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D5-4619-A4EF-94EFB64E9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817279"/>
        <c:axId val="1928180927"/>
      </c:scatterChart>
      <c:valAx>
        <c:axId val="192481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8180927"/>
        <c:crosses val="autoZero"/>
        <c:crossBetween val="midCat"/>
      </c:valAx>
      <c:valAx>
        <c:axId val="19281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481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'1_4'!$J$1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'1_4'!$I$2:$I$26</c:f>
              <c:numCache>
                <c:formatCode>General</c:formatCode>
                <c:ptCount val="25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  <c:pt idx="13">
                  <c:v>-5</c:v>
                </c:pt>
                <c:pt idx="14">
                  <c:v>-10</c:v>
                </c:pt>
                <c:pt idx="15">
                  <c:v>-15</c:v>
                </c:pt>
                <c:pt idx="16">
                  <c:v>-20</c:v>
                </c:pt>
                <c:pt idx="17">
                  <c:v>-25</c:v>
                </c:pt>
                <c:pt idx="18">
                  <c:v>-30</c:v>
                </c:pt>
                <c:pt idx="19">
                  <c:v>-35</c:v>
                </c:pt>
                <c:pt idx="20">
                  <c:v>-40</c:v>
                </c:pt>
                <c:pt idx="21">
                  <c:v>-45</c:v>
                </c:pt>
                <c:pt idx="22">
                  <c:v>-50</c:v>
                </c:pt>
                <c:pt idx="23">
                  <c:v>-55</c:v>
                </c:pt>
                <c:pt idx="24">
                  <c:v>-60</c:v>
                </c:pt>
              </c:numCache>
            </c:numRef>
          </c:xVal>
          <c:yVal>
            <c:numRef>
              <c:f>'1_4'!$J$2:$J$26</c:f>
              <c:numCache>
                <c:formatCode>General</c:formatCode>
                <c:ptCount val="25"/>
                <c:pt idx="0">
                  <c:v>67</c:v>
                </c:pt>
                <c:pt idx="1">
                  <c:v>63</c:v>
                </c:pt>
                <c:pt idx="2">
                  <c:v>66</c:v>
                </c:pt>
                <c:pt idx="3">
                  <c:v>77</c:v>
                </c:pt>
                <c:pt idx="4">
                  <c:v>75</c:v>
                </c:pt>
                <c:pt idx="5">
                  <c:v>56</c:v>
                </c:pt>
                <c:pt idx="6">
                  <c:v>67</c:v>
                </c:pt>
                <c:pt idx="7">
                  <c:v>101</c:v>
                </c:pt>
                <c:pt idx="8">
                  <c:v>660</c:v>
                </c:pt>
                <c:pt idx="9">
                  <c:v>2223</c:v>
                </c:pt>
                <c:pt idx="10">
                  <c:v>2320</c:v>
                </c:pt>
                <c:pt idx="11">
                  <c:v>2334</c:v>
                </c:pt>
                <c:pt idx="12">
                  <c:v>2261</c:v>
                </c:pt>
                <c:pt idx="13">
                  <c:v>2365</c:v>
                </c:pt>
                <c:pt idx="14">
                  <c:v>2313</c:v>
                </c:pt>
                <c:pt idx="15">
                  <c:v>2251</c:v>
                </c:pt>
                <c:pt idx="16">
                  <c:v>1462</c:v>
                </c:pt>
                <c:pt idx="17">
                  <c:v>146</c:v>
                </c:pt>
                <c:pt idx="18">
                  <c:v>97</c:v>
                </c:pt>
                <c:pt idx="19">
                  <c:v>68</c:v>
                </c:pt>
                <c:pt idx="20">
                  <c:v>84</c:v>
                </c:pt>
                <c:pt idx="21">
                  <c:v>70</c:v>
                </c:pt>
                <c:pt idx="22">
                  <c:v>68</c:v>
                </c:pt>
                <c:pt idx="23">
                  <c:v>70</c:v>
                </c:pt>
                <c:pt idx="24">
                  <c:v>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6A-47C2-8DC5-51A2B2F21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814879"/>
        <c:axId val="1928175471"/>
      </c:scatterChart>
      <c:valAx>
        <c:axId val="192481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8175471"/>
        <c:crosses val="autoZero"/>
        <c:crossBetween val="midCat"/>
      </c:valAx>
      <c:valAx>
        <c:axId val="192817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481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'1_4'!$I$2:$I$34</c:f>
              <c:numCache>
                <c:formatCode>General</c:formatCode>
                <c:ptCount val="33"/>
                <c:pt idx="0">
                  <c:v>60</c:v>
                </c:pt>
                <c:pt idx="1">
                  <c:v>55</c:v>
                </c:pt>
                <c:pt idx="2">
                  <c:v>50</c:v>
                </c:pt>
                <c:pt idx="3">
                  <c:v>45</c:v>
                </c:pt>
                <c:pt idx="4">
                  <c:v>40</c:v>
                </c:pt>
                <c:pt idx="5">
                  <c:v>35</c:v>
                </c:pt>
                <c:pt idx="6">
                  <c:v>30</c:v>
                </c:pt>
                <c:pt idx="7">
                  <c:v>25</c:v>
                </c:pt>
                <c:pt idx="8">
                  <c:v>20</c:v>
                </c:pt>
                <c:pt idx="9">
                  <c:v>15</c:v>
                </c:pt>
                <c:pt idx="10">
                  <c:v>10</c:v>
                </c:pt>
                <c:pt idx="11">
                  <c:v>5</c:v>
                </c:pt>
                <c:pt idx="12">
                  <c:v>0</c:v>
                </c:pt>
                <c:pt idx="13">
                  <c:v>-5</c:v>
                </c:pt>
                <c:pt idx="14">
                  <c:v>-10</c:v>
                </c:pt>
                <c:pt idx="15">
                  <c:v>-15</c:v>
                </c:pt>
                <c:pt idx="16">
                  <c:v>-20</c:v>
                </c:pt>
                <c:pt idx="17">
                  <c:v>-25</c:v>
                </c:pt>
                <c:pt idx="18">
                  <c:v>-30</c:v>
                </c:pt>
                <c:pt idx="19">
                  <c:v>-35</c:v>
                </c:pt>
                <c:pt idx="20">
                  <c:v>-40</c:v>
                </c:pt>
                <c:pt idx="21">
                  <c:v>-45</c:v>
                </c:pt>
                <c:pt idx="22">
                  <c:v>-50</c:v>
                </c:pt>
                <c:pt idx="23">
                  <c:v>-55</c:v>
                </c:pt>
                <c:pt idx="24">
                  <c:v>-60</c:v>
                </c:pt>
                <c:pt idx="25">
                  <c:v>17</c:v>
                </c:pt>
                <c:pt idx="26">
                  <c:v>19</c:v>
                </c:pt>
                <c:pt idx="27">
                  <c:v>21</c:v>
                </c:pt>
                <c:pt idx="28">
                  <c:v>23</c:v>
                </c:pt>
                <c:pt idx="29">
                  <c:v>-17</c:v>
                </c:pt>
                <c:pt idx="30">
                  <c:v>-19</c:v>
                </c:pt>
                <c:pt idx="31">
                  <c:v>-21</c:v>
                </c:pt>
                <c:pt idx="32">
                  <c:v>-23</c:v>
                </c:pt>
              </c:numCache>
            </c:numRef>
          </c:xVal>
          <c:yVal>
            <c:numRef>
              <c:f>'1_4'!$J$2:$J$34</c:f>
              <c:numCache>
                <c:formatCode>General</c:formatCode>
                <c:ptCount val="33"/>
                <c:pt idx="0">
                  <c:v>67</c:v>
                </c:pt>
                <c:pt idx="1">
                  <c:v>63</c:v>
                </c:pt>
                <c:pt idx="2">
                  <c:v>66</c:v>
                </c:pt>
                <c:pt idx="3">
                  <c:v>77</c:v>
                </c:pt>
                <c:pt idx="4">
                  <c:v>75</c:v>
                </c:pt>
                <c:pt idx="5">
                  <c:v>56</c:v>
                </c:pt>
                <c:pt idx="6">
                  <c:v>67</c:v>
                </c:pt>
                <c:pt idx="7">
                  <c:v>101</c:v>
                </c:pt>
                <c:pt idx="8">
                  <c:v>660</c:v>
                </c:pt>
                <c:pt idx="9">
                  <c:v>2223</c:v>
                </c:pt>
                <c:pt idx="10">
                  <c:v>2320</c:v>
                </c:pt>
                <c:pt idx="11">
                  <c:v>2334</c:v>
                </c:pt>
                <c:pt idx="12">
                  <c:v>2261</c:v>
                </c:pt>
                <c:pt idx="13">
                  <c:v>2365</c:v>
                </c:pt>
                <c:pt idx="14">
                  <c:v>2313</c:v>
                </c:pt>
                <c:pt idx="15">
                  <c:v>2251</c:v>
                </c:pt>
                <c:pt idx="16">
                  <c:v>1462</c:v>
                </c:pt>
                <c:pt idx="17">
                  <c:v>146</c:v>
                </c:pt>
                <c:pt idx="18">
                  <c:v>97</c:v>
                </c:pt>
                <c:pt idx="19">
                  <c:v>68</c:v>
                </c:pt>
                <c:pt idx="20">
                  <c:v>84</c:v>
                </c:pt>
                <c:pt idx="21">
                  <c:v>70</c:v>
                </c:pt>
                <c:pt idx="22">
                  <c:v>68</c:v>
                </c:pt>
                <c:pt idx="23">
                  <c:v>70</c:v>
                </c:pt>
                <c:pt idx="24">
                  <c:v>79</c:v>
                </c:pt>
                <c:pt idx="25">
                  <c:v>1862</c:v>
                </c:pt>
                <c:pt idx="26">
                  <c:v>1137</c:v>
                </c:pt>
                <c:pt idx="27">
                  <c:v>542</c:v>
                </c:pt>
                <c:pt idx="28">
                  <c:v>275</c:v>
                </c:pt>
                <c:pt idx="29">
                  <c:v>2278</c:v>
                </c:pt>
                <c:pt idx="30">
                  <c:v>1824</c:v>
                </c:pt>
                <c:pt idx="31">
                  <c:v>1082</c:v>
                </c:pt>
                <c:pt idx="32">
                  <c:v>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0-4540-8E54-DFD3B4BD0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836479"/>
        <c:axId val="1986222559"/>
      </c:scatterChart>
      <c:valAx>
        <c:axId val="192483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6222559"/>
        <c:crosses val="autoZero"/>
        <c:crossBetween val="midCat"/>
      </c:valAx>
      <c:valAx>
        <c:axId val="198622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483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16</xdr:row>
      <xdr:rowOff>102870</xdr:rowOff>
    </xdr:from>
    <xdr:to>
      <xdr:col>7</xdr:col>
      <xdr:colOff>1135380</xdr:colOff>
      <xdr:row>31</xdr:row>
      <xdr:rowOff>102870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1CAB11F-E86F-E0B4-AD4F-A41E35C45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91440</xdr:colOff>
      <xdr:row>15</xdr:row>
      <xdr:rowOff>118110</xdr:rowOff>
    </xdr:from>
    <xdr:to>
      <xdr:col>17</xdr:col>
      <xdr:colOff>259080</xdr:colOff>
      <xdr:row>30</xdr:row>
      <xdr:rowOff>118110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756B806-27E3-320C-D517-3451597B5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525780</xdr:colOff>
      <xdr:row>15</xdr:row>
      <xdr:rowOff>80010</xdr:rowOff>
    </xdr:from>
    <xdr:to>
      <xdr:col>22</xdr:col>
      <xdr:colOff>220980</xdr:colOff>
      <xdr:row>30</xdr:row>
      <xdr:rowOff>80010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F00CB36-B695-9823-60D3-24CEBB3AA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533400</xdr:colOff>
      <xdr:row>0</xdr:row>
      <xdr:rowOff>19050</xdr:rowOff>
    </xdr:from>
    <xdr:to>
      <xdr:col>22</xdr:col>
      <xdr:colOff>228600</xdr:colOff>
      <xdr:row>15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321AAA0-1BCF-44FE-7A23-A619F3223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160020</xdr:colOff>
      <xdr:row>14</xdr:row>
      <xdr:rowOff>179070</xdr:rowOff>
    </xdr:from>
    <xdr:to>
      <xdr:col>6</xdr:col>
      <xdr:colOff>685800</xdr:colOff>
      <xdr:row>29</xdr:row>
      <xdr:rowOff>179070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AD00F6D-7178-A89A-A48E-CEAF21C86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262156</xdr:colOff>
      <xdr:row>15</xdr:row>
      <xdr:rowOff>37051</xdr:rowOff>
    </xdr:from>
    <xdr:to>
      <xdr:col>7</xdr:col>
      <xdr:colOff>45440</xdr:colOff>
      <xdr:row>30</xdr:row>
      <xdr:rowOff>53829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7E61417-A4D3-EB72-E7AE-5B356D81D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236715</xdr:colOff>
      <xdr:row>0</xdr:row>
      <xdr:rowOff>0</xdr:rowOff>
    </xdr:from>
    <xdr:to>
      <xdr:col>13</xdr:col>
      <xdr:colOff>579120</xdr:colOff>
      <xdr:row>17</xdr:row>
      <xdr:rowOff>80029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8125BBC-56F3-5E09-BD10-F4BBB719D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4315" y="0"/>
          <a:ext cx="4609605" cy="31889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B1696-130F-41D6-A2A6-CF34A9D27C0D}">
  <dimension ref="A1:V31"/>
  <sheetViews>
    <sheetView topLeftCell="J1" workbookViewId="0">
      <selection activeCell="S14" sqref="S14"/>
    </sheetView>
  </sheetViews>
  <sheetFormatPr defaultRowHeight="14.4" x14ac:dyDescent="0.3"/>
  <cols>
    <col min="1" max="1" width="12.33203125" bestFit="1" customWidth="1"/>
    <col min="3" max="3" width="14.5546875" bestFit="1" customWidth="1"/>
    <col min="5" max="5" width="12" bestFit="1" customWidth="1"/>
    <col min="6" max="7" width="9.33203125" customWidth="1"/>
    <col min="8" max="8" width="22" bestFit="1" customWidth="1"/>
    <col min="9" max="9" width="18.5546875" bestFit="1" customWidth="1"/>
    <col min="12" max="13" width="14.5546875" bestFit="1" customWidth="1"/>
    <col min="15" max="15" width="12.44140625" bestFit="1" customWidth="1"/>
    <col min="17" max="17" width="23" bestFit="1" customWidth="1"/>
    <col min="18" max="18" width="18.88671875" customWidth="1"/>
    <col min="19" max="20" width="18.5546875" bestFit="1" customWidth="1"/>
  </cols>
  <sheetData>
    <row r="1" spans="1:22" x14ac:dyDescent="0.3">
      <c r="A1" t="s">
        <v>6</v>
      </c>
      <c r="B1" t="s">
        <v>53</v>
      </c>
      <c r="C1" t="s">
        <v>7</v>
      </c>
      <c r="D1" t="s">
        <v>0</v>
      </c>
      <c r="E1" t="s">
        <v>54</v>
      </c>
      <c r="F1" t="s">
        <v>2</v>
      </c>
      <c r="G1" t="s">
        <v>4</v>
      </c>
      <c r="H1" t="s">
        <v>35</v>
      </c>
      <c r="I1" t="s">
        <v>45</v>
      </c>
      <c r="K1" t="s">
        <v>8</v>
      </c>
      <c r="L1" t="s">
        <v>55</v>
      </c>
      <c r="M1" t="s">
        <v>5</v>
      </c>
      <c r="N1" t="s">
        <v>0</v>
      </c>
      <c r="O1" t="s">
        <v>56</v>
      </c>
      <c r="P1" t="s">
        <v>1</v>
      </c>
      <c r="Q1" t="s">
        <v>36</v>
      </c>
      <c r="S1" t="s">
        <v>45</v>
      </c>
      <c r="T1" t="s">
        <v>46</v>
      </c>
      <c r="V1" t="s">
        <v>9</v>
      </c>
    </row>
    <row r="2" spans="1:22" x14ac:dyDescent="0.3">
      <c r="A2">
        <v>10</v>
      </c>
      <c r="B2">
        <v>4426</v>
      </c>
      <c r="C2">
        <v>10</v>
      </c>
      <c r="D2">
        <v>46</v>
      </c>
      <c r="E2">
        <f>B2-D2</f>
        <v>4380</v>
      </c>
      <c r="F2">
        <v>20</v>
      </c>
      <c r="G2">
        <v>10</v>
      </c>
      <c r="H2">
        <f>B2/D2</f>
        <v>96.217391304347828</v>
      </c>
      <c r="I2">
        <f>E2/B2</f>
        <v>0.9896068685042928</v>
      </c>
      <c r="K2">
        <v>20</v>
      </c>
      <c r="L2">
        <v>3296</v>
      </c>
      <c r="M2">
        <v>20</v>
      </c>
      <c r="N2">
        <v>45</v>
      </c>
      <c r="O2">
        <f>L2-N2</f>
        <v>3251</v>
      </c>
      <c r="P2">
        <v>20</v>
      </c>
      <c r="Q2">
        <f>L2/N2</f>
        <v>73.24444444444444</v>
      </c>
      <c r="S2">
        <v>0.98594628357276703</v>
      </c>
      <c r="T2">
        <f t="shared" ref="T2:T15" si="0">O2/L2</f>
        <v>0.98634708737864074</v>
      </c>
      <c r="V2" t="s">
        <v>10</v>
      </c>
    </row>
    <row r="3" spans="1:22" x14ac:dyDescent="0.3">
      <c r="A3">
        <v>20</v>
      </c>
      <c r="B3">
        <v>3202</v>
      </c>
      <c r="C3">
        <v>20</v>
      </c>
      <c r="D3">
        <v>45</v>
      </c>
      <c r="E3">
        <f t="shared" ref="E3:E16" si="1">B3-D3</f>
        <v>3157</v>
      </c>
      <c r="H3">
        <f t="shared" ref="H3:H16" si="2">B3/D3</f>
        <v>71.155555555555551</v>
      </c>
      <c r="I3">
        <f t="shared" ref="I3:I16" si="3">E3/B3</f>
        <v>0.98594628357276703</v>
      </c>
      <c r="K3">
        <v>30</v>
      </c>
      <c r="L3">
        <v>2390</v>
      </c>
      <c r="M3">
        <v>30</v>
      </c>
      <c r="N3">
        <v>60</v>
      </c>
      <c r="O3">
        <f t="shared" ref="O3:O14" si="4">L3-N3</f>
        <v>2330</v>
      </c>
      <c r="Q3">
        <f t="shared" ref="Q3:Q15" si="5">L3/N3</f>
        <v>39.833333333333336</v>
      </c>
      <c r="S3">
        <v>0.98481739844070582</v>
      </c>
      <c r="T3">
        <f t="shared" si="0"/>
        <v>0.97489539748953979</v>
      </c>
      <c r="V3" t="s">
        <v>11</v>
      </c>
    </row>
    <row r="4" spans="1:22" x14ac:dyDescent="0.3">
      <c r="A4">
        <v>30</v>
      </c>
      <c r="B4">
        <v>2437</v>
      </c>
      <c r="C4">
        <v>30</v>
      </c>
      <c r="D4">
        <v>37</v>
      </c>
      <c r="E4">
        <f t="shared" si="1"/>
        <v>2400</v>
      </c>
      <c r="H4">
        <f t="shared" si="2"/>
        <v>65.86486486486487</v>
      </c>
      <c r="I4">
        <f t="shared" si="3"/>
        <v>0.98481739844070582</v>
      </c>
      <c r="K4">
        <v>40</v>
      </c>
      <c r="L4">
        <v>1491</v>
      </c>
      <c r="M4">
        <v>40</v>
      </c>
      <c r="N4">
        <v>44</v>
      </c>
      <c r="O4">
        <f t="shared" si="4"/>
        <v>1447</v>
      </c>
      <c r="Q4">
        <f t="shared" si="5"/>
        <v>33.886363636363633</v>
      </c>
      <c r="S4">
        <v>0.9817780231916069</v>
      </c>
      <c r="T4">
        <f t="shared" si="0"/>
        <v>0.97048960429242115</v>
      </c>
      <c r="V4" t="s">
        <v>12</v>
      </c>
    </row>
    <row r="5" spans="1:22" x14ac:dyDescent="0.3">
      <c r="A5">
        <v>40</v>
      </c>
      <c r="B5">
        <v>1811</v>
      </c>
      <c r="C5">
        <v>40</v>
      </c>
      <c r="D5">
        <v>33</v>
      </c>
      <c r="E5">
        <f t="shared" si="1"/>
        <v>1778</v>
      </c>
      <c r="H5">
        <f t="shared" si="2"/>
        <v>54.878787878787875</v>
      </c>
      <c r="I5">
        <f t="shared" si="3"/>
        <v>0.9817780231916069</v>
      </c>
      <c r="K5">
        <v>50</v>
      </c>
      <c r="L5">
        <v>891</v>
      </c>
      <c r="M5">
        <v>50</v>
      </c>
      <c r="N5">
        <v>40</v>
      </c>
      <c r="O5">
        <f t="shared" si="4"/>
        <v>851</v>
      </c>
      <c r="Q5">
        <f t="shared" si="5"/>
        <v>22.274999999999999</v>
      </c>
      <c r="S5">
        <v>0.97157190635451507</v>
      </c>
      <c r="T5">
        <f t="shared" si="0"/>
        <v>0.95510662177328842</v>
      </c>
      <c r="V5" t="s">
        <v>13</v>
      </c>
    </row>
    <row r="6" spans="1:22" x14ac:dyDescent="0.3">
      <c r="A6">
        <v>50</v>
      </c>
      <c r="B6">
        <v>1196</v>
      </c>
      <c r="C6">
        <v>50</v>
      </c>
      <c r="D6">
        <v>34</v>
      </c>
      <c r="E6">
        <f t="shared" si="1"/>
        <v>1162</v>
      </c>
      <c r="H6">
        <f t="shared" si="2"/>
        <v>35.176470588235297</v>
      </c>
      <c r="I6">
        <f t="shared" si="3"/>
        <v>0.97157190635451507</v>
      </c>
      <c r="K6">
        <v>60</v>
      </c>
      <c r="L6">
        <v>547</v>
      </c>
      <c r="M6">
        <v>60</v>
      </c>
      <c r="N6">
        <v>35</v>
      </c>
      <c r="O6">
        <f t="shared" si="4"/>
        <v>512</v>
      </c>
      <c r="Q6">
        <f t="shared" si="5"/>
        <v>15.628571428571428</v>
      </c>
      <c r="S6">
        <v>0.94736842105263153</v>
      </c>
      <c r="T6">
        <f t="shared" si="0"/>
        <v>0.93601462522851919</v>
      </c>
    </row>
    <row r="7" spans="1:22" x14ac:dyDescent="0.3">
      <c r="A7">
        <v>60</v>
      </c>
      <c r="B7">
        <v>703</v>
      </c>
      <c r="C7">
        <v>60</v>
      </c>
      <c r="D7">
        <v>37</v>
      </c>
      <c r="E7">
        <f t="shared" si="1"/>
        <v>666</v>
      </c>
      <c r="H7">
        <f t="shared" si="2"/>
        <v>19</v>
      </c>
      <c r="I7">
        <f t="shared" si="3"/>
        <v>0.94736842105263153</v>
      </c>
      <c r="K7">
        <v>70</v>
      </c>
      <c r="L7">
        <v>279</v>
      </c>
      <c r="M7">
        <v>70</v>
      </c>
      <c r="N7">
        <v>29</v>
      </c>
      <c r="O7">
        <f t="shared" si="4"/>
        <v>250</v>
      </c>
      <c r="Q7">
        <f t="shared" si="5"/>
        <v>9.6206896551724146</v>
      </c>
      <c r="S7">
        <v>0.91232227488151663</v>
      </c>
      <c r="T7">
        <f t="shared" si="0"/>
        <v>0.89605734767025091</v>
      </c>
    </row>
    <row r="8" spans="1:22" x14ac:dyDescent="0.3">
      <c r="A8">
        <v>70</v>
      </c>
      <c r="B8">
        <v>422</v>
      </c>
      <c r="C8">
        <v>70</v>
      </c>
      <c r="D8">
        <v>37</v>
      </c>
      <c r="E8">
        <f t="shared" si="1"/>
        <v>385</v>
      </c>
      <c r="H8">
        <f t="shared" si="2"/>
        <v>11.405405405405405</v>
      </c>
      <c r="I8">
        <f t="shared" si="3"/>
        <v>0.91232227488151663</v>
      </c>
      <c r="K8">
        <v>80</v>
      </c>
      <c r="L8">
        <v>145</v>
      </c>
      <c r="M8">
        <v>80</v>
      </c>
      <c r="N8">
        <v>45</v>
      </c>
      <c r="O8">
        <f t="shared" si="4"/>
        <v>100</v>
      </c>
      <c r="Q8">
        <f t="shared" si="5"/>
        <v>3.2222222222222223</v>
      </c>
      <c r="S8">
        <v>0.84482758620689657</v>
      </c>
      <c r="T8">
        <f t="shared" si="0"/>
        <v>0.68965517241379315</v>
      </c>
    </row>
    <row r="9" spans="1:22" x14ac:dyDescent="0.3">
      <c r="A9">
        <v>80</v>
      </c>
      <c r="B9">
        <v>232</v>
      </c>
      <c r="C9">
        <v>80</v>
      </c>
      <c r="D9">
        <v>36</v>
      </c>
      <c r="E9">
        <f t="shared" si="1"/>
        <v>196</v>
      </c>
      <c r="H9">
        <f t="shared" si="2"/>
        <v>6.4444444444444446</v>
      </c>
      <c r="I9">
        <f t="shared" si="3"/>
        <v>0.84482758620689657</v>
      </c>
      <c r="K9">
        <v>90</v>
      </c>
      <c r="L9">
        <v>95</v>
      </c>
      <c r="M9">
        <v>90</v>
      </c>
      <c r="N9">
        <v>30</v>
      </c>
      <c r="O9">
        <f t="shared" si="4"/>
        <v>65</v>
      </c>
      <c r="Q9">
        <f t="shared" si="5"/>
        <v>3.1666666666666665</v>
      </c>
      <c r="S9">
        <v>0.73988439306358378</v>
      </c>
      <c r="T9">
        <f t="shared" si="0"/>
        <v>0.68421052631578949</v>
      </c>
    </row>
    <row r="10" spans="1:22" x14ac:dyDescent="0.3">
      <c r="A10">
        <v>90</v>
      </c>
      <c r="B10">
        <v>173</v>
      </c>
      <c r="C10">
        <v>90</v>
      </c>
      <c r="D10">
        <v>45</v>
      </c>
      <c r="E10">
        <f t="shared" si="1"/>
        <v>128</v>
      </c>
      <c r="H10">
        <f t="shared" si="2"/>
        <v>3.8444444444444446</v>
      </c>
      <c r="I10">
        <f t="shared" si="3"/>
        <v>0.73988439306358378</v>
      </c>
      <c r="K10">
        <v>100</v>
      </c>
      <c r="L10">
        <v>47</v>
      </c>
      <c r="M10">
        <v>100</v>
      </c>
      <c r="N10">
        <v>28</v>
      </c>
      <c r="O10">
        <f t="shared" si="4"/>
        <v>19</v>
      </c>
      <c r="Q10">
        <f t="shared" si="5"/>
        <v>1.6785714285714286</v>
      </c>
      <c r="S10">
        <v>0.6067415730337079</v>
      </c>
      <c r="T10">
        <f t="shared" si="0"/>
        <v>0.40425531914893614</v>
      </c>
    </row>
    <row r="11" spans="1:22" x14ac:dyDescent="0.3">
      <c r="A11">
        <v>100</v>
      </c>
      <c r="B11">
        <v>89</v>
      </c>
      <c r="C11">
        <v>100</v>
      </c>
      <c r="D11">
        <v>35</v>
      </c>
      <c r="E11">
        <f t="shared" si="1"/>
        <v>54</v>
      </c>
      <c r="H11">
        <f t="shared" si="2"/>
        <v>2.5428571428571427</v>
      </c>
      <c r="I11">
        <f t="shared" si="3"/>
        <v>0.6067415730337079</v>
      </c>
      <c r="K11">
        <v>110</v>
      </c>
      <c r="L11">
        <v>35</v>
      </c>
      <c r="M11">
        <v>110</v>
      </c>
      <c r="N11">
        <v>27</v>
      </c>
      <c r="O11">
        <f t="shared" si="4"/>
        <v>8</v>
      </c>
      <c r="Q11">
        <f t="shared" si="5"/>
        <v>1.2962962962962963</v>
      </c>
      <c r="S11">
        <v>0.60563380281690138</v>
      </c>
      <c r="T11">
        <f t="shared" si="0"/>
        <v>0.22857142857142856</v>
      </c>
    </row>
    <row r="12" spans="1:22" x14ac:dyDescent="0.3">
      <c r="A12">
        <v>110</v>
      </c>
      <c r="B12">
        <v>71</v>
      </c>
      <c r="C12">
        <v>110</v>
      </c>
      <c r="D12">
        <v>28</v>
      </c>
      <c r="E12">
        <f t="shared" si="1"/>
        <v>43</v>
      </c>
      <c r="H12">
        <f t="shared" si="2"/>
        <v>2.5357142857142856</v>
      </c>
      <c r="I12">
        <f t="shared" si="3"/>
        <v>0.60563380281690138</v>
      </c>
      <c r="K12" s="1">
        <v>120</v>
      </c>
      <c r="L12" s="1">
        <v>30</v>
      </c>
      <c r="M12">
        <v>120</v>
      </c>
      <c r="N12" s="1">
        <v>27</v>
      </c>
      <c r="O12">
        <f t="shared" si="4"/>
        <v>3</v>
      </c>
      <c r="Q12">
        <f t="shared" si="5"/>
        <v>1.1111111111111112</v>
      </c>
      <c r="S12">
        <v>0.47727272727272729</v>
      </c>
      <c r="T12">
        <f t="shared" si="0"/>
        <v>0.1</v>
      </c>
    </row>
    <row r="13" spans="1:22" x14ac:dyDescent="0.3">
      <c r="A13">
        <v>120</v>
      </c>
      <c r="B13">
        <v>44</v>
      </c>
      <c r="C13">
        <v>120</v>
      </c>
      <c r="D13">
        <v>23</v>
      </c>
      <c r="E13">
        <f t="shared" si="1"/>
        <v>21</v>
      </c>
      <c r="H13">
        <f t="shared" si="2"/>
        <v>1.9130434782608696</v>
      </c>
      <c r="I13">
        <f t="shared" si="3"/>
        <v>0.47727272727272729</v>
      </c>
      <c r="K13">
        <v>130</v>
      </c>
      <c r="L13">
        <v>15</v>
      </c>
      <c r="M13">
        <v>130</v>
      </c>
      <c r="N13">
        <v>17</v>
      </c>
      <c r="O13">
        <f t="shared" si="4"/>
        <v>-2</v>
      </c>
      <c r="Q13">
        <f t="shared" si="5"/>
        <v>0.88235294117647056</v>
      </c>
      <c r="S13">
        <v>0.4</v>
      </c>
      <c r="T13">
        <f t="shared" si="0"/>
        <v>-0.13333333333333333</v>
      </c>
    </row>
    <row r="14" spans="1:22" x14ac:dyDescent="0.3">
      <c r="A14">
        <v>130</v>
      </c>
      <c r="B14">
        <v>45</v>
      </c>
      <c r="C14">
        <v>130</v>
      </c>
      <c r="D14">
        <v>27</v>
      </c>
      <c r="E14">
        <f t="shared" si="1"/>
        <v>18</v>
      </c>
      <c r="H14">
        <f t="shared" si="2"/>
        <v>1.6666666666666667</v>
      </c>
      <c r="I14">
        <f t="shared" si="3"/>
        <v>0.4</v>
      </c>
      <c r="K14">
        <v>140</v>
      </c>
      <c r="L14">
        <v>16</v>
      </c>
      <c r="M14">
        <v>140</v>
      </c>
      <c r="N14">
        <v>9</v>
      </c>
      <c r="O14">
        <f t="shared" si="4"/>
        <v>7</v>
      </c>
      <c r="Q14">
        <f t="shared" si="5"/>
        <v>1.7777777777777777</v>
      </c>
      <c r="S14">
        <v>0.34482758620689657</v>
      </c>
      <c r="T14">
        <f t="shared" si="0"/>
        <v>0.4375</v>
      </c>
    </row>
    <row r="15" spans="1:22" x14ac:dyDescent="0.3">
      <c r="A15">
        <v>140</v>
      </c>
      <c r="B15">
        <v>29</v>
      </c>
      <c r="C15">
        <v>140</v>
      </c>
      <c r="D15">
        <v>19</v>
      </c>
      <c r="E15">
        <f t="shared" si="1"/>
        <v>10</v>
      </c>
      <c r="H15">
        <f t="shared" si="2"/>
        <v>1.5263157894736843</v>
      </c>
      <c r="I15">
        <f t="shared" si="3"/>
        <v>0.34482758620689657</v>
      </c>
      <c r="K15">
        <v>150</v>
      </c>
      <c r="L15">
        <v>11</v>
      </c>
      <c r="M15">
        <v>150</v>
      </c>
      <c r="N15">
        <v>13</v>
      </c>
      <c r="O15">
        <f>L15-N15</f>
        <v>-2</v>
      </c>
      <c r="Q15">
        <f t="shared" si="5"/>
        <v>0.84615384615384615</v>
      </c>
      <c r="S15">
        <v>0.5</v>
      </c>
      <c r="T15">
        <f t="shared" si="0"/>
        <v>-0.18181818181818182</v>
      </c>
    </row>
    <row r="16" spans="1:22" x14ac:dyDescent="0.3">
      <c r="A16" s="1">
        <v>150</v>
      </c>
      <c r="B16" s="1">
        <v>16</v>
      </c>
      <c r="C16" s="1">
        <v>150</v>
      </c>
      <c r="D16" s="1">
        <v>8</v>
      </c>
      <c r="E16" s="1">
        <f t="shared" si="1"/>
        <v>8</v>
      </c>
      <c r="H16">
        <f t="shared" si="2"/>
        <v>2</v>
      </c>
      <c r="I16">
        <f t="shared" si="3"/>
        <v>0.5</v>
      </c>
      <c r="K16">
        <v>160</v>
      </c>
      <c r="L16">
        <v>15</v>
      </c>
    </row>
    <row r="17" spans="1:19" x14ac:dyDescent="0.3">
      <c r="A17">
        <v>160</v>
      </c>
      <c r="B17">
        <v>16</v>
      </c>
      <c r="K17">
        <v>170</v>
      </c>
      <c r="L17">
        <v>12</v>
      </c>
      <c r="S17" t="s">
        <v>57</v>
      </c>
    </row>
    <row r="18" spans="1:19" x14ac:dyDescent="0.3">
      <c r="A18">
        <v>170</v>
      </c>
      <c r="B18">
        <v>6</v>
      </c>
      <c r="K18">
        <v>180</v>
      </c>
      <c r="L18">
        <v>9</v>
      </c>
      <c r="S18">
        <f>SQRT((B2*L2)/(4*S2*T2))</f>
        <v>1936.5459230298536</v>
      </c>
    </row>
    <row r="19" spans="1:19" x14ac:dyDescent="0.3">
      <c r="A19">
        <v>180</v>
      </c>
      <c r="B19">
        <v>4</v>
      </c>
      <c r="K19">
        <v>190</v>
      </c>
      <c r="L19">
        <v>6</v>
      </c>
      <c r="S19">
        <f t="shared" ref="S19:S24" si="6">SQRT((B3*L3)/(4*S3*T3))</f>
        <v>1411.6360876024423</v>
      </c>
    </row>
    <row r="20" spans="1:19" x14ac:dyDescent="0.3">
      <c r="A20">
        <v>190</v>
      </c>
      <c r="B20">
        <v>11</v>
      </c>
      <c r="K20">
        <v>200</v>
      </c>
      <c r="L20">
        <v>3</v>
      </c>
      <c r="S20">
        <f t="shared" si="6"/>
        <v>976.41511487455239</v>
      </c>
    </row>
    <row r="21" spans="1:19" x14ac:dyDescent="0.3">
      <c r="A21">
        <v>200</v>
      </c>
      <c r="B21">
        <v>10</v>
      </c>
      <c r="K21">
        <v>210</v>
      </c>
      <c r="L21">
        <v>11</v>
      </c>
      <c r="S21">
        <f t="shared" si="6"/>
        <v>659.33279703227709</v>
      </c>
    </row>
    <row r="22" spans="1:19" x14ac:dyDescent="0.3">
      <c r="A22">
        <v>210</v>
      </c>
      <c r="B22">
        <v>5</v>
      </c>
      <c r="K22">
        <v>220</v>
      </c>
      <c r="L22">
        <v>3</v>
      </c>
      <c r="S22">
        <f t="shared" si="6"/>
        <v>429.46570399406522</v>
      </c>
    </row>
    <row r="23" spans="1:19" x14ac:dyDescent="0.3">
      <c r="A23">
        <v>220</v>
      </c>
      <c r="B23">
        <v>5</v>
      </c>
      <c r="K23">
        <v>230</v>
      </c>
      <c r="L23">
        <v>3</v>
      </c>
      <c r="S23">
        <f t="shared" si="6"/>
        <v>244.91068133865912</v>
      </c>
    </row>
    <row r="24" spans="1:19" x14ac:dyDescent="0.3">
      <c r="A24">
        <v>230</v>
      </c>
      <c r="B24">
        <v>6</v>
      </c>
      <c r="K24">
        <v>240</v>
      </c>
      <c r="L24">
        <v>3</v>
      </c>
      <c r="S24">
        <f t="shared" si="6"/>
        <v>162.03550568329405</v>
      </c>
    </row>
    <row r="25" spans="1:19" x14ac:dyDescent="0.3">
      <c r="A25">
        <v>240</v>
      </c>
      <c r="B25">
        <v>6</v>
      </c>
      <c r="K25">
        <v>250</v>
      </c>
      <c r="L25">
        <v>1</v>
      </c>
    </row>
    <row r="26" spans="1:19" x14ac:dyDescent="0.3">
      <c r="A26">
        <v>250</v>
      </c>
      <c r="B26">
        <v>2</v>
      </c>
      <c r="K26">
        <v>260</v>
      </c>
      <c r="L26">
        <v>2</v>
      </c>
    </row>
    <row r="27" spans="1:19" x14ac:dyDescent="0.3">
      <c r="A27">
        <v>260</v>
      </c>
      <c r="B27">
        <v>3</v>
      </c>
    </row>
    <row r="28" spans="1:19" x14ac:dyDescent="0.3">
      <c r="A28">
        <v>270</v>
      </c>
      <c r="B28">
        <v>2</v>
      </c>
    </row>
    <row r="29" spans="1:19" x14ac:dyDescent="0.3">
      <c r="A29">
        <v>280</v>
      </c>
      <c r="B29">
        <v>4</v>
      </c>
    </row>
    <row r="30" spans="1:19" x14ac:dyDescent="0.3">
      <c r="A30">
        <v>290</v>
      </c>
      <c r="B30">
        <v>6</v>
      </c>
    </row>
    <row r="31" spans="1:19" x14ac:dyDescent="0.3">
      <c r="A31">
        <v>300</v>
      </c>
      <c r="B3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5035A-5A87-40C7-98CC-6A896F5F9BC5}">
  <dimension ref="A1:M34"/>
  <sheetViews>
    <sheetView topLeftCell="A3" zoomScale="109" workbookViewId="0">
      <selection activeCell="L17" sqref="L17"/>
    </sheetView>
  </sheetViews>
  <sheetFormatPr defaultRowHeight="14.4" x14ac:dyDescent="0.3"/>
  <cols>
    <col min="1" max="1" width="10.77734375" bestFit="1" customWidth="1"/>
    <col min="3" max="3" width="10.77734375" bestFit="1" customWidth="1"/>
    <col min="5" max="5" width="10.77734375" bestFit="1" customWidth="1"/>
    <col min="7" max="7" width="10.77734375" bestFit="1" customWidth="1"/>
  </cols>
  <sheetData>
    <row r="1" spans="1:13" x14ac:dyDescent="0.3">
      <c r="A1" t="s">
        <v>14</v>
      </c>
      <c r="B1" t="s">
        <v>0</v>
      </c>
      <c r="C1" t="s">
        <v>15</v>
      </c>
      <c r="E1" t="s">
        <v>15</v>
      </c>
      <c r="F1" t="s">
        <v>0</v>
      </c>
      <c r="G1" t="s">
        <v>14</v>
      </c>
      <c r="I1" t="s">
        <v>16</v>
      </c>
      <c r="J1" t="s">
        <v>0</v>
      </c>
      <c r="L1" s="1" t="s">
        <v>17</v>
      </c>
      <c r="M1" s="1">
        <v>38</v>
      </c>
    </row>
    <row r="2" spans="1:13" x14ac:dyDescent="0.3">
      <c r="A2">
        <v>0</v>
      </c>
      <c r="B2">
        <v>2261</v>
      </c>
      <c r="C2">
        <v>0</v>
      </c>
      <c r="E2">
        <v>0</v>
      </c>
      <c r="F2">
        <v>2261</v>
      </c>
      <c r="G2">
        <v>0</v>
      </c>
      <c r="I2">
        <v>60</v>
      </c>
      <c r="J2">
        <v>67</v>
      </c>
      <c r="L2" s="1" t="s">
        <v>3</v>
      </c>
      <c r="M2" s="1">
        <v>19</v>
      </c>
    </row>
    <row r="3" spans="1:13" x14ac:dyDescent="0.3">
      <c r="A3">
        <v>5</v>
      </c>
      <c r="B3">
        <v>2334</v>
      </c>
      <c r="E3">
        <v>5</v>
      </c>
      <c r="F3">
        <v>2365</v>
      </c>
      <c r="I3">
        <v>55</v>
      </c>
      <c r="J3">
        <v>63</v>
      </c>
    </row>
    <row r="4" spans="1:13" x14ac:dyDescent="0.3">
      <c r="A4">
        <v>10</v>
      </c>
      <c r="B4">
        <v>2320</v>
      </c>
      <c r="E4">
        <v>10</v>
      </c>
      <c r="F4">
        <v>2313</v>
      </c>
      <c r="I4">
        <v>50</v>
      </c>
      <c r="J4">
        <v>66</v>
      </c>
    </row>
    <row r="5" spans="1:13" x14ac:dyDescent="0.3">
      <c r="A5">
        <v>15</v>
      </c>
      <c r="B5">
        <v>2223</v>
      </c>
      <c r="E5">
        <v>15</v>
      </c>
      <c r="F5">
        <v>2251</v>
      </c>
      <c r="I5">
        <v>45</v>
      </c>
      <c r="J5">
        <v>77</v>
      </c>
    </row>
    <row r="6" spans="1:13" x14ac:dyDescent="0.3">
      <c r="A6">
        <v>20</v>
      </c>
      <c r="B6">
        <v>660</v>
      </c>
      <c r="E6">
        <v>20</v>
      </c>
      <c r="F6">
        <v>1462</v>
      </c>
      <c r="I6">
        <v>40</v>
      </c>
      <c r="J6">
        <v>75</v>
      </c>
    </row>
    <row r="7" spans="1:13" x14ac:dyDescent="0.3">
      <c r="A7">
        <v>25</v>
      </c>
      <c r="B7">
        <v>101</v>
      </c>
      <c r="E7">
        <v>25</v>
      </c>
      <c r="F7">
        <v>146</v>
      </c>
      <c r="I7">
        <v>35</v>
      </c>
      <c r="J7">
        <v>56</v>
      </c>
    </row>
    <row r="8" spans="1:13" x14ac:dyDescent="0.3">
      <c r="A8">
        <v>30</v>
      </c>
      <c r="B8">
        <v>67</v>
      </c>
      <c r="E8">
        <v>30</v>
      </c>
      <c r="F8">
        <v>97</v>
      </c>
      <c r="I8">
        <v>30</v>
      </c>
      <c r="J8">
        <v>67</v>
      </c>
    </row>
    <row r="9" spans="1:13" x14ac:dyDescent="0.3">
      <c r="A9">
        <v>35</v>
      </c>
      <c r="B9">
        <v>56</v>
      </c>
      <c r="E9">
        <v>35</v>
      </c>
      <c r="F9">
        <v>68</v>
      </c>
      <c r="I9">
        <v>25</v>
      </c>
      <c r="J9">
        <v>101</v>
      </c>
    </row>
    <row r="10" spans="1:13" x14ac:dyDescent="0.3">
      <c r="A10">
        <v>40</v>
      </c>
      <c r="B10">
        <v>75</v>
      </c>
      <c r="E10">
        <v>40</v>
      </c>
      <c r="F10">
        <v>84</v>
      </c>
      <c r="I10">
        <v>20</v>
      </c>
      <c r="J10">
        <v>660</v>
      </c>
    </row>
    <row r="11" spans="1:13" x14ac:dyDescent="0.3">
      <c r="A11">
        <v>45</v>
      </c>
      <c r="B11">
        <v>77</v>
      </c>
      <c r="E11">
        <v>45</v>
      </c>
      <c r="F11">
        <v>70</v>
      </c>
      <c r="I11">
        <v>15</v>
      </c>
      <c r="J11">
        <v>2223</v>
      </c>
    </row>
    <row r="12" spans="1:13" x14ac:dyDescent="0.3">
      <c r="A12">
        <v>50</v>
      </c>
      <c r="B12">
        <v>66</v>
      </c>
      <c r="E12">
        <v>50</v>
      </c>
      <c r="F12">
        <v>68</v>
      </c>
      <c r="I12">
        <v>10</v>
      </c>
      <c r="J12">
        <v>2320</v>
      </c>
    </row>
    <row r="13" spans="1:13" x14ac:dyDescent="0.3">
      <c r="A13">
        <v>55</v>
      </c>
      <c r="B13">
        <v>63</v>
      </c>
      <c r="E13">
        <v>55</v>
      </c>
      <c r="F13">
        <v>70</v>
      </c>
      <c r="I13">
        <v>5</v>
      </c>
      <c r="J13">
        <v>2334</v>
      </c>
    </row>
    <row r="14" spans="1:13" x14ac:dyDescent="0.3">
      <c r="A14">
        <v>60</v>
      </c>
      <c r="B14">
        <v>67</v>
      </c>
      <c r="E14">
        <v>60</v>
      </c>
      <c r="F14">
        <v>79</v>
      </c>
      <c r="I14">
        <v>0</v>
      </c>
      <c r="J14">
        <v>2261</v>
      </c>
    </row>
    <row r="15" spans="1:13" x14ac:dyDescent="0.3">
      <c r="I15">
        <v>-5</v>
      </c>
      <c r="J15">
        <v>2365</v>
      </c>
    </row>
    <row r="16" spans="1:13" x14ac:dyDescent="0.3">
      <c r="I16">
        <v>-10</v>
      </c>
      <c r="J16">
        <v>2313</v>
      </c>
    </row>
    <row r="17" spans="9:10" x14ac:dyDescent="0.3">
      <c r="I17">
        <v>-15</v>
      </c>
      <c r="J17">
        <v>2251</v>
      </c>
    </row>
    <row r="18" spans="9:10" x14ac:dyDescent="0.3">
      <c r="I18">
        <v>-20</v>
      </c>
      <c r="J18">
        <v>1462</v>
      </c>
    </row>
    <row r="19" spans="9:10" x14ac:dyDescent="0.3">
      <c r="I19">
        <v>-25</v>
      </c>
      <c r="J19">
        <v>146</v>
      </c>
    </row>
    <row r="20" spans="9:10" x14ac:dyDescent="0.3">
      <c r="I20">
        <v>-30</v>
      </c>
      <c r="J20">
        <v>97</v>
      </c>
    </row>
    <row r="21" spans="9:10" x14ac:dyDescent="0.3">
      <c r="I21">
        <v>-35</v>
      </c>
      <c r="J21">
        <v>68</v>
      </c>
    </row>
    <row r="22" spans="9:10" x14ac:dyDescent="0.3">
      <c r="I22">
        <v>-40</v>
      </c>
      <c r="J22">
        <v>84</v>
      </c>
    </row>
    <row r="23" spans="9:10" x14ac:dyDescent="0.3">
      <c r="I23">
        <v>-45</v>
      </c>
      <c r="J23">
        <v>70</v>
      </c>
    </row>
    <row r="24" spans="9:10" x14ac:dyDescent="0.3">
      <c r="I24">
        <v>-50</v>
      </c>
      <c r="J24">
        <v>68</v>
      </c>
    </row>
    <row r="25" spans="9:10" x14ac:dyDescent="0.3">
      <c r="I25">
        <v>-55</v>
      </c>
      <c r="J25">
        <v>70</v>
      </c>
    </row>
    <row r="26" spans="9:10" x14ac:dyDescent="0.3">
      <c r="I26">
        <v>-60</v>
      </c>
      <c r="J26">
        <v>79</v>
      </c>
    </row>
    <row r="27" spans="9:10" x14ac:dyDescent="0.3">
      <c r="I27">
        <v>17</v>
      </c>
      <c r="J27">
        <v>1862</v>
      </c>
    </row>
    <row r="28" spans="9:10" x14ac:dyDescent="0.3">
      <c r="I28">
        <v>19</v>
      </c>
      <c r="J28">
        <v>1137</v>
      </c>
    </row>
    <row r="29" spans="9:10" x14ac:dyDescent="0.3">
      <c r="I29">
        <v>21</v>
      </c>
      <c r="J29">
        <v>542</v>
      </c>
    </row>
    <row r="30" spans="9:10" x14ac:dyDescent="0.3">
      <c r="I30">
        <v>23</v>
      </c>
      <c r="J30">
        <v>275</v>
      </c>
    </row>
    <row r="31" spans="9:10" x14ac:dyDescent="0.3">
      <c r="I31">
        <v>-17</v>
      </c>
      <c r="J31">
        <v>2278</v>
      </c>
    </row>
    <row r="32" spans="9:10" x14ac:dyDescent="0.3">
      <c r="I32">
        <v>-19</v>
      </c>
      <c r="J32">
        <v>1824</v>
      </c>
    </row>
    <row r="33" spans="9:10" x14ac:dyDescent="0.3">
      <c r="I33">
        <v>-21</v>
      </c>
      <c r="J33">
        <v>1082</v>
      </c>
    </row>
    <row r="34" spans="9:10" x14ac:dyDescent="0.3">
      <c r="I34">
        <v>-23</v>
      </c>
      <c r="J34">
        <v>468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D277F-F6B9-4FEE-BFA6-05F57440AF4D}">
  <dimension ref="A1:P24"/>
  <sheetViews>
    <sheetView tabSelected="1" workbookViewId="0">
      <selection activeCell="J23" sqref="J23"/>
    </sheetView>
  </sheetViews>
  <sheetFormatPr defaultRowHeight="14.4" x14ac:dyDescent="0.3"/>
  <cols>
    <col min="1" max="1" width="18.21875" bestFit="1" customWidth="1"/>
    <col min="2" max="3" width="12" bestFit="1" customWidth="1"/>
    <col min="5" max="5" width="11.77734375" bestFit="1" customWidth="1"/>
    <col min="6" max="7" width="10.77734375" bestFit="1" customWidth="1"/>
    <col min="10" max="10" width="11.5546875" bestFit="1" customWidth="1"/>
    <col min="16" max="19" width="18.5546875" bestFit="1" customWidth="1"/>
    <col min="20" max="20" width="16.6640625" bestFit="1" customWidth="1"/>
  </cols>
  <sheetData>
    <row r="1" spans="1:16" x14ac:dyDescent="0.3">
      <c r="B1" t="s">
        <v>18</v>
      </c>
      <c r="J1" t="s">
        <v>47</v>
      </c>
      <c r="L1" t="s">
        <v>50</v>
      </c>
      <c r="M1" t="s">
        <v>19</v>
      </c>
      <c r="N1" t="s">
        <v>16</v>
      </c>
      <c r="O1" t="s">
        <v>51</v>
      </c>
      <c r="P1" t="s">
        <v>52</v>
      </c>
    </row>
    <row r="2" spans="1:16" x14ac:dyDescent="0.3">
      <c r="A2" t="s">
        <v>20</v>
      </c>
      <c r="B2" t="s">
        <v>14</v>
      </c>
      <c r="C2" t="s">
        <v>0</v>
      </c>
      <c r="E2" t="s">
        <v>23</v>
      </c>
      <c r="F2" t="s">
        <v>14</v>
      </c>
      <c r="G2" t="s">
        <v>15</v>
      </c>
      <c r="H2" t="s">
        <v>0</v>
      </c>
      <c r="J2" t="s">
        <v>48</v>
      </c>
      <c r="K2">
        <v>1</v>
      </c>
      <c r="L2">
        <v>13692</v>
      </c>
      <c r="M2">
        <v>50</v>
      </c>
      <c r="N2">
        <f>L2-M2</f>
        <v>13642</v>
      </c>
      <c r="O2">
        <v>13642</v>
      </c>
      <c r="P2">
        <v>15368</v>
      </c>
    </row>
    <row r="3" spans="1:16" x14ac:dyDescent="0.3">
      <c r="A3" t="s">
        <v>21</v>
      </c>
      <c r="B3">
        <v>35</v>
      </c>
      <c r="C3">
        <v>68</v>
      </c>
      <c r="E3" t="s">
        <v>22</v>
      </c>
      <c r="F3">
        <v>10</v>
      </c>
      <c r="G3">
        <v>10</v>
      </c>
      <c r="H3">
        <v>1326</v>
      </c>
      <c r="J3" t="s">
        <v>49</v>
      </c>
      <c r="K3">
        <v>2</v>
      </c>
      <c r="L3">
        <v>15417</v>
      </c>
      <c r="M3">
        <v>49</v>
      </c>
      <c r="N3">
        <f>L3-M3</f>
        <v>15368</v>
      </c>
    </row>
    <row r="5" spans="1:16" x14ac:dyDescent="0.3">
      <c r="J5" t="s">
        <v>59</v>
      </c>
      <c r="K5">
        <f>B12/O2</f>
        <v>9.3974490543908523E-2</v>
      </c>
    </row>
    <row r="6" spans="1:16" x14ac:dyDescent="0.3">
      <c r="B6" t="s">
        <v>19</v>
      </c>
      <c r="J6" t="s">
        <v>60</v>
      </c>
      <c r="K6">
        <f>B12/P2</f>
        <v>8.3420093701197295E-2</v>
      </c>
    </row>
    <row r="7" spans="1:16" x14ac:dyDescent="0.3">
      <c r="A7" t="s">
        <v>24</v>
      </c>
      <c r="B7" t="s">
        <v>14</v>
      </c>
      <c r="C7" t="s">
        <v>0</v>
      </c>
      <c r="E7" t="s">
        <v>23</v>
      </c>
      <c r="F7" t="s">
        <v>14</v>
      </c>
      <c r="G7" t="s">
        <v>15</v>
      </c>
      <c r="H7" t="s">
        <v>0</v>
      </c>
    </row>
    <row r="8" spans="1:16" x14ac:dyDescent="0.3">
      <c r="A8" t="s">
        <v>22</v>
      </c>
      <c r="B8">
        <v>35</v>
      </c>
      <c r="C8">
        <v>0</v>
      </c>
      <c r="E8" t="s">
        <v>22</v>
      </c>
      <c r="F8">
        <v>10</v>
      </c>
      <c r="G8">
        <v>10</v>
      </c>
      <c r="H8">
        <v>44</v>
      </c>
    </row>
    <row r="10" spans="1:16" x14ac:dyDescent="0.3">
      <c r="A10" t="s">
        <v>3</v>
      </c>
      <c r="B10">
        <v>19</v>
      </c>
    </row>
    <row r="11" spans="1:16" x14ac:dyDescent="0.3">
      <c r="A11" t="s">
        <v>25</v>
      </c>
      <c r="B11">
        <v>68</v>
      </c>
    </row>
    <row r="12" spans="1:16" x14ac:dyDescent="0.3">
      <c r="A12" t="s">
        <v>26</v>
      </c>
      <c r="B12">
        <f>H3-H8</f>
        <v>1282</v>
      </c>
      <c r="C12">
        <v>1326</v>
      </c>
    </row>
    <row r="13" spans="1:16" x14ac:dyDescent="0.3">
      <c r="A13" t="s">
        <v>27</v>
      </c>
      <c r="B13">
        <f>B11*1000000000/(4*B10*B12)</f>
        <v>697922.65374825522</v>
      </c>
      <c r="C13">
        <f>B11*1000000000/(4*B10*C12)</f>
        <v>674763.83265856944</v>
      </c>
      <c r="D13">
        <f>B13-C13</f>
        <v>23158.821089685778</v>
      </c>
    </row>
    <row r="17" spans="1:1" x14ac:dyDescent="0.3">
      <c r="A17" t="s">
        <v>37</v>
      </c>
    </row>
    <row r="18" spans="1:1" x14ac:dyDescent="0.3">
      <c r="A18" t="s">
        <v>38</v>
      </c>
    </row>
    <row r="19" spans="1:1" x14ac:dyDescent="0.3">
      <c r="A19" t="s">
        <v>39</v>
      </c>
    </row>
    <row r="20" spans="1:1" x14ac:dyDescent="0.3">
      <c r="A20" t="s">
        <v>40</v>
      </c>
    </row>
    <row r="21" spans="1:1" x14ac:dyDescent="0.3">
      <c r="A21" t="s">
        <v>41</v>
      </c>
    </row>
    <row r="22" spans="1:1" x14ac:dyDescent="0.3">
      <c r="A22" t="s">
        <v>42</v>
      </c>
    </row>
    <row r="23" spans="1:1" x14ac:dyDescent="0.3">
      <c r="A23" t="s">
        <v>43</v>
      </c>
    </row>
    <row r="24" spans="1:1" x14ac:dyDescent="0.3">
      <c r="A24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1484D-26D0-429C-BF32-6128C8541372}">
  <dimension ref="A1:F10"/>
  <sheetViews>
    <sheetView workbookViewId="0">
      <selection activeCell="G11" sqref="G11"/>
    </sheetView>
  </sheetViews>
  <sheetFormatPr defaultRowHeight="14.4" x14ac:dyDescent="0.3"/>
  <sheetData>
    <row r="1" spans="1:6" x14ac:dyDescent="0.3">
      <c r="A1" t="s">
        <v>1</v>
      </c>
      <c r="B1" t="s">
        <v>2</v>
      </c>
    </row>
    <row r="2" spans="1:6" x14ac:dyDescent="0.3">
      <c r="A2">
        <v>75</v>
      </c>
      <c r="B2">
        <v>60</v>
      </c>
    </row>
    <row r="4" spans="1:6" x14ac:dyDescent="0.3">
      <c r="A4" t="s">
        <v>28</v>
      </c>
      <c r="C4" t="s">
        <v>31</v>
      </c>
    </row>
    <row r="5" spans="1:6" x14ac:dyDescent="0.3">
      <c r="A5" t="s">
        <v>29</v>
      </c>
      <c r="B5" t="s">
        <v>30</v>
      </c>
      <c r="C5" t="s">
        <v>29</v>
      </c>
      <c r="D5" t="s">
        <v>30</v>
      </c>
    </row>
    <row r="6" spans="1:6" x14ac:dyDescent="0.3">
      <c r="A6">
        <v>0</v>
      </c>
      <c r="B6">
        <v>20</v>
      </c>
      <c r="C6">
        <v>20</v>
      </c>
      <c r="D6">
        <v>40</v>
      </c>
      <c r="E6">
        <v>20</v>
      </c>
      <c r="F6" t="s">
        <v>58</v>
      </c>
    </row>
    <row r="7" spans="1:6" x14ac:dyDescent="0.3">
      <c r="A7" t="s">
        <v>32</v>
      </c>
      <c r="B7">
        <v>70.914900000000003</v>
      </c>
      <c r="C7" t="s">
        <v>33</v>
      </c>
      <c r="D7">
        <v>43.553199999999997</v>
      </c>
      <c r="E7">
        <f>B7-D7</f>
        <v>27.361700000000006</v>
      </c>
      <c r="F7">
        <f>E7/E6</f>
        <v>1.3680850000000002</v>
      </c>
    </row>
    <row r="9" spans="1:6" x14ac:dyDescent="0.3">
      <c r="A9" t="s">
        <v>34</v>
      </c>
      <c r="B9">
        <f>D10-B10</f>
        <v>16.417000000000002</v>
      </c>
    </row>
    <row r="10" spans="1:6" x14ac:dyDescent="0.3">
      <c r="A10" t="s">
        <v>32</v>
      </c>
      <c r="B10">
        <v>62.955100000000002</v>
      </c>
      <c r="C10" t="s">
        <v>33</v>
      </c>
      <c r="D10">
        <v>79.372100000000003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1_3</vt:lpstr>
      <vt:lpstr>1_4</vt:lpstr>
      <vt:lpstr>1_5.6.7</vt:lpstr>
      <vt:lpstr>2_2.3.4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Вероника Бояркина</dc:creator>
  <cp:lastModifiedBy>Вероника Бояркина</cp:lastModifiedBy>
  <dcterms:created xsi:type="dcterms:W3CDTF">2024-02-17T05:40:23Z</dcterms:created>
  <dcterms:modified xsi:type="dcterms:W3CDTF">2024-02-17T15:09:46Z</dcterms:modified>
</cp:coreProperties>
</file>