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I(MLandDL)\"/>
    </mc:Choice>
  </mc:AlternateContent>
  <bookViews>
    <workbookView xWindow="0" yWindow="0" windowWidth="20490" windowHeight="7650" activeTab="6"/>
  </bookViews>
  <sheets>
    <sheet name="Week_01" sheetId="20" r:id="rId1"/>
    <sheet name="Week_02" sheetId="1" r:id="rId2"/>
    <sheet name="Week_03" sheetId="19" r:id="rId3"/>
    <sheet name="Week_04" sheetId="21" r:id="rId4"/>
    <sheet name="Week_05" sheetId="22" r:id="rId5"/>
    <sheet name="Week_06" sheetId="23" r:id="rId6"/>
    <sheet name="QuizNo.1" sheetId="37" r:id="rId7"/>
    <sheet name="Total_Lab_Assessment" sheetId="33" r:id="rId8"/>
    <sheet name="Mid_Term" sheetId="8" r:id="rId9"/>
    <sheet name="Mid_Final" sheetId="34" r:id="rId10"/>
    <sheet name="Lab_journals" sheetId="9" r:id="rId11"/>
    <sheet name="Final_Assesment" sheetId="18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7" l="1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9" i="37"/>
  <c r="F33" i="37"/>
  <c r="F32" i="37"/>
  <c r="F31" i="37"/>
  <c r="E27" i="8"/>
  <c r="E28" i="8"/>
  <c r="E29" i="8"/>
  <c r="E30" i="8"/>
  <c r="E31" i="8"/>
  <c r="E32" i="8"/>
  <c r="E33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9" i="8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9" i="20"/>
  <c r="L20" i="18" l="1"/>
  <c r="N20" i="18" s="1"/>
  <c r="K22" i="18"/>
  <c r="M22" i="18" s="1"/>
  <c r="J7" i="18"/>
  <c r="O7" i="18" s="1"/>
  <c r="J8" i="18"/>
  <c r="O8" i="18" s="1"/>
  <c r="J9" i="18"/>
  <c r="O9" i="18" s="1"/>
  <c r="J10" i="18"/>
  <c r="O10" i="18" s="1"/>
  <c r="J11" i="18"/>
  <c r="O11" i="18" s="1"/>
  <c r="J12" i="18"/>
  <c r="O12" i="18" s="1"/>
  <c r="J13" i="18"/>
  <c r="O13" i="18" s="1"/>
  <c r="J14" i="18"/>
  <c r="O14" i="18" s="1"/>
  <c r="J15" i="18"/>
  <c r="O15" i="18" s="1"/>
  <c r="J16" i="18"/>
  <c r="O16" i="18" s="1"/>
  <c r="J17" i="18"/>
  <c r="O17" i="18" s="1"/>
  <c r="J18" i="18"/>
  <c r="O18" i="18" s="1"/>
  <c r="J19" i="18"/>
  <c r="O19" i="18" s="1"/>
  <c r="J20" i="18"/>
  <c r="O20" i="18" s="1"/>
  <c r="J21" i="18"/>
  <c r="O21" i="18" s="1"/>
  <c r="J22" i="18"/>
  <c r="O22" i="18" s="1"/>
  <c r="J23" i="18"/>
  <c r="O23" i="18" s="1"/>
  <c r="J24" i="18"/>
  <c r="O24" i="18" s="1"/>
  <c r="J25" i="18"/>
  <c r="O25" i="18" s="1"/>
  <c r="J26" i="18"/>
  <c r="O26" i="18" s="1"/>
  <c r="J27" i="18"/>
  <c r="O27" i="18" s="1"/>
  <c r="J28" i="18"/>
  <c r="O28" i="18" s="1"/>
  <c r="J29" i="18"/>
  <c r="O29" i="18" s="1"/>
  <c r="J30" i="18"/>
  <c r="O30" i="18" s="1"/>
  <c r="J31" i="18"/>
  <c r="O31" i="18" s="1"/>
  <c r="J6" i="18"/>
  <c r="O6" i="18" s="1"/>
  <c r="U7" i="9"/>
  <c r="L7" i="18" s="1"/>
  <c r="N7" i="18" s="1"/>
  <c r="U8" i="9"/>
  <c r="L8" i="18" s="1"/>
  <c r="N8" i="18" s="1"/>
  <c r="U9" i="9"/>
  <c r="L9" i="18" s="1"/>
  <c r="N9" i="18" s="1"/>
  <c r="U10" i="9"/>
  <c r="L10" i="18" s="1"/>
  <c r="N10" i="18" s="1"/>
  <c r="U11" i="9"/>
  <c r="L11" i="18" s="1"/>
  <c r="N11" i="18" s="1"/>
  <c r="U12" i="9"/>
  <c r="L12" i="18" s="1"/>
  <c r="N12" i="18" s="1"/>
  <c r="U13" i="9"/>
  <c r="L13" i="18" s="1"/>
  <c r="N13" i="18" s="1"/>
  <c r="U14" i="9"/>
  <c r="L14" i="18" s="1"/>
  <c r="N14" i="18" s="1"/>
  <c r="U15" i="9"/>
  <c r="L15" i="18" s="1"/>
  <c r="N15" i="18" s="1"/>
  <c r="U16" i="9"/>
  <c r="L16" i="18" s="1"/>
  <c r="N16" i="18" s="1"/>
  <c r="U17" i="9"/>
  <c r="L17" i="18" s="1"/>
  <c r="N17" i="18" s="1"/>
  <c r="U18" i="9"/>
  <c r="L18" i="18" s="1"/>
  <c r="N18" i="18" s="1"/>
  <c r="U19" i="9"/>
  <c r="L19" i="18" s="1"/>
  <c r="N19" i="18" s="1"/>
  <c r="U20" i="9"/>
  <c r="U21" i="9"/>
  <c r="L21" i="18" s="1"/>
  <c r="N21" i="18" s="1"/>
  <c r="U22" i="9"/>
  <c r="L22" i="18" s="1"/>
  <c r="N22" i="18" s="1"/>
  <c r="U23" i="9"/>
  <c r="L23" i="18" s="1"/>
  <c r="N23" i="18" s="1"/>
  <c r="U24" i="9"/>
  <c r="L24" i="18" s="1"/>
  <c r="N24" i="18" s="1"/>
  <c r="U25" i="9"/>
  <c r="L25" i="18" s="1"/>
  <c r="N25" i="18" s="1"/>
  <c r="U26" i="9"/>
  <c r="L26" i="18" s="1"/>
  <c r="N26" i="18" s="1"/>
  <c r="U27" i="9"/>
  <c r="L27" i="18" s="1"/>
  <c r="N27" i="18" s="1"/>
  <c r="U28" i="9"/>
  <c r="L28" i="18" s="1"/>
  <c r="N28" i="18" s="1"/>
  <c r="U29" i="9"/>
  <c r="L29" i="18" s="1"/>
  <c r="N29" i="18" s="1"/>
  <c r="U30" i="9"/>
  <c r="L30" i="18" s="1"/>
  <c r="N30" i="18" s="1"/>
  <c r="U31" i="9"/>
  <c r="L31" i="18" s="1"/>
  <c r="N31" i="18" s="1"/>
  <c r="U6" i="9"/>
  <c r="L6" i="18" s="1"/>
  <c r="N6" i="18" s="1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6" i="9"/>
  <c r="H12" i="18" l="1"/>
  <c r="I12" i="18" s="1"/>
  <c r="H13" i="18" l="1"/>
  <c r="I13" i="18" s="1"/>
  <c r="J29" i="34"/>
  <c r="I29" i="34"/>
  <c r="J28" i="34"/>
  <c r="I28" i="34"/>
  <c r="J27" i="34"/>
  <c r="I27" i="34"/>
  <c r="J26" i="34"/>
  <c r="I26" i="34"/>
  <c r="J25" i="34"/>
  <c r="I25" i="34"/>
  <c r="J24" i="34"/>
  <c r="I24" i="34"/>
  <c r="J23" i="34"/>
  <c r="I23" i="34"/>
  <c r="J22" i="34"/>
  <c r="I22" i="34"/>
  <c r="J21" i="34"/>
  <c r="I21" i="34"/>
  <c r="J20" i="34"/>
  <c r="I20" i="34"/>
  <c r="J19" i="34"/>
  <c r="I19" i="34"/>
  <c r="J18" i="34"/>
  <c r="I18" i="34"/>
  <c r="J17" i="34"/>
  <c r="I17" i="34"/>
  <c r="J16" i="34"/>
  <c r="I16" i="34"/>
  <c r="J15" i="34"/>
  <c r="I15" i="34"/>
  <c r="J14" i="34"/>
  <c r="I14" i="34"/>
  <c r="J13" i="34"/>
  <c r="I13" i="34"/>
  <c r="J12" i="34"/>
  <c r="I12" i="34"/>
  <c r="J11" i="34"/>
  <c r="I11" i="34"/>
  <c r="J10" i="34"/>
  <c r="I10" i="34"/>
  <c r="J9" i="34"/>
  <c r="I9" i="34"/>
  <c r="J8" i="34"/>
  <c r="I8" i="34"/>
  <c r="J7" i="34"/>
  <c r="I7" i="34"/>
  <c r="J6" i="34"/>
  <c r="I6" i="34"/>
  <c r="J5" i="34"/>
  <c r="I5" i="34"/>
  <c r="J4" i="34"/>
  <c r="I4" i="34"/>
  <c r="H7" i="18" l="1"/>
  <c r="I7" i="18" s="1"/>
  <c r="H8" i="18"/>
  <c r="I8" i="18" s="1"/>
  <c r="H9" i="18"/>
  <c r="I9" i="18" s="1"/>
  <c r="H10" i="18"/>
  <c r="I10" i="18" s="1"/>
  <c r="H11" i="18"/>
  <c r="I11" i="18" s="1"/>
  <c r="H14" i="18"/>
  <c r="I14" i="18" s="1"/>
  <c r="H15" i="18"/>
  <c r="I15" i="18" s="1"/>
  <c r="H16" i="18"/>
  <c r="I16" i="18" s="1"/>
  <c r="H17" i="18"/>
  <c r="I17" i="18" s="1"/>
  <c r="H18" i="18"/>
  <c r="I18" i="18" s="1"/>
  <c r="H19" i="18"/>
  <c r="I19" i="18" s="1"/>
  <c r="H20" i="18"/>
  <c r="I20" i="18" s="1"/>
  <c r="H21" i="18"/>
  <c r="I21" i="18" s="1"/>
  <c r="H22" i="18"/>
  <c r="I22" i="18" s="1"/>
  <c r="H23" i="18"/>
  <c r="I23" i="18" s="1"/>
  <c r="H24" i="18"/>
  <c r="I24" i="18" s="1"/>
  <c r="H25" i="18"/>
  <c r="I25" i="18" s="1"/>
  <c r="H26" i="18"/>
  <c r="I26" i="18" s="1"/>
  <c r="H27" i="18"/>
  <c r="I27" i="18" s="1"/>
  <c r="H28" i="18"/>
  <c r="I28" i="18" s="1"/>
  <c r="H29" i="18"/>
  <c r="I29" i="18" s="1"/>
  <c r="H30" i="18"/>
  <c r="I30" i="18" s="1"/>
  <c r="H31" i="18"/>
  <c r="I31" i="18" s="1"/>
  <c r="H6" i="18"/>
  <c r="I6" i="18" s="1"/>
  <c r="Q7" i="33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6" i="33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6" i="9"/>
  <c r="K31" i="18" l="1"/>
  <c r="M31" i="18" s="1"/>
  <c r="K30" i="18"/>
  <c r="M30" i="18" s="1"/>
  <c r="K29" i="18"/>
  <c r="M29" i="18" s="1"/>
  <c r="K28" i="18"/>
  <c r="M28" i="18" s="1"/>
  <c r="K27" i="18"/>
  <c r="M27" i="18" s="1"/>
  <c r="K26" i="18"/>
  <c r="M26" i="18" s="1"/>
  <c r="K25" i="18"/>
  <c r="M25" i="18" s="1"/>
  <c r="K24" i="18"/>
  <c r="M24" i="18" s="1"/>
  <c r="K23" i="18"/>
  <c r="M23" i="18" s="1"/>
  <c r="K21" i="18"/>
  <c r="M21" i="18" s="1"/>
  <c r="K20" i="18"/>
  <c r="M20" i="18" s="1"/>
  <c r="K19" i="18"/>
  <c r="M19" i="18" s="1"/>
  <c r="K18" i="18"/>
  <c r="M18" i="18" s="1"/>
  <c r="K17" i="18"/>
  <c r="M17" i="18" s="1"/>
  <c r="K16" i="18"/>
  <c r="M16" i="18" s="1"/>
  <c r="K15" i="18"/>
  <c r="M15" i="18" s="1"/>
  <c r="K14" i="18"/>
  <c r="M14" i="18" s="1"/>
  <c r="K13" i="18"/>
  <c r="M13" i="18" s="1"/>
  <c r="K12" i="18"/>
  <c r="M12" i="18" s="1"/>
  <c r="K11" i="18"/>
  <c r="M11" i="18" s="1"/>
  <c r="K10" i="18"/>
  <c r="M10" i="18" s="1"/>
  <c r="K9" i="18"/>
  <c r="M9" i="18" s="1"/>
  <c r="K8" i="18"/>
  <c r="M8" i="18" s="1"/>
  <c r="K7" i="18"/>
  <c r="M7" i="18" s="1"/>
  <c r="K6" i="18"/>
  <c r="M6" i="18" s="1"/>
  <c r="U32" i="9" l="1"/>
  <c r="U33" i="9"/>
  <c r="U34" i="9"/>
  <c r="U35" i="9"/>
  <c r="U36" i="9"/>
  <c r="U37" i="9"/>
  <c r="U38" i="9"/>
  <c r="U39" i="9"/>
  <c r="U40" i="9"/>
  <c r="U41" i="9"/>
  <c r="U42" i="9"/>
  <c r="U43" i="9"/>
  <c r="T32" i="9"/>
  <c r="T33" i="9"/>
  <c r="T34" i="9"/>
  <c r="T35" i="9"/>
  <c r="T36" i="9"/>
  <c r="T37" i="9"/>
  <c r="T38" i="9"/>
  <c r="T39" i="9"/>
  <c r="T40" i="9"/>
  <c r="T41" i="9"/>
  <c r="T42" i="9"/>
  <c r="T43" i="9"/>
  <c r="S32" i="9"/>
  <c r="S33" i="9"/>
  <c r="S34" i="9"/>
  <c r="S35" i="9"/>
  <c r="S36" i="9"/>
  <c r="S37" i="9"/>
  <c r="S38" i="9"/>
  <c r="S39" i="9"/>
  <c r="S40" i="9"/>
  <c r="S41" i="9"/>
  <c r="S42" i="9"/>
  <c r="S43" i="9"/>
</calcChain>
</file>

<file path=xl/sharedStrings.xml><?xml version="1.0" encoding="utf-8"?>
<sst xmlns="http://schemas.openxmlformats.org/spreadsheetml/2006/main" count="529" uniqueCount="164">
  <si>
    <t>Lab No.:</t>
  </si>
  <si>
    <t xml:space="preserve">Title: </t>
  </si>
  <si>
    <t xml:space="preserve">Date: </t>
  </si>
  <si>
    <t>Class (section):</t>
  </si>
  <si>
    <t>Instructor:</t>
  </si>
  <si>
    <t xml:space="preserve">Sr. No. </t>
  </si>
  <si>
    <t>ENROLLMENT</t>
  </si>
  <si>
    <t>NAME</t>
  </si>
  <si>
    <t>Total Assessment (100)</t>
  </si>
  <si>
    <t>Excellent</t>
  </si>
  <si>
    <t>(9-10)</t>
  </si>
  <si>
    <t xml:space="preserve">Instructor's Signature: </t>
  </si>
  <si>
    <t>________________________</t>
  </si>
  <si>
    <t>Good</t>
  </si>
  <si>
    <t>(7-8)</t>
  </si>
  <si>
    <t xml:space="preserve">Dated: </t>
  </si>
  <si>
    <t>Satisfactory</t>
  </si>
  <si>
    <t>(5-6)</t>
  </si>
  <si>
    <t>Poor</t>
  </si>
  <si>
    <t>(0-4)</t>
  </si>
  <si>
    <t>CLO-1</t>
  </si>
  <si>
    <t>CLO-2</t>
  </si>
  <si>
    <t>CLO-3</t>
  </si>
  <si>
    <t>Total Assessment (20)</t>
  </si>
  <si>
    <t>Implementation 10</t>
  </si>
  <si>
    <t>Lab_01</t>
  </si>
  <si>
    <t>Lab_02</t>
  </si>
  <si>
    <t>Lab_03</t>
  </si>
  <si>
    <t>Lab_04</t>
  </si>
  <si>
    <t>Lab_05</t>
  </si>
  <si>
    <t>Lab_06</t>
  </si>
  <si>
    <t>Lab_07</t>
  </si>
  <si>
    <t>Lab_09</t>
  </si>
  <si>
    <t>Lab_10</t>
  </si>
  <si>
    <t>Lab_11</t>
  </si>
  <si>
    <t>Lab_12</t>
  </si>
  <si>
    <t>Lab_13</t>
  </si>
  <si>
    <t>Lab_14</t>
  </si>
  <si>
    <t>Lab Journals (20)</t>
  </si>
  <si>
    <t>Mid-Term Exam (20)</t>
  </si>
  <si>
    <t>Final Exam (20)</t>
  </si>
  <si>
    <t>Total       (100)</t>
  </si>
  <si>
    <t>Grade</t>
  </si>
  <si>
    <t>Total</t>
  </si>
  <si>
    <t>PLO-1</t>
  </si>
  <si>
    <t>PLO-3</t>
  </si>
  <si>
    <t>Lab Assessment  (40)</t>
  </si>
  <si>
    <t>ABDUL MOEED</t>
  </si>
  <si>
    <t>AHMER A. MUGHAL</t>
  </si>
  <si>
    <t>AREEBA LIAQAT</t>
  </si>
  <si>
    <t>AREENA HAQ</t>
  </si>
  <si>
    <t>HAMID MAHMOOD</t>
  </si>
  <si>
    <t>HAMZA SIRAJ ASIM</t>
  </si>
  <si>
    <t>IBTESAM ALI</t>
  </si>
  <si>
    <t>MUHAMMAD JAVED</t>
  </si>
  <si>
    <t>MIR ABDUL BASIT</t>
  </si>
  <si>
    <t>MUHAMMAD MOBASHIR HASSAN</t>
  </si>
  <si>
    <t>MUHAMMAD OMAR MUDASSAR SHARIF</t>
  </si>
  <si>
    <t>MUHAMMAD WASIF IJAZ</t>
  </si>
  <si>
    <t>SAIF ULLAH KAMIL</t>
  </si>
  <si>
    <t>WALEED ANSAR</t>
  </si>
  <si>
    <t>JUNAID AKHTAR</t>
  </si>
  <si>
    <t>AMMARA HUMAYUN</t>
  </si>
  <si>
    <t>IRFAN HAIDER</t>
  </si>
  <si>
    <t>MUHAMMAD FAISAL ZARDAD</t>
  </si>
  <si>
    <t>ARHAMA HALEEM</t>
  </si>
  <si>
    <t>MUHAMMAD SHOAIB</t>
  </si>
  <si>
    <t>MADIHA TALPUR</t>
  </si>
  <si>
    <t>ASMA ARSHAD</t>
  </si>
  <si>
    <t>OSAMA SAMEER</t>
  </si>
  <si>
    <t>AHMAD MOHAMMAD IQBAL</t>
  </si>
  <si>
    <t>ANWAAR ALI</t>
  </si>
  <si>
    <t>ZIL-E-HUMA</t>
  </si>
  <si>
    <t>Waqar Tanveer</t>
  </si>
  <si>
    <t>01-132182-001</t>
  </si>
  <si>
    <t>01-132182-003</t>
  </si>
  <si>
    <t>01-132182-006</t>
  </si>
  <si>
    <t>01-132182-007</t>
  </si>
  <si>
    <t>01-132182-010</t>
  </si>
  <si>
    <t>01-132182-011</t>
  </si>
  <si>
    <t>01-132182-012</t>
  </si>
  <si>
    <t>01-132182-013</t>
  </si>
  <si>
    <t>01-132182-018</t>
  </si>
  <si>
    <t>01-132182-022</t>
  </si>
  <si>
    <t>01-132182-024</t>
  </si>
  <si>
    <t>01-132182-025</t>
  </si>
  <si>
    <t>01-132182-027</t>
  </si>
  <si>
    <t>01-132182-028</t>
  </si>
  <si>
    <t>01-132182-031</t>
  </si>
  <si>
    <t>01-132182-033</t>
  </si>
  <si>
    <t>01-132182-035</t>
  </si>
  <si>
    <t>01-132182-036</t>
  </si>
  <si>
    <t>01-132182-039</t>
  </si>
  <si>
    <t>01-132182-040</t>
  </si>
  <si>
    <t>01-132182-046</t>
  </si>
  <si>
    <t>01-132182-053</t>
  </si>
  <si>
    <t>01-132182-054</t>
  </si>
  <si>
    <t>01-132182-056</t>
  </si>
  <si>
    <t>01-132182-057</t>
  </si>
  <si>
    <t>01-132182-058</t>
  </si>
  <si>
    <t>Lab_08</t>
  </si>
  <si>
    <t>Computer Architecture and Organization Lab Journal</t>
  </si>
  <si>
    <t>BCE-4</t>
  </si>
  <si>
    <t>#</t>
  </si>
  <si>
    <t>Name</t>
  </si>
  <si>
    <t xml:space="preserve"> Implemenataion 05 Marks</t>
  </si>
  <si>
    <t xml:space="preserve"> Report   05 Marks</t>
  </si>
  <si>
    <t>Viva 15 Marks</t>
  </si>
  <si>
    <t>Mid Lab Marks 20</t>
  </si>
  <si>
    <t>Final Lab Marks 20</t>
  </si>
  <si>
    <t>Question # 01 (Mid)  05 Marks</t>
  </si>
  <si>
    <t>Question # 02 (Mid) 05 Marks</t>
  </si>
  <si>
    <t>Question # 03 (Final) 05 Marks</t>
  </si>
  <si>
    <t>Question # 04 (Final) 05 Marks</t>
  </si>
  <si>
    <t>BCE-04</t>
  </si>
  <si>
    <t>Computer Architecture and Organization Lab Final Assessment</t>
  </si>
  <si>
    <t>Old</t>
  </si>
  <si>
    <t>PLO-8</t>
  </si>
  <si>
    <t>Implementation 60%</t>
  </si>
  <si>
    <t>AI(ML&amp;DL)</t>
  </si>
  <si>
    <t>29/06/2021</t>
  </si>
  <si>
    <t>Sir Mohsin Tariq and Syed Nazir shah</t>
  </si>
  <si>
    <t>S M Hamail Raza Zaidi</t>
  </si>
  <si>
    <t>Asima Bibi</t>
  </si>
  <si>
    <t>Asim Shah</t>
  </si>
  <si>
    <t>Awab ur Rashid Durrani</t>
  </si>
  <si>
    <t>Mohsin Ullah</t>
  </si>
  <si>
    <t>M umer Afridi</t>
  </si>
  <si>
    <t>Iqra Gul</t>
  </si>
  <si>
    <t>Sana Gul</t>
  </si>
  <si>
    <t>Hina Khan</t>
  </si>
  <si>
    <t>Farhan Khan</t>
  </si>
  <si>
    <t>Umer Farooq</t>
  </si>
  <si>
    <t>Hamza Khan</t>
  </si>
  <si>
    <t>Nazia Azam</t>
  </si>
  <si>
    <t>Sadia Khan</t>
  </si>
  <si>
    <t>Sange Marjan</t>
  </si>
  <si>
    <t>Abbass Ali Shah</t>
  </si>
  <si>
    <t>M Shehzad</t>
  </si>
  <si>
    <t>Manzoor Ahmed</t>
  </si>
  <si>
    <t>Tauseef</t>
  </si>
  <si>
    <t>Abbass Shafi</t>
  </si>
  <si>
    <t>Artificial Intelligence(Machine Learning and Deep Learning)</t>
  </si>
  <si>
    <t>Najeeb Ullah</t>
  </si>
  <si>
    <t xml:space="preserve"> Muhammad Rayyan</t>
  </si>
  <si>
    <t>UET(NCBC)Kamyab Jawan Program_Batch_1</t>
  </si>
  <si>
    <t>Week1(Lab Tasks)</t>
  </si>
  <si>
    <t>Lab Assestment</t>
  </si>
  <si>
    <t>Time Management and Discipline 20%</t>
  </si>
  <si>
    <t>Lab_Journals 20%</t>
  </si>
  <si>
    <t>Week2(Lab Tasks)</t>
  </si>
  <si>
    <t>Week3(Lab Tasks)</t>
  </si>
  <si>
    <t>Artificial Intelligence(ML &amp; DL) Mid &amp; Final Lab Exam Assessment</t>
  </si>
  <si>
    <t>Viva                         10</t>
  </si>
  <si>
    <t>Mid Term</t>
  </si>
  <si>
    <t>Artificial Intelligence(ML &amp; DL)</t>
  </si>
  <si>
    <t>NCBC</t>
  </si>
  <si>
    <t>Artficial Intelligence(ML and DL)</t>
  </si>
  <si>
    <t>Sadia Nawaz</t>
  </si>
  <si>
    <t>Week4(Lab Tasks)</t>
  </si>
  <si>
    <t xml:space="preserve">Quiz No.1 </t>
  </si>
  <si>
    <t>Quiz No.2</t>
  </si>
  <si>
    <t>Quiz No.3</t>
  </si>
  <si>
    <t>Week5(Lab Tasks)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</si>
</sst>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name val="Calibri"/>
    </font>
    <font>
      <b/>
      <sz val="11"/>
      <name val="Calibri"/>
      <family val="2"/>
    </font>
    <font>
      <b/>
      <sz val="14"/>
      <color theme="0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0" fillId="0" borderId="1" xfId="0" applyBorder="1"/>
    <xf numFmtId="0" fontId="5" fillId="0" borderId="0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 wrapText="1"/>
    </xf>
    <xf numFmtId="2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9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center" vertical="top" wrapText="1"/>
    </xf>
    <xf numFmtId="2" fontId="0" fillId="4" borderId="1" xfId="0" applyNumberForma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4" fillId="2" borderId="6" xfId="0" applyFont="1" applyFill="1" applyBorder="1" applyAlignment="1">
      <alignment horizontal="center" wrapText="1"/>
    </xf>
    <xf numFmtId="2" fontId="0" fillId="5" borderId="1" xfId="0" applyNumberFormat="1" applyFill="1" applyBorder="1"/>
    <xf numFmtId="0" fontId="0" fillId="0" borderId="7" xfId="0" applyBorder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4" fontId="6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3" borderId="4" xfId="0" applyFont="1" applyFill="1" applyBorder="1" applyAlignment="1">
      <alignment horizontal="left" wrapText="1"/>
    </xf>
    <xf numFmtId="0" fontId="9" fillId="3" borderId="5" xfId="0" applyFont="1" applyFill="1" applyBorder="1" applyAlignment="1">
      <alignment horizontal="left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opLeftCell="A3" workbookViewId="0">
      <selection activeCell="C22" sqref="C22"/>
    </sheetView>
  </sheetViews>
  <sheetFormatPr defaultRowHeight="15"/>
  <cols>
    <col min="2" max="2" width="36.140625" customWidth="1"/>
    <col min="3" max="3" width="17.140625" customWidth="1"/>
    <col min="4" max="4" width="13" customWidth="1"/>
    <col min="5" max="5" width="15" customWidth="1"/>
    <col min="6" max="6" width="11.7109375" customWidth="1"/>
  </cols>
  <sheetData>
    <row r="1" spans="1:7" ht="15" customHeight="1">
      <c r="A1" s="24"/>
      <c r="B1" s="24"/>
      <c r="C1" s="29" t="s">
        <v>119</v>
      </c>
      <c r="D1" s="24"/>
      <c r="E1" s="24"/>
      <c r="F1" s="24"/>
    </row>
    <row r="2" spans="1:7" ht="15" customHeight="1">
      <c r="A2" s="24"/>
      <c r="B2" s="24"/>
      <c r="C2" s="29" t="s">
        <v>147</v>
      </c>
      <c r="D2" s="24"/>
      <c r="E2" s="24"/>
      <c r="F2" s="24"/>
    </row>
    <row r="3" spans="1:7">
      <c r="B3" s="28" t="s">
        <v>0</v>
      </c>
      <c r="C3" s="30" t="s">
        <v>146</v>
      </c>
      <c r="D3" s="23"/>
      <c r="E3" s="23"/>
      <c r="F3" s="23"/>
    </row>
    <row r="4" spans="1:7">
      <c r="B4" s="2" t="s">
        <v>1</v>
      </c>
      <c r="C4" s="23" t="s">
        <v>142</v>
      </c>
      <c r="D4" s="23"/>
      <c r="E4" s="23"/>
      <c r="F4" s="23"/>
    </row>
    <row r="5" spans="1:7" ht="14.25" customHeight="1">
      <c r="A5" s="1"/>
      <c r="B5" s="2" t="s">
        <v>2</v>
      </c>
      <c r="C5" s="25" t="s">
        <v>120</v>
      </c>
      <c r="D5" s="23"/>
      <c r="E5" s="23"/>
      <c r="F5" s="23"/>
      <c r="G5" s="26"/>
    </row>
    <row r="6" spans="1:7">
      <c r="A6" s="1"/>
      <c r="B6" s="2" t="s">
        <v>3</v>
      </c>
      <c r="C6" s="30" t="s">
        <v>145</v>
      </c>
      <c r="D6" s="23"/>
      <c r="E6" s="23"/>
      <c r="F6" s="23"/>
    </row>
    <row r="7" spans="1:7">
      <c r="A7" s="1"/>
      <c r="B7" s="2" t="s">
        <v>4</v>
      </c>
      <c r="C7" s="23" t="s">
        <v>121</v>
      </c>
      <c r="D7" s="23"/>
      <c r="E7" s="23"/>
      <c r="F7" s="23"/>
    </row>
    <row r="8" spans="1:7" ht="63" customHeight="1">
      <c r="A8" s="3" t="s">
        <v>5</v>
      </c>
      <c r="B8" s="4" t="s">
        <v>7</v>
      </c>
      <c r="C8" s="4" t="s">
        <v>118</v>
      </c>
      <c r="D8" s="4" t="s">
        <v>149</v>
      </c>
      <c r="E8" s="4" t="s">
        <v>148</v>
      </c>
      <c r="F8" s="4" t="s">
        <v>8</v>
      </c>
    </row>
    <row r="9" spans="1:7">
      <c r="A9" s="5">
        <v>1</v>
      </c>
      <c r="B9" s="5" t="s">
        <v>122</v>
      </c>
      <c r="C9" s="22">
        <v>10</v>
      </c>
      <c r="D9" s="5">
        <v>9</v>
      </c>
      <c r="E9" s="5">
        <v>9</v>
      </c>
      <c r="F9" s="5">
        <f>C9*6+D9*2+E9*2</f>
        <v>96</v>
      </c>
    </row>
    <row r="10" spans="1:7">
      <c r="A10" s="5">
        <v>2</v>
      </c>
      <c r="B10" s="27" t="s">
        <v>123</v>
      </c>
      <c r="C10" s="22">
        <v>9</v>
      </c>
      <c r="D10" s="5">
        <v>9</v>
      </c>
      <c r="E10" s="5">
        <v>8</v>
      </c>
      <c r="F10" s="5">
        <f t="shared" ref="F10:F33" si="0">C10*6+D10*2+E10*2</f>
        <v>88</v>
      </c>
    </row>
    <row r="11" spans="1:7">
      <c r="A11" s="5">
        <v>3</v>
      </c>
      <c r="B11" s="5" t="s">
        <v>124</v>
      </c>
      <c r="C11" s="22">
        <v>10</v>
      </c>
      <c r="D11" s="5">
        <v>9</v>
      </c>
      <c r="E11" s="5">
        <v>9</v>
      </c>
      <c r="F11" s="5">
        <f t="shared" si="0"/>
        <v>96</v>
      </c>
    </row>
    <row r="12" spans="1:7">
      <c r="A12" s="5">
        <v>4</v>
      </c>
      <c r="B12" s="5" t="s">
        <v>125</v>
      </c>
      <c r="C12" s="22">
        <v>9</v>
      </c>
      <c r="D12" s="5">
        <v>9</v>
      </c>
      <c r="E12" s="5">
        <v>9</v>
      </c>
      <c r="F12" s="5">
        <f t="shared" si="0"/>
        <v>90</v>
      </c>
    </row>
    <row r="13" spans="1:7">
      <c r="A13" s="5">
        <v>5</v>
      </c>
      <c r="B13" s="5" t="s">
        <v>126</v>
      </c>
      <c r="C13" s="22">
        <v>9</v>
      </c>
      <c r="D13" s="5">
        <v>9</v>
      </c>
      <c r="E13" s="5">
        <v>8</v>
      </c>
      <c r="F13" s="5">
        <f t="shared" si="0"/>
        <v>88</v>
      </c>
    </row>
    <row r="14" spans="1:7">
      <c r="A14" s="5">
        <v>6</v>
      </c>
      <c r="B14" s="5" t="s">
        <v>127</v>
      </c>
      <c r="C14" s="22">
        <v>10</v>
      </c>
      <c r="D14" s="5">
        <v>9</v>
      </c>
      <c r="E14" s="5">
        <v>10</v>
      </c>
      <c r="F14" s="5">
        <f t="shared" si="0"/>
        <v>98</v>
      </c>
    </row>
    <row r="15" spans="1:7">
      <c r="A15" s="5">
        <v>7</v>
      </c>
      <c r="B15" s="5" t="s">
        <v>128</v>
      </c>
      <c r="C15" s="22">
        <v>10</v>
      </c>
      <c r="D15" s="5">
        <v>9</v>
      </c>
      <c r="E15" s="5">
        <v>10</v>
      </c>
      <c r="F15" s="5">
        <f t="shared" si="0"/>
        <v>98</v>
      </c>
    </row>
    <row r="16" spans="1:7">
      <c r="A16" s="5">
        <v>8</v>
      </c>
      <c r="B16" s="5" t="s">
        <v>129</v>
      </c>
      <c r="C16" s="22">
        <v>10</v>
      </c>
      <c r="D16" s="5">
        <v>9</v>
      </c>
      <c r="E16" s="5">
        <v>9</v>
      </c>
      <c r="F16" s="5">
        <f t="shared" si="0"/>
        <v>96</v>
      </c>
    </row>
    <row r="17" spans="1:6">
      <c r="A17" s="5">
        <v>9</v>
      </c>
      <c r="B17" s="5" t="s">
        <v>130</v>
      </c>
      <c r="C17" s="22">
        <v>10</v>
      </c>
      <c r="D17" s="5">
        <v>10</v>
      </c>
      <c r="E17" s="5">
        <v>9</v>
      </c>
      <c r="F17" s="5">
        <f t="shared" si="0"/>
        <v>98</v>
      </c>
    </row>
    <row r="18" spans="1:6">
      <c r="A18" s="5">
        <v>10</v>
      </c>
      <c r="B18" s="5" t="s">
        <v>131</v>
      </c>
      <c r="C18" s="22">
        <v>8</v>
      </c>
      <c r="D18" s="5">
        <v>8</v>
      </c>
      <c r="E18" s="5">
        <v>7</v>
      </c>
      <c r="F18" s="5">
        <f t="shared" si="0"/>
        <v>78</v>
      </c>
    </row>
    <row r="19" spans="1:6">
      <c r="A19" s="5">
        <v>11</v>
      </c>
      <c r="B19" s="5" t="s">
        <v>132</v>
      </c>
      <c r="C19" s="22">
        <v>8</v>
      </c>
      <c r="D19" s="5">
        <v>8</v>
      </c>
      <c r="E19" s="5">
        <v>8</v>
      </c>
      <c r="F19" s="5">
        <f t="shared" si="0"/>
        <v>80</v>
      </c>
    </row>
    <row r="20" spans="1:6">
      <c r="A20" s="5">
        <v>12</v>
      </c>
      <c r="B20" s="5" t="s">
        <v>133</v>
      </c>
      <c r="C20" s="22">
        <v>10</v>
      </c>
      <c r="D20" s="5">
        <v>9</v>
      </c>
      <c r="E20" s="5">
        <v>9</v>
      </c>
      <c r="F20" s="5">
        <f t="shared" si="0"/>
        <v>96</v>
      </c>
    </row>
    <row r="21" spans="1:6">
      <c r="A21" s="5">
        <v>13</v>
      </c>
      <c r="B21" s="5" t="s">
        <v>134</v>
      </c>
      <c r="C21" s="22">
        <v>9</v>
      </c>
      <c r="D21" s="5">
        <v>9</v>
      </c>
      <c r="E21" s="5">
        <v>8</v>
      </c>
      <c r="F21" s="5">
        <f t="shared" si="0"/>
        <v>88</v>
      </c>
    </row>
    <row r="22" spans="1:6">
      <c r="A22" s="5">
        <v>14</v>
      </c>
      <c r="B22" s="31" t="s">
        <v>158</v>
      </c>
      <c r="C22" s="22">
        <v>9</v>
      </c>
      <c r="D22" s="5">
        <v>9</v>
      </c>
      <c r="E22" s="5">
        <v>8</v>
      </c>
      <c r="F22" s="5">
        <f t="shared" si="0"/>
        <v>88</v>
      </c>
    </row>
    <row r="23" spans="1:6">
      <c r="A23" s="5">
        <v>15</v>
      </c>
      <c r="B23" s="5" t="s">
        <v>136</v>
      </c>
      <c r="C23" s="22">
        <v>10</v>
      </c>
      <c r="D23" s="5">
        <v>9</v>
      </c>
      <c r="E23" s="5">
        <v>8</v>
      </c>
      <c r="F23" s="5">
        <f t="shared" si="0"/>
        <v>94</v>
      </c>
    </row>
    <row r="24" spans="1:6">
      <c r="A24" s="5">
        <v>16</v>
      </c>
      <c r="B24" s="5" t="s">
        <v>137</v>
      </c>
      <c r="C24" s="22">
        <v>10</v>
      </c>
      <c r="D24" s="5">
        <v>8</v>
      </c>
      <c r="E24" s="5">
        <v>8</v>
      </c>
      <c r="F24" s="5">
        <f t="shared" si="0"/>
        <v>92</v>
      </c>
    </row>
    <row r="25" spans="1:6" ht="13.9" customHeight="1">
      <c r="A25" s="5">
        <v>17</v>
      </c>
      <c r="B25" s="5" t="s">
        <v>138</v>
      </c>
      <c r="C25" s="22">
        <v>10</v>
      </c>
      <c r="D25" s="5">
        <v>9</v>
      </c>
      <c r="E25" s="5">
        <v>9</v>
      </c>
      <c r="F25" s="5">
        <f t="shared" si="0"/>
        <v>96</v>
      </c>
    </row>
    <row r="26" spans="1:6">
      <c r="A26" s="5">
        <v>18</v>
      </c>
      <c r="B26" s="5" t="s">
        <v>139</v>
      </c>
      <c r="C26" s="22">
        <v>7</v>
      </c>
      <c r="D26" s="5">
        <v>8</v>
      </c>
      <c r="E26" s="5">
        <v>7</v>
      </c>
      <c r="F26" s="5">
        <f t="shared" si="0"/>
        <v>72</v>
      </c>
    </row>
    <row r="27" spans="1:6">
      <c r="A27" s="5">
        <v>19</v>
      </c>
      <c r="B27" s="5" t="s">
        <v>140</v>
      </c>
      <c r="C27" s="22">
        <v>10</v>
      </c>
      <c r="D27" s="5">
        <v>10</v>
      </c>
      <c r="E27" s="5">
        <v>10</v>
      </c>
      <c r="F27" s="5">
        <f t="shared" si="0"/>
        <v>100</v>
      </c>
    </row>
    <row r="28" spans="1:6">
      <c r="A28" s="5">
        <v>20</v>
      </c>
      <c r="B28" s="5" t="s">
        <v>141</v>
      </c>
      <c r="C28" s="22">
        <v>8</v>
      </c>
      <c r="D28" s="5">
        <v>8</v>
      </c>
      <c r="E28" s="5">
        <v>8</v>
      </c>
      <c r="F28" s="5">
        <f t="shared" si="0"/>
        <v>80</v>
      </c>
    </row>
    <row r="29" spans="1:6">
      <c r="A29" s="5">
        <v>21</v>
      </c>
      <c r="B29" s="5" t="s">
        <v>143</v>
      </c>
      <c r="C29" s="22">
        <v>8</v>
      </c>
      <c r="D29" s="5">
        <v>8</v>
      </c>
      <c r="E29" s="5">
        <v>10</v>
      </c>
      <c r="F29" s="5">
        <f t="shared" si="0"/>
        <v>84</v>
      </c>
    </row>
    <row r="30" spans="1:6">
      <c r="A30" s="5">
        <v>22</v>
      </c>
      <c r="B30" s="5" t="s">
        <v>144</v>
      </c>
      <c r="C30" s="22">
        <v>8</v>
      </c>
      <c r="D30" s="5">
        <v>8</v>
      </c>
      <c r="E30" s="5">
        <v>8</v>
      </c>
      <c r="F30" s="5">
        <f t="shared" si="0"/>
        <v>80</v>
      </c>
    </row>
    <row r="31" spans="1:6">
      <c r="A31" s="5">
        <v>23</v>
      </c>
      <c r="B31" s="5"/>
      <c r="C31" s="22"/>
      <c r="D31" s="5"/>
      <c r="E31" s="5"/>
      <c r="F31" s="5">
        <f t="shared" si="0"/>
        <v>0</v>
      </c>
    </row>
    <row r="32" spans="1:6">
      <c r="A32" s="5">
        <v>24</v>
      </c>
      <c r="B32" s="5"/>
      <c r="C32" s="22"/>
      <c r="D32" s="5"/>
      <c r="E32" s="5"/>
      <c r="F32" s="5">
        <f t="shared" si="0"/>
        <v>0</v>
      </c>
    </row>
    <row r="33" spans="1:6">
      <c r="A33" s="5">
        <v>25</v>
      </c>
      <c r="B33" s="5"/>
      <c r="C33" s="22"/>
      <c r="D33" s="5"/>
      <c r="E33" s="5"/>
      <c r="F33" s="5">
        <f t="shared" si="0"/>
        <v>0</v>
      </c>
    </row>
    <row r="34" spans="1:6" ht="30">
      <c r="C34" s="7" t="s">
        <v>11</v>
      </c>
      <c r="D34" s="26" t="s">
        <v>12</v>
      </c>
    </row>
    <row r="35" spans="1:6">
      <c r="C35" t="s">
        <v>15</v>
      </c>
      <c r="D35" s="26" t="s">
        <v>12</v>
      </c>
    </row>
    <row r="36" spans="1:6">
      <c r="D36" s="26"/>
    </row>
  </sheetData>
  <sheetProtection sheet="1" objects="1" scenarios="1"/>
  <pageMargins left="0.7" right="0.7" top="0.75" bottom="0.75" header="0.3" footer="0.3"/>
  <pageSetup scale="8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M3" sqref="M3"/>
    </sheetView>
  </sheetViews>
  <sheetFormatPr defaultRowHeight="15"/>
  <cols>
    <col min="2" max="2" width="31.28515625" customWidth="1"/>
    <col min="3" max="3" width="15.85546875" bestFit="1" customWidth="1"/>
  </cols>
  <sheetData>
    <row r="1" spans="1:10" ht="15.75">
      <c r="A1" s="39" t="s">
        <v>152</v>
      </c>
      <c r="B1" s="40"/>
      <c r="C1" s="40"/>
      <c r="D1" s="40"/>
      <c r="E1" s="40"/>
      <c r="F1" s="40"/>
      <c r="G1" s="40"/>
      <c r="H1" s="40"/>
    </row>
    <row r="2" spans="1:10" ht="15.75" customHeight="1">
      <c r="A2" s="41" t="s">
        <v>103</v>
      </c>
      <c r="B2" s="41" t="s">
        <v>104</v>
      </c>
      <c r="C2" s="42" t="s">
        <v>105</v>
      </c>
      <c r="D2" s="42" t="s">
        <v>106</v>
      </c>
      <c r="E2" s="43" t="s">
        <v>107</v>
      </c>
      <c r="F2" s="43"/>
      <c r="G2" s="43"/>
      <c r="H2" s="43"/>
      <c r="I2" s="37" t="s">
        <v>108</v>
      </c>
      <c r="J2" s="37" t="s">
        <v>109</v>
      </c>
    </row>
    <row r="3" spans="1:10" ht="51.75">
      <c r="A3" s="41"/>
      <c r="B3" s="41"/>
      <c r="C3" s="42"/>
      <c r="D3" s="42"/>
      <c r="E3" s="14" t="s">
        <v>110</v>
      </c>
      <c r="F3" s="14" t="s">
        <v>111</v>
      </c>
      <c r="G3" s="14" t="s">
        <v>112</v>
      </c>
      <c r="H3" s="14" t="s">
        <v>113</v>
      </c>
      <c r="I3" s="38"/>
      <c r="J3" s="38"/>
    </row>
    <row r="4" spans="1:10">
      <c r="A4" s="15">
        <v>1</v>
      </c>
      <c r="B4" s="5"/>
      <c r="C4" s="5"/>
      <c r="D4" s="5"/>
      <c r="E4" s="5"/>
      <c r="F4" s="5"/>
      <c r="G4" s="5"/>
      <c r="H4" s="5"/>
      <c r="I4" s="5">
        <f>(((C4+D4)/10)*5)+(((E4+F4)/10)*15)</f>
        <v>0</v>
      </c>
      <c r="J4" s="5">
        <f>(((C4+D4)/10)*5)+(((G4+H4)/10)*15)</f>
        <v>0</v>
      </c>
    </row>
    <row r="5" spans="1:10">
      <c r="A5" s="15">
        <v>2</v>
      </c>
      <c r="B5" s="5"/>
      <c r="C5" s="5"/>
      <c r="D5" s="5"/>
      <c r="E5" s="5"/>
      <c r="F5" s="5"/>
      <c r="G5" s="5"/>
      <c r="H5" s="5"/>
      <c r="I5" s="5">
        <f t="shared" ref="I5:I29" si="0">(((C5+D5)/10)*5)+(((E5+F5)/10)*15)</f>
        <v>0</v>
      </c>
      <c r="J5" s="5">
        <f t="shared" ref="J5:J29" si="1">(((C5+D5)/10)*5)+(((G5+H5)/10)*15)</f>
        <v>0</v>
      </c>
    </row>
    <row r="6" spans="1:10">
      <c r="A6" s="15">
        <v>3</v>
      </c>
      <c r="B6" s="5"/>
      <c r="C6" s="5"/>
      <c r="D6" s="5"/>
      <c r="E6" s="5"/>
      <c r="F6" s="5"/>
      <c r="G6" s="5"/>
      <c r="H6" s="5"/>
      <c r="I6" s="5">
        <f t="shared" si="0"/>
        <v>0</v>
      </c>
      <c r="J6" s="5">
        <f t="shared" si="1"/>
        <v>0</v>
      </c>
    </row>
    <row r="7" spans="1:10">
      <c r="A7" s="15">
        <v>4</v>
      </c>
      <c r="B7" s="5"/>
      <c r="C7" s="5"/>
      <c r="D7" s="5"/>
      <c r="E7" s="5"/>
      <c r="F7" s="5"/>
      <c r="G7" s="5"/>
      <c r="H7" s="5"/>
      <c r="I7" s="5">
        <f t="shared" si="0"/>
        <v>0</v>
      </c>
      <c r="J7" s="5">
        <f t="shared" si="1"/>
        <v>0</v>
      </c>
    </row>
    <row r="8" spans="1:10">
      <c r="A8" s="15">
        <v>5</v>
      </c>
      <c r="B8" s="5"/>
      <c r="C8" s="5"/>
      <c r="D8" s="5"/>
      <c r="E8" s="5"/>
      <c r="F8" s="5"/>
      <c r="G8" s="5"/>
      <c r="H8" s="5"/>
      <c r="I8" s="5">
        <f t="shared" si="0"/>
        <v>0</v>
      </c>
      <c r="J8" s="5">
        <f t="shared" si="1"/>
        <v>0</v>
      </c>
    </row>
    <row r="9" spans="1:10">
      <c r="A9" s="15">
        <v>6</v>
      </c>
      <c r="B9" s="5"/>
      <c r="C9" s="5"/>
      <c r="D9" s="5"/>
      <c r="E9" s="5"/>
      <c r="F9" s="5"/>
      <c r="G9" s="5"/>
      <c r="H9" s="5"/>
      <c r="I9" s="5">
        <f t="shared" si="0"/>
        <v>0</v>
      </c>
      <c r="J9" s="5">
        <f t="shared" si="1"/>
        <v>0</v>
      </c>
    </row>
    <row r="10" spans="1:10">
      <c r="A10" s="15">
        <v>7</v>
      </c>
      <c r="B10" s="5"/>
      <c r="C10" s="5"/>
      <c r="D10" s="5"/>
      <c r="E10" s="5"/>
      <c r="F10" s="5"/>
      <c r="G10" s="5"/>
      <c r="H10" s="5"/>
      <c r="I10" s="5">
        <f t="shared" si="0"/>
        <v>0</v>
      </c>
      <c r="J10" s="5">
        <f t="shared" si="1"/>
        <v>0</v>
      </c>
    </row>
    <row r="11" spans="1:10">
      <c r="A11" s="15">
        <v>8</v>
      </c>
      <c r="B11" s="5"/>
      <c r="C11" s="5"/>
      <c r="D11" s="5"/>
      <c r="E11" s="5"/>
      <c r="F11" s="5"/>
      <c r="G11" s="5"/>
      <c r="H11" s="5"/>
      <c r="I11" s="5">
        <f t="shared" si="0"/>
        <v>0</v>
      </c>
      <c r="J11" s="5">
        <f t="shared" si="1"/>
        <v>0</v>
      </c>
    </row>
    <row r="12" spans="1:10">
      <c r="A12" s="15">
        <v>9</v>
      </c>
      <c r="B12" s="5"/>
      <c r="C12" s="5"/>
      <c r="D12" s="5"/>
      <c r="E12" s="5"/>
      <c r="F12" s="5"/>
      <c r="G12" s="5"/>
      <c r="H12" s="5"/>
      <c r="I12" s="5">
        <f t="shared" si="0"/>
        <v>0</v>
      </c>
      <c r="J12" s="5">
        <f t="shared" si="1"/>
        <v>0</v>
      </c>
    </row>
    <row r="13" spans="1:10">
      <c r="A13" s="15">
        <v>10</v>
      </c>
      <c r="B13" s="5"/>
      <c r="C13" s="5"/>
      <c r="D13" s="5"/>
      <c r="E13" s="5"/>
      <c r="F13" s="5"/>
      <c r="G13" s="5"/>
      <c r="H13" s="5"/>
      <c r="I13" s="5">
        <f t="shared" si="0"/>
        <v>0</v>
      </c>
      <c r="J13" s="5">
        <f t="shared" si="1"/>
        <v>0</v>
      </c>
    </row>
    <row r="14" spans="1:10">
      <c r="A14" s="15">
        <v>11</v>
      </c>
      <c r="B14" s="5"/>
      <c r="C14" s="5"/>
      <c r="D14" s="5"/>
      <c r="E14" s="5"/>
      <c r="F14" s="5"/>
      <c r="G14" s="5"/>
      <c r="H14" s="5"/>
      <c r="I14" s="5">
        <f t="shared" si="0"/>
        <v>0</v>
      </c>
      <c r="J14" s="5">
        <f t="shared" si="1"/>
        <v>0</v>
      </c>
    </row>
    <row r="15" spans="1:10">
      <c r="A15" s="15">
        <v>12</v>
      </c>
      <c r="B15" s="5"/>
      <c r="C15" s="5"/>
      <c r="D15" s="5"/>
      <c r="E15" s="5"/>
      <c r="F15" s="5"/>
      <c r="G15" s="5"/>
      <c r="H15" s="5"/>
      <c r="I15" s="5">
        <f t="shared" si="0"/>
        <v>0</v>
      </c>
      <c r="J15" s="5">
        <f t="shared" si="1"/>
        <v>0</v>
      </c>
    </row>
    <row r="16" spans="1:10">
      <c r="A16" s="15">
        <v>13</v>
      </c>
      <c r="B16" s="5"/>
      <c r="C16" s="5"/>
      <c r="D16" s="5"/>
      <c r="E16" s="5"/>
      <c r="F16" s="5"/>
      <c r="G16" s="5"/>
      <c r="H16" s="5"/>
      <c r="I16" s="5">
        <f t="shared" si="0"/>
        <v>0</v>
      </c>
      <c r="J16" s="5">
        <f t="shared" si="1"/>
        <v>0</v>
      </c>
    </row>
    <row r="17" spans="1:10">
      <c r="A17" s="15">
        <v>14</v>
      </c>
      <c r="B17" s="5"/>
      <c r="C17" s="5"/>
      <c r="D17" s="5"/>
      <c r="E17" s="5"/>
      <c r="F17" s="5"/>
      <c r="G17" s="5"/>
      <c r="H17" s="5"/>
      <c r="I17" s="5">
        <f t="shared" si="0"/>
        <v>0</v>
      </c>
      <c r="J17" s="5">
        <f t="shared" si="1"/>
        <v>0</v>
      </c>
    </row>
    <row r="18" spans="1:10">
      <c r="A18" s="15">
        <v>15</v>
      </c>
      <c r="B18" s="5"/>
      <c r="C18" s="5"/>
      <c r="D18" s="5"/>
      <c r="E18" s="5"/>
      <c r="F18" s="5"/>
      <c r="G18" s="5"/>
      <c r="H18" s="5"/>
      <c r="I18" s="5">
        <f t="shared" si="0"/>
        <v>0</v>
      </c>
      <c r="J18" s="5">
        <f t="shared" si="1"/>
        <v>0</v>
      </c>
    </row>
    <row r="19" spans="1:10">
      <c r="A19" s="15">
        <v>16</v>
      </c>
      <c r="B19" s="5"/>
      <c r="C19" s="5"/>
      <c r="D19" s="5"/>
      <c r="E19" s="5"/>
      <c r="F19" s="5"/>
      <c r="G19" s="5"/>
      <c r="H19" s="5"/>
      <c r="I19" s="5">
        <f t="shared" si="0"/>
        <v>0</v>
      </c>
      <c r="J19" s="5">
        <f t="shared" si="1"/>
        <v>0</v>
      </c>
    </row>
    <row r="20" spans="1:10">
      <c r="A20" s="15">
        <v>17</v>
      </c>
      <c r="B20" s="5"/>
      <c r="C20" s="5"/>
      <c r="D20" s="5"/>
      <c r="E20" s="5"/>
      <c r="F20" s="5"/>
      <c r="G20" s="5"/>
      <c r="H20" s="5"/>
      <c r="I20" s="5">
        <f t="shared" si="0"/>
        <v>0</v>
      </c>
      <c r="J20" s="5">
        <f t="shared" si="1"/>
        <v>0</v>
      </c>
    </row>
    <row r="21" spans="1:10">
      <c r="A21" s="15">
        <v>18</v>
      </c>
      <c r="B21" s="5"/>
      <c r="C21" s="5"/>
      <c r="D21" s="5"/>
      <c r="E21" s="5"/>
      <c r="F21" s="5"/>
      <c r="G21" s="5"/>
      <c r="H21" s="5"/>
      <c r="I21" s="5">
        <f t="shared" si="0"/>
        <v>0</v>
      </c>
      <c r="J21" s="5">
        <f t="shared" si="1"/>
        <v>0</v>
      </c>
    </row>
    <row r="22" spans="1:10">
      <c r="A22" s="15">
        <v>19</v>
      </c>
      <c r="B22" s="5"/>
      <c r="C22" s="5"/>
      <c r="D22" s="5"/>
      <c r="E22" s="5"/>
      <c r="F22" s="5"/>
      <c r="G22" s="5"/>
      <c r="H22" s="5"/>
      <c r="I22" s="5">
        <f t="shared" si="0"/>
        <v>0</v>
      </c>
      <c r="J22" s="5">
        <f t="shared" si="1"/>
        <v>0</v>
      </c>
    </row>
    <row r="23" spans="1:10">
      <c r="A23" s="15">
        <v>20</v>
      </c>
      <c r="B23" s="5"/>
      <c r="C23" s="5"/>
      <c r="D23" s="5"/>
      <c r="E23" s="5"/>
      <c r="F23" s="5"/>
      <c r="G23" s="5"/>
      <c r="H23" s="5"/>
      <c r="I23" s="5">
        <f t="shared" si="0"/>
        <v>0</v>
      </c>
      <c r="J23" s="5">
        <f t="shared" si="1"/>
        <v>0</v>
      </c>
    </row>
    <row r="24" spans="1:10">
      <c r="A24" s="15">
        <v>21</v>
      </c>
      <c r="B24" s="5"/>
      <c r="C24" s="5"/>
      <c r="D24" s="5"/>
      <c r="E24" s="5"/>
      <c r="F24" s="5"/>
      <c r="G24" s="5"/>
      <c r="H24" s="5"/>
      <c r="I24" s="5">
        <f t="shared" si="0"/>
        <v>0</v>
      </c>
      <c r="J24" s="5">
        <f t="shared" si="1"/>
        <v>0</v>
      </c>
    </row>
    <row r="25" spans="1:10">
      <c r="A25" s="15">
        <v>22</v>
      </c>
      <c r="B25" s="5"/>
      <c r="C25" s="5"/>
      <c r="D25" s="5"/>
      <c r="E25" s="5"/>
      <c r="F25" s="5"/>
      <c r="G25" s="5"/>
      <c r="H25" s="5"/>
      <c r="I25" s="5">
        <f t="shared" si="0"/>
        <v>0</v>
      </c>
      <c r="J25" s="5">
        <f t="shared" si="1"/>
        <v>0</v>
      </c>
    </row>
    <row r="26" spans="1:10">
      <c r="A26" s="15">
        <v>23</v>
      </c>
      <c r="B26" s="5"/>
      <c r="C26" s="5"/>
      <c r="D26" s="5"/>
      <c r="E26" s="5"/>
      <c r="F26" s="5"/>
      <c r="G26" s="5"/>
      <c r="H26" s="5"/>
      <c r="I26" s="5">
        <f t="shared" si="0"/>
        <v>0</v>
      </c>
      <c r="J26" s="5">
        <f t="shared" si="1"/>
        <v>0</v>
      </c>
    </row>
    <row r="27" spans="1:10">
      <c r="A27" s="15">
        <v>24</v>
      </c>
      <c r="B27" s="5"/>
      <c r="C27" s="5"/>
      <c r="D27" s="5"/>
      <c r="E27" s="5"/>
      <c r="F27" s="5"/>
      <c r="G27" s="5"/>
      <c r="H27" s="5"/>
      <c r="I27" s="5">
        <f t="shared" si="0"/>
        <v>0</v>
      </c>
      <c r="J27" s="5">
        <f t="shared" si="1"/>
        <v>0</v>
      </c>
    </row>
    <row r="28" spans="1:10">
      <c r="A28" s="15">
        <v>25</v>
      </c>
      <c r="B28" s="5"/>
      <c r="C28" s="5"/>
      <c r="D28" s="5"/>
      <c r="E28" s="5"/>
      <c r="F28" s="5"/>
      <c r="G28" s="5"/>
      <c r="H28" s="5"/>
      <c r="I28" s="5">
        <f t="shared" si="0"/>
        <v>0</v>
      </c>
      <c r="J28" s="5">
        <f t="shared" si="1"/>
        <v>0</v>
      </c>
    </row>
    <row r="29" spans="1:10">
      <c r="A29" s="15">
        <v>26</v>
      </c>
      <c r="B29" s="5"/>
      <c r="C29" s="5"/>
      <c r="D29" s="5"/>
      <c r="E29" s="5"/>
      <c r="F29" s="5"/>
      <c r="G29" s="5"/>
      <c r="H29" s="5"/>
      <c r="I29" s="5">
        <f t="shared" si="0"/>
        <v>0</v>
      </c>
      <c r="J29" s="5">
        <f t="shared" si="1"/>
        <v>0</v>
      </c>
    </row>
  </sheetData>
  <mergeCells count="8">
    <mergeCell ref="I2:I3"/>
    <mergeCell ref="J2:J3"/>
    <mergeCell ref="A1:H1"/>
    <mergeCell ref="A2:A3"/>
    <mergeCell ref="B2:B3"/>
    <mergeCell ref="C2:C3"/>
    <mergeCell ref="D2:D3"/>
    <mergeCell ref="E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8"/>
  <sheetViews>
    <sheetView topLeftCell="D2" workbookViewId="0">
      <selection activeCell="Q6" sqref="Q6:Q31"/>
    </sheetView>
  </sheetViews>
  <sheetFormatPr defaultRowHeight="15"/>
  <cols>
    <col min="2" max="2" width="13.5703125" bestFit="1" customWidth="1"/>
    <col min="3" max="3" width="32.85546875" bestFit="1" customWidth="1"/>
    <col min="4" max="4" width="17.140625" customWidth="1"/>
    <col min="5" max="5" width="13" customWidth="1"/>
    <col min="6" max="6" width="15" customWidth="1"/>
    <col min="7" max="11" width="11.7109375" customWidth="1"/>
  </cols>
  <sheetData>
    <row r="1" spans="1:22" ht="15" customHeight="1">
      <c r="A1" s="34" t="s">
        <v>101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ht="1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2">
      <c r="A3" s="1"/>
      <c r="C3" s="2" t="s">
        <v>3</v>
      </c>
      <c r="D3" s="36" t="s">
        <v>102</v>
      </c>
      <c r="E3" s="36"/>
      <c r="F3" s="36"/>
      <c r="G3" s="36"/>
      <c r="H3" s="36"/>
      <c r="I3" s="36"/>
      <c r="J3" s="36"/>
      <c r="K3" s="12"/>
    </row>
    <row r="4" spans="1:22">
      <c r="A4" s="1"/>
      <c r="C4" s="2" t="s">
        <v>4</v>
      </c>
      <c r="D4" s="36" t="s">
        <v>73</v>
      </c>
      <c r="E4" s="36"/>
      <c r="F4" s="36"/>
      <c r="G4" s="36"/>
      <c r="H4" s="36"/>
      <c r="I4" s="36"/>
      <c r="J4" s="36"/>
      <c r="K4" s="12"/>
    </row>
    <row r="5" spans="1:22" ht="23.25" customHeight="1">
      <c r="A5" s="3" t="s">
        <v>5</v>
      </c>
      <c r="B5" s="3" t="s">
        <v>6</v>
      </c>
      <c r="C5" s="4" t="s">
        <v>7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100</v>
      </c>
      <c r="L5" s="10" t="s">
        <v>32</v>
      </c>
      <c r="M5" s="10" t="s">
        <v>33</v>
      </c>
      <c r="N5" s="10" t="s">
        <v>34</v>
      </c>
      <c r="O5" s="10" t="s">
        <v>35</v>
      </c>
      <c r="P5" s="10" t="s">
        <v>36</v>
      </c>
      <c r="Q5" s="10" t="s">
        <v>37</v>
      </c>
      <c r="R5" s="10" t="s">
        <v>43</v>
      </c>
      <c r="S5" s="10" t="s">
        <v>20</v>
      </c>
      <c r="T5" s="10" t="s">
        <v>21</v>
      </c>
      <c r="U5" s="10" t="s">
        <v>22</v>
      </c>
      <c r="V5" s="20" t="s">
        <v>116</v>
      </c>
    </row>
    <row r="6" spans="1:22">
      <c r="A6" s="5">
        <v>1</v>
      </c>
      <c r="B6" t="s">
        <v>74</v>
      </c>
      <c r="C6" t="s">
        <v>47</v>
      </c>
      <c r="D6" s="5">
        <v>9.5</v>
      </c>
      <c r="E6" s="5">
        <v>0</v>
      </c>
      <c r="F6" s="5">
        <v>9.5</v>
      </c>
      <c r="G6" s="5">
        <v>9.5</v>
      </c>
      <c r="H6" s="5">
        <v>9.5</v>
      </c>
      <c r="I6" s="5">
        <v>9</v>
      </c>
      <c r="J6" s="9">
        <v>9.5</v>
      </c>
      <c r="K6" s="9">
        <v>0</v>
      </c>
      <c r="L6" s="5">
        <v>9.5</v>
      </c>
      <c r="M6" s="5">
        <v>9.5</v>
      </c>
      <c r="N6" s="5">
        <v>10</v>
      </c>
      <c r="O6" s="5">
        <v>0</v>
      </c>
      <c r="P6" s="5">
        <v>0</v>
      </c>
      <c r="Q6" s="5">
        <v>0</v>
      </c>
      <c r="R6" s="11">
        <f>((D6+E6+F6+G6+H6+I6+J6+K6+L6+M6+N6+O6+P6+Q6)/140)*20</f>
        <v>12.214285714285715</v>
      </c>
      <c r="S6" s="5">
        <f>(AVERAGE(L6))/10</f>
        <v>0.95</v>
      </c>
      <c r="T6" s="5">
        <f>(AVERAGE(D6))/10</f>
        <v>0.95</v>
      </c>
      <c r="U6" s="5">
        <f>(AVERAGE(E6,F6,G6,H6,I6,J6,K6,M6,N6,O6,P6,Q6))/10</f>
        <v>0.5541666666666667</v>
      </c>
    </row>
    <row r="7" spans="1:22">
      <c r="A7" s="5">
        <v>2</v>
      </c>
      <c r="B7" t="s">
        <v>75</v>
      </c>
      <c r="C7" t="s">
        <v>48</v>
      </c>
      <c r="D7" s="5">
        <v>8.5</v>
      </c>
      <c r="E7" s="5">
        <v>8.5</v>
      </c>
      <c r="F7" s="5">
        <v>8.5</v>
      </c>
      <c r="G7" s="5">
        <v>9</v>
      </c>
      <c r="H7" s="5">
        <v>9</v>
      </c>
      <c r="I7" s="5">
        <v>9</v>
      </c>
      <c r="J7" s="9">
        <v>9</v>
      </c>
      <c r="K7" s="9">
        <v>9.5</v>
      </c>
      <c r="L7" s="5">
        <v>9</v>
      </c>
      <c r="M7" s="5">
        <v>8.5</v>
      </c>
      <c r="N7" s="5">
        <v>10</v>
      </c>
      <c r="O7" s="5">
        <v>10</v>
      </c>
      <c r="P7" s="5">
        <v>10</v>
      </c>
      <c r="Q7" s="5">
        <v>10</v>
      </c>
      <c r="R7" s="11">
        <f t="shared" ref="R7:R31" si="0">((D7+E7+F7+G7+H7+I7+J7+K7+L7+M7+N7+O7+P7+Q7)/140)*20</f>
        <v>18.357142857142858</v>
      </c>
      <c r="S7" s="5">
        <f t="shared" ref="S7:S31" si="1">(AVERAGE(L7))/10</f>
        <v>0.9</v>
      </c>
      <c r="T7" s="5">
        <f t="shared" ref="T7:T31" si="2">(AVERAGE(D7))/10</f>
        <v>0.85</v>
      </c>
      <c r="U7" s="5">
        <f t="shared" ref="U7:U31" si="3">(AVERAGE(E7,F7,G7,H7,I7,J7,K7,M7,N7,O7,P7,Q7))/10</f>
        <v>0.92500000000000004</v>
      </c>
    </row>
    <row r="8" spans="1:22" s="18" customFormat="1">
      <c r="A8" s="17">
        <v>3</v>
      </c>
      <c r="B8" s="18" t="s">
        <v>76</v>
      </c>
      <c r="C8" s="18" t="s">
        <v>49</v>
      </c>
      <c r="D8" s="17">
        <v>8.5</v>
      </c>
      <c r="E8" s="17">
        <v>9.5</v>
      </c>
      <c r="F8" s="17">
        <v>8</v>
      </c>
      <c r="G8" s="17">
        <v>10</v>
      </c>
      <c r="H8" s="17">
        <v>8</v>
      </c>
      <c r="I8" s="17">
        <v>10</v>
      </c>
      <c r="J8" s="19">
        <v>10</v>
      </c>
      <c r="K8" s="19">
        <v>9.5</v>
      </c>
      <c r="L8" s="17">
        <v>9</v>
      </c>
      <c r="M8" s="17">
        <v>10</v>
      </c>
      <c r="N8" s="17">
        <v>8</v>
      </c>
      <c r="O8" s="17">
        <v>10</v>
      </c>
      <c r="P8" s="17">
        <v>9</v>
      </c>
      <c r="Q8" s="17">
        <v>10</v>
      </c>
      <c r="R8" s="16">
        <f t="shared" si="0"/>
        <v>18.5</v>
      </c>
      <c r="S8" s="5">
        <f t="shared" si="1"/>
        <v>0.9</v>
      </c>
      <c r="T8" s="5">
        <f t="shared" si="2"/>
        <v>0.85</v>
      </c>
      <c r="U8" s="5">
        <f t="shared" si="3"/>
        <v>0.93333333333333335</v>
      </c>
      <c r="V8" s="18">
        <v>16.5</v>
      </c>
    </row>
    <row r="9" spans="1:22">
      <c r="A9" s="5">
        <v>4</v>
      </c>
      <c r="B9" t="s">
        <v>77</v>
      </c>
      <c r="C9" t="s">
        <v>50</v>
      </c>
      <c r="D9" s="5">
        <v>8.5</v>
      </c>
      <c r="E9" s="5">
        <v>8</v>
      </c>
      <c r="F9" s="5">
        <v>8.5</v>
      </c>
      <c r="G9" s="5">
        <v>8.5</v>
      </c>
      <c r="H9" s="5">
        <v>8.5</v>
      </c>
      <c r="I9" s="5">
        <v>9</v>
      </c>
      <c r="J9" s="9">
        <v>8.5</v>
      </c>
      <c r="K9" s="9">
        <v>9</v>
      </c>
      <c r="L9" s="5">
        <v>9</v>
      </c>
      <c r="M9" s="5">
        <v>9</v>
      </c>
      <c r="N9" s="5">
        <v>9</v>
      </c>
      <c r="O9" s="5">
        <v>9</v>
      </c>
      <c r="P9" s="5">
        <v>9</v>
      </c>
      <c r="Q9" s="5">
        <v>0</v>
      </c>
      <c r="R9" s="11">
        <f t="shared" si="0"/>
        <v>16.214285714285715</v>
      </c>
      <c r="S9" s="5">
        <f t="shared" si="1"/>
        <v>0.9</v>
      </c>
      <c r="T9" s="5">
        <f t="shared" si="2"/>
        <v>0.85</v>
      </c>
      <c r="U9" s="5">
        <f t="shared" si="3"/>
        <v>0.8</v>
      </c>
    </row>
    <row r="10" spans="1:22">
      <c r="A10" s="5">
        <v>5</v>
      </c>
      <c r="B10" t="s">
        <v>78</v>
      </c>
      <c r="C10" t="s">
        <v>51</v>
      </c>
      <c r="D10" s="5">
        <v>9.5</v>
      </c>
      <c r="E10" s="5">
        <v>9</v>
      </c>
      <c r="F10" s="5">
        <v>9</v>
      </c>
      <c r="G10" s="5">
        <v>9.5</v>
      </c>
      <c r="H10" s="5">
        <v>9.5</v>
      </c>
      <c r="I10" s="5">
        <v>9</v>
      </c>
      <c r="J10" s="9">
        <v>9</v>
      </c>
      <c r="K10" s="9">
        <v>8.5</v>
      </c>
      <c r="L10" s="5">
        <v>9</v>
      </c>
      <c r="M10" s="5">
        <v>9</v>
      </c>
      <c r="N10" s="5">
        <v>8.5</v>
      </c>
      <c r="O10" s="5">
        <v>8</v>
      </c>
      <c r="P10" s="5">
        <v>9</v>
      </c>
      <c r="Q10" s="5">
        <v>10</v>
      </c>
      <c r="R10" s="11">
        <f t="shared" si="0"/>
        <v>18.071428571428573</v>
      </c>
      <c r="S10" s="5">
        <f t="shared" si="1"/>
        <v>0.9</v>
      </c>
      <c r="T10" s="5">
        <f t="shared" si="2"/>
        <v>0.95</v>
      </c>
      <c r="U10" s="5">
        <f t="shared" si="3"/>
        <v>0.9</v>
      </c>
    </row>
    <row r="11" spans="1:22">
      <c r="A11" s="5">
        <v>6</v>
      </c>
      <c r="B11" t="s">
        <v>79</v>
      </c>
      <c r="C11" t="s">
        <v>52</v>
      </c>
      <c r="D11" s="5">
        <v>8.5</v>
      </c>
      <c r="E11" s="5">
        <v>8.5</v>
      </c>
      <c r="F11" s="5">
        <v>0</v>
      </c>
      <c r="G11" s="5">
        <v>9</v>
      </c>
      <c r="H11" s="5">
        <v>9</v>
      </c>
      <c r="I11" s="5">
        <v>8.5</v>
      </c>
      <c r="J11" s="9">
        <v>9</v>
      </c>
      <c r="K11" s="9">
        <v>0</v>
      </c>
      <c r="L11" s="5">
        <v>8.5</v>
      </c>
      <c r="M11" s="5">
        <v>9</v>
      </c>
      <c r="N11" s="5">
        <v>9</v>
      </c>
      <c r="O11" s="5">
        <v>7</v>
      </c>
      <c r="P11" s="5">
        <v>8</v>
      </c>
      <c r="Q11" s="5">
        <v>9</v>
      </c>
      <c r="R11" s="11">
        <f t="shared" si="0"/>
        <v>14.714285714285715</v>
      </c>
      <c r="S11" s="5">
        <f t="shared" si="1"/>
        <v>0.85</v>
      </c>
      <c r="T11" s="5">
        <f t="shared" si="2"/>
        <v>0.85</v>
      </c>
      <c r="U11" s="5">
        <f t="shared" si="3"/>
        <v>0.71666666666666667</v>
      </c>
    </row>
    <row r="12" spans="1:22">
      <c r="A12" s="5">
        <v>7</v>
      </c>
      <c r="B12" t="s">
        <v>80</v>
      </c>
      <c r="C12" t="s">
        <v>53</v>
      </c>
      <c r="D12" s="5">
        <v>7</v>
      </c>
      <c r="E12" s="5">
        <v>9</v>
      </c>
      <c r="F12" s="5">
        <v>7</v>
      </c>
      <c r="G12" s="5">
        <v>9</v>
      </c>
      <c r="H12" s="5">
        <v>7</v>
      </c>
      <c r="I12" s="5">
        <v>9</v>
      </c>
      <c r="J12" s="5">
        <v>9</v>
      </c>
      <c r="K12" s="5">
        <v>9</v>
      </c>
      <c r="L12" s="5">
        <v>7</v>
      </c>
      <c r="M12" s="5">
        <v>9</v>
      </c>
      <c r="N12" s="5">
        <v>7</v>
      </c>
      <c r="O12" s="5">
        <v>9</v>
      </c>
      <c r="P12" s="5">
        <v>7</v>
      </c>
      <c r="Q12" s="5">
        <v>0</v>
      </c>
      <c r="R12" s="16">
        <f t="shared" si="0"/>
        <v>15</v>
      </c>
      <c r="S12" s="5">
        <f t="shared" si="1"/>
        <v>0.7</v>
      </c>
      <c r="T12" s="5">
        <f t="shared" si="2"/>
        <v>0.7</v>
      </c>
      <c r="U12" s="5">
        <f t="shared" si="3"/>
        <v>0.7583333333333333</v>
      </c>
      <c r="V12">
        <v>13</v>
      </c>
    </row>
    <row r="13" spans="1:22">
      <c r="A13" s="5">
        <v>8</v>
      </c>
      <c r="B13" t="s">
        <v>81</v>
      </c>
      <c r="C13" t="s">
        <v>54</v>
      </c>
      <c r="D13" s="5">
        <v>8</v>
      </c>
      <c r="E13" s="5">
        <v>0</v>
      </c>
      <c r="F13" s="5">
        <v>9</v>
      </c>
      <c r="G13" s="5">
        <v>7</v>
      </c>
      <c r="H13" s="5">
        <v>9</v>
      </c>
      <c r="I13" s="5">
        <v>7</v>
      </c>
      <c r="J13" s="9">
        <v>9</v>
      </c>
      <c r="K13" s="9">
        <v>0</v>
      </c>
      <c r="L13" s="5">
        <v>9</v>
      </c>
      <c r="M13" s="5">
        <v>9</v>
      </c>
      <c r="N13" s="5">
        <v>9</v>
      </c>
      <c r="O13" s="5">
        <v>9</v>
      </c>
      <c r="P13" s="5">
        <v>8</v>
      </c>
      <c r="Q13" s="5">
        <v>9.5</v>
      </c>
      <c r="R13" s="16">
        <f t="shared" si="0"/>
        <v>14.642857142857142</v>
      </c>
      <c r="S13" s="5">
        <f t="shared" si="1"/>
        <v>0.9</v>
      </c>
      <c r="T13" s="5">
        <f t="shared" si="2"/>
        <v>0.8</v>
      </c>
      <c r="U13" s="5">
        <f t="shared" si="3"/>
        <v>0.71250000000000002</v>
      </c>
      <c r="V13">
        <v>12.64</v>
      </c>
    </row>
    <row r="14" spans="1:22">
      <c r="A14" s="5">
        <v>9</v>
      </c>
      <c r="B14" t="s">
        <v>82</v>
      </c>
      <c r="C14" t="s">
        <v>55</v>
      </c>
      <c r="D14" s="5">
        <v>10</v>
      </c>
      <c r="E14" s="5">
        <v>10</v>
      </c>
      <c r="F14" s="5">
        <v>10</v>
      </c>
      <c r="G14" s="5">
        <v>10</v>
      </c>
      <c r="H14" s="5">
        <v>10</v>
      </c>
      <c r="I14" s="5">
        <v>10</v>
      </c>
      <c r="J14" s="9">
        <v>10</v>
      </c>
      <c r="K14" s="9">
        <v>10</v>
      </c>
      <c r="L14" s="5">
        <v>9</v>
      </c>
      <c r="M14" s="5">
        <v>9</v>
      </c>
      <c r="N14" s="5">
        <v>10</v>
      </c>
      <c r="O14" s="5">
        <v>10</v>
      </c>
      <c r="P14" s="5">
        <v>10</v>
      </c>
      <c r="Q14" s="5">
        <v>10</v>
      </c>
      <c r="R14" s="11">
        <f t="shared" si="0"/>
        <v>19.714285714285715</v>
      </c>
      <c r="S14" s="5">
        <f t="shared" si="1"/>
        <v>0.9</v>
      </c>
      <c r="T14" s="5">
        <f t="shared" si="2"/>
        <v>1</v>
      </c>
      <c r="U14" s="5">
        <f t="shared" si="3"/>
        <v>0.99166666666666659</v>
      </c>
    </row>
    <row r="15" spans="1:22">
      <c r="A15" s="5">
        <v>10</v>
      </c>
      <c r="B15" t="s">
        <v>83</v>
      </c>
      <c r="C15" t="s">
        <v>56</v>
      </c>
      <c r="D15" s="5">
        <v>8.5</v>
      </c>
      <c r="E15" s="5">
        <v>9</v>
      </c>
      <c r="F15" s="5">
        <v>9.5</v>
      </c>
      <c r="G15" s="5">
        <v>9.5</v>
      </c>
      <c r="H15" s="5">
        <v>9.5</v>
      </c>
      <c r="I15" s="5">
        <v>9.5</v>
      </c>
      <c r="J15" s="9">
        <v>9.5</v>
      </c>
      <c r="K15" s="9">
        <v>9.5</v>
      </c>
      <c r="L15" s="5">
        <v>8.5</v>
      </c>
      <c r="M15" s="5">
        <v>8.5</v>
      </c>
      <c r="N15" s="5">
        <v>9.5</v>
      </c>
      <c r="O15" s="5">
        <v>9</v>
      </c>
      <c r="P15" s="5">
        <v>9</v>
      </c>
      <c r="Q15" s="5">
        <v>10</v>
      </c>
      <c r="R15" s="11">
        <f t="shared" si="0"/>
        <v>18.428571428571427</v>
      </c>
      <c r="S15" s="5">
        <f t="shared" si="1"/>
        <v>0.85</v>
      </c>
      <c r="T15" s="5">
        <f t="shared" si="2"/>
        <v>0.85</v>
      </c>
      <c r="U15" s="5">
        <f t="shared" si="3"/>
        <v>0.93333333333333335</v>
      </c>
    </row>
    <row r="16" spans="1:22">
      <c r="A16" s="5">
        <v>11</v>
      </c>
      <c r="B16" t="s">
        <v>84</v>
      </c>
      <c r="C16" t="s">
        <v>57</v>
      </c>
      <c r="D16" s="5">
        <v>8</v>
      </c>
      <c r="E16" s="5">
        <v>10</v>
      </c>
      <c r="F16" s="5">
        <v>8</v>
      </c>
      <c r="G16" s="5">
        <v>10</v>
      </c>
      <c r="H16" s="5">
        <v>10</v>
      </c>
      <c r="I16" s="5">
        <v>10</v>
      </c>
      <c r="J16" s="9">
        <v>10</v>
      </c>
      <c r="K16" s="9">
        <v>9</v>
      </c>
      <c r="L16" s="5">
        <v>9</v>
      </c>
      <c r="M16" s="5">
        <v>9.5</v>
      </c>
      <c r="N16" s="5">
        <v>9.5</v>
      </c>
      <c r="O16" s="5">
        <v>9.5</v>
      </c>
      <c r="P16" s="5">
        <v>10</v>
      </c>
      <c r="Q16" s="5">
        <v>10</v>
      </c>
      <c r="R16" s="16">
        <f t="shared" si="0"/>
        <v>18.928571428571427</v>
      </c>
      <c r="S16" s="5">
        <f t="shared" si="1"/>
        <v>0.9</v>
      </c>
      <c r="T16" s="5">
        <f t="shared" si="2"/>
        <v>0.8</v>
      </c>
      <c r="U16" s="5">
        <f t="shared" si="3"/>
        <v>0.96250000000000002</v>
      </c>
      <c r="V16">
        <v>16.93</v>
      </c>
    </row>
    <row r="17" spans="1:22">
      <c r="A17" s="5">
        <v>12</v>
      </c>
      <c r="B17" t="s">
        <v>85</v>
      </c>
      <c r="C17" t="s">
        <v>58</v>
      </c>
      <c r="D17" s="5">
        <v>10</v>
      </c>
      <c r="E17" s="5">
        <v>10</v>
      </c>
      <c r="F17" s="5">
        <v>10</v>
      </c>
      <c r="G17" s="5">
        <v>10</v>
      </c>
      <c r="H17" s="5">
        <v>10</v>
      </c>
      <c r="I17" s="5">
        <v>10</v>
      </c>
      <c r="J17" s="9">
        <v>10</v>
      </c>
      <c r="K17" s="9">
        <v>10</v>
      </c>
      <c r="L17" s="5">
        <v>10</v>
      </c>
      <c r="M17" s="5">
        <v>10</v>
      </c>
      <c r="N17" s="5">
        <v>10</v>
      </c>
      <c r="O17" s="5">
        <v>9.5</v>
      </c>
      <c r="P17" s="5">
        <v>10</v>
      </c>
      <c r="Q17" s="5">
        <v>10</v>
      </c>
      <c r="R17" s="11">
        <f t="shared" si="0"/>
        <v>19.928571428571431</v>
      </c>
      <c r="S17" s="5">
        <f t="shared" si="1"/>
        <v>1</v>
      </c>
      <c r="T17" s="5">
        <f t="shared" si="2"/>
        <v>1</v>
      </c>
      <c r="U17" s="5">
        <f t="shared" si="3"/>
        <v>0.99583333333333335</v>
      </c>
    </row>
    <row r="18" spans="1:22">
      <c r="A18" s="5">
        <v>13</v>
      </c>
      <c r="B18" t="s">
        <v>86</v>
      </c>
      <c r="C18" t="s">
        <v>59</v>
      </c>
      <c r="D18" s="5">
        <v>6</v>
      </c>
      <c r="E18" s="5">
        <v>7</v>
      </c>
      <c r="F18" s="5">
        <v>7</v>
      </c>
      <c r="G18" s="5">
        <v>7</v>
      </c>
      <c r="H18" s="5">
        <v>7</v>
      </c>
      <c r="I18" s="5">
        <v>7</v>
      </c>
      <c r="J18" s="9">
        <v>7</v>
      </c>
      <c r="K18" s="9">
        <v>7</v>
      </c>
      <c r="L18" s="5">
        <v>7</v>
      </c>
      <c r="M18" s="5">
        <v>7</v>
      </c>
      <c r="N18" s="5">
        <v>7</v>
      </c>
      <c r="O18" s="5">
        <v>7</v>
      </c>
      <c r="P18" s="5">
        <v>8</v>
      </c>
      <c r="Q18" s="5">
        <v>0</v>
      </c>
      <c r="R18" s="11">
        <f t="shared" si="0"/>
        <v>13</v>
      </c>
      <c r="S18" s="5">
        <f t="shared" si="1"/>
        <v>0.7</v>
      </c>
      <c r="T18" s="5">
        <f t="shared" si="2"/>
        <v>0.6</v>
      </c>
      <c r="U18" s="5">
        <f t="shared" si="3"/>
        <v>0.65</v>
      </c>
    </row>
    <row r="19" spans="1:22">
      <c r="A19" s="5">
        <v>14</v>
      </c>
      <c r="B19" t="s">
        <v>87</v>
      </c>
      <c r="C19" t="s">
        <v>60</v>
      </c>
      <c r="D19" s="5">
        <v>10</v>
      </c>
      <c r="E19" s="5">
        <v>9</v>
      </c>
      <c r="F19" s="5">
        <v>9</v>
      </c>
      <c r="G19" s="5">
        <v>9</v>
      </c>
      <c r="H19" s="5">
        <v>9</v>
      </c>
      <c r="I19" s="5">
        <v>9</v>
      </c>
      <c r="J19" s="9">
        <v>9</v>
      </c>
      <c r="K19" s="9">
        <v>10</v>
      </c>
      <c r="L19" s="5">
        <v>10</v>
      </c>
      <c r="M19" s="5">
        <v>10</v>
      </c>
      <c r="N19" s="5">
        <v>10</v>
      </c>
      <c r="O19" s="5">
        <v>9</v>
      </c>
      <c r="P19" s="5">
        <v>10</v>
      </c>
      <c r="Q19" s="5">
        <v>10</v>
      </c>
      <c r="R19" s="11">
        <f t="shared" si="0"/>
        <v>19</v>
      </c>
      <c r="S19" s="5">
        <f t="shared" si="1"/>
        <v>1</v>
      </c>
      <c r="T19" s="5">
        <f t="shared" si="2"/>
        <v>1</v>
      </c>
      <c r="U19" s="5">
        <f t="shared" si="3"/>
        <v>0.94166666666666665</v>
      </c>
    </row>
    <row r="20" spans="1:22">
      <c r="A20" s="5">
        <v>15</v>
      </c>
      <c r="B20" t="s">
        <v>88</v>
      </c>
      <c r="C20" t="s">
        <v>61</v>
      </c>
      <c r="D20" s="5">
        <v>7</v>
      </c>
      <c r="E20" s="5">
        <v>0</v>
      </c>
      <c r="F20" s="5">
        <v>9</v>
      </c>
      <c r="G20" s="5">
        <v>9</v>
      </c>
      <c r="H20" s="5">
        <v>7</v>
      </c>
      <c r="I20" s="5">
        <v>9</v>
      </c>
      <c r="J20" s="9">
        <v>9.5</v>
      </c>
      <c r="K20" s="9">
        <v>0</v>
      </c>
      <c r="L20" s="5">
        <v>9</v>
      </c>
      <c r="M20" s="5">
        <v>9</v>
      </c>
      <c r="N20" s="5">
        <v>9</v>
      </c>
      <c r="O20" s="5">
        <v>7</v>
      </c>
      <c r="P20" s="5">
        <v>8</v>
      </c>
      <c r="Q20" s="5">
        <v>9.5</v>
      </c>
      <c r="R20" s="16">
        <f t="shared" si="0"/>
        <v>14.571428571428571</v>
      </c>
      <c r="S20" s="5">
        <f t="shared" si="1"/>
        <v>0.9</v>
      </c>
      <c r="T20" s="5">
        <f t="shared" si="2"/>
        <v>0.7</v>
      </c>
      <c r="U20" s="5">
        <f t="shared" si="3"/>
        <v>0.71666666666666667</v>
      </c>
      <c r="V20">
        <v>12.57</v>
      </c>
    </row>
    <row r="21" spans="1:22">
      <c r="A21" s="5">
        <v>16</v>
      </c>
      <c r="B21" t="s">
        <v>89</v>
      </c>
      <c r="C21" t="s">
        <v>62</v>
      </c>
      <c r="D21" s="5">
        <v>9.5</v>
      </c>
      <c r="E21" s="5">
        <v>9.5</v>
      </c>
      <c r="F21" s="5">
        <v>9.5</v>
      </c>
      <c r="G21" s="5">
        <v>9.5</v>
      </c>
      <c r="H21" s="5">
        <v>9.5</v>
      </c>
      <c r="I21" s="5">
        <v>9.5</v>
      </c>
      <c r="J21" s="9">
        <v>9.5</v>
      </c>
      <c r="K21" s="9">
        <v>9.5</v>
      </c>
      <c r="L21" s="5">
        <v>9.5</v>
      </c>
      <c r="M21" s="5">
        <v>9.5</v>
      </c>
      <c r="N21" s="5">
        <v>9.5</v>
      </c>
      <c r="O21" s="5">
        <v>9</v>
      </c>
      <c r="P21" s="5">
        <v>10</v>
      </c>
      <c r="Q21" s="5">
        <v>10</v>
      </c>
      <c r="R21" s="11">
        <f t="shared" si="0"/>
        <v>19.071428571428573</v>
      </c>
      <c r="S21" s="5">
        <f t="shared" si="1"/>
        <v>0.95</v>
      </c>
      <c r="T21" s="5">
        <f t="shared" si="2"/>
        <v>0.95</v>
      </c>
      <c r="U21" s="5">
        <f t="shared" si="3"/>
        <v>0.95416666666666661</v>
      </c>
    </row>
    <row r="22" spans="1:22">
      <c r="A22" s="5">
        <v>17</v>
      </c>
      <c r="B22" t="s">
        <v>90</v>
      </c>
      <c r="C22" t="s">
        <v>63</v>
      </c>
      <c r="D22" s="5"/>
      <c r="E22" s="5"/>
      <c r="F22" s="5"/>
      <c r="G22" s="5"/>
      <c r="H22" s="5"/>
      <c r="I22" s="5"/>
      <c r="J22" s="9"/>
      <c r="K22" s="9"/>
      <c r="L22" s="5"/>
      <c r="M22" s="5"/>
      <c r="N22" s="5"/>
      <c r="O22" s="5"/>
      <c r="P22" s="5"/>
      <c r="Q22" s="5"/>
      <c r="R22" s="11">
        <f t="shared" si="0"/>
        <v>0</v>
      </c>
      <c r="S22" s="5" t="e">
        <f t="shared" si="1"/>
        <v>#DIV/0!</v>
      </c>
      <c r="T22" s="5" t="e">
        <f t="shared" si="2"/>
        <v>#DIV/0!</v>
      </c>
      <c r="U22" s="5" t="e">
        <f t="shared" si="3"/>
        <v>#DIV/0!</v>
      </c>
    </row>
    <row r="23" spans="1:22">
      <c r="A23" s="5">
        <v>18</v>
      </c>
      <c r="B23" t="s">
        <v>91</v>
      </c>
      <c r="C23" t="s">
        <v>64</v>
      </c>
      <c r="D23" s="5">
        <v>8.5</v>
      </c>
      <c r="E23" s="5">
        <v>8.5</v>
      </c>
      <c r="F23" s="5">
        <v>8.5</v>
      </c>
      <c r="G23" s="5">
        <v>8.5</v>
      </c>
      <c r="H23" s="5">
        <v>8.5</v>
      </c>
      <c r="I23" s="5">
        <v>8.5</v>
      </c>
      <c r="J23" s="9">
        <v>8.5</v>
      </c>
      <c r="K23" s="9">
        <v>8.5</v>
      </c>
      <c r="L23" s="5">
        <v>9</v>
      </c>
      <c r="M23" s="5">
        <v>8.5</v>
      </c>
      <c r="N23" s="5">
        <v>8.5</v>
      </c>
      <c r="O23" s="5">
        <v>8.5</v>
      </c>
      <c r="P23" s="5">
        <v>9</v>
      </c>
      <c r="Q23" s="5">
        <v>10</v>
      </c>
      <c r="R23" s="11">
        <f t="shared" si="0"/>
        <v>17.357142857142858</v>
      </c>
      <c r="S23" s="5">
        <f t="shared" si="1"/>
        <v>0.9</v>
      </c>
      <c r="T23" s="5">
        <f t="shared" si="2"/>
        <v>0.85</v>
      </c>
      <c r="U23" s="5">
        <f t="shared" si="3"/>
        <v>0.86666666666666659</v>
      </c>
    </row>
    <row r="24" spans="1:22">
      <c r="A24" s="5">
        <v>19</v>
      </c>
      <c r="B24" t="s">
        <v>92</v>
      </c>
      <c r="C24" t="s">
        <v>65</v>
      </c>
      <c r="D24" s="5">
        <v>10</v>
      </c>
      <c r="E24" s="5">
        <v>9.5</v>
      </c>
      <c r="F24" s="5">
        <v>10</v>
      </c>
      <c r="G24" s="5">
        <v>10</v>
      </c>
      <c r="H24" s="5">
        <v>10</v>
      </c>
      <c r="I24" s="5">
        <v>9.5</v>
      </c>
      <c r="J24" s="9">
        <v>10</v>
      </c>
      <c r="K24" s="9">
        <v>10</v>
      </c>
      <c r="L24" s="5">
        <v>10</v>
      </c>
      <c r="M24" s="5">
        <v>10</v>
      </c>
      <c r="N24" s="5">
        <v>10</v>
      </c>
      <c r="O24" s="5">
        <v>9</v>
      </c>
      <c r="P24" s="5">
        <v>10</v>
      </c>
      <c r="Q24" s="5">
        <v>10</v>
      </c>
      <c r="R24" s="11">
        <f t="shared" si="0"/>
        <v>19.714285714285715</v>
      </c>
      <c r="S24" s="5">
        <f t="shared" si="1"/>
        <v>1</v>
      </c>
      <c r="T24" s="5">
        <f t="shared" si="2"/>
        <v>1</v>
      </c>
      <c r="U24" s="5">
        <f t="shared" si="3"/>
        <v>0.98333333333333339</v>
      </c>
    </row>
    <row r="25" spans="1:22">
      <c r="A25" s="5">
        <v>20</v>
      </c>
      <c r="B25" t="s">
        <v>93</v>
      </c>
      <c r="C25" t="s">
        <v>66</v>
      </c>
      <c r="D25" s="5">
        <v>8</v>
      </c>
      <c r="E25" s="5">
        <v>0</v>
      </c>
      <c r="F25" s="5">
        <v>8.5</v>
      </c>
      <c r="G25" s="5">
        <v>8.5</v>
      </c>
      <c r="H25" s="5">
        <v>8.5</v>
      </c>
      <c r="I25" s="5">
        <v>8</v>
      </c>
      <c r="J25" s="9">
        <v>9</v>
      </c>
      <c r="K25" s="9">
        <v>0</v>
      </c>
      <c r="L25" s="5">
        <v>9.5</v>
      </c>
      <c r="M25" s="5">
        <v>9.5</v>
      </c>
      <c r="N25" s="5">
        <v>9.5</v>
      </c>
      <c r="O25" s="5">
        <v>7</v>
      </c>
      <c r="P25" s="5">
        <v>7</v>
      </c>
      <c r="Q25" s="5">
        <v>0</v>
      </c>
      <c r="R25" s="16">
        <f t="shared" si="0"/>
        <v>13.285714285714285</v>
      </c>
      <c r="S25" s="5">
        <f t="shared" si="1"/>
        <v>0.95</v>
      </c>
      <c r="T25" s="5">
        <f t="shared" si="2"/>
        <v>0.8</v>
      </c>
      <c r="U25" s="5">
        <f t="shared" si="3"/>
        <v>0.62916666666666665</v>
      </c>
      <c r="V25">
        <v>11.29</v>
      </c>
    </row>
    <row r="26" spans="1:22">
      <c r="A26" s="5">
        <v>21</v>
      </c>
      <c r="B26" t="s">
        <v>94</v>
      </c>
      <c r="C26" t="s">
        <v>67</v>
      </c>
      <c r="D26" s="5">
        <v>9</v>
      </c>
      <c r="E26" s="5">
        <v>9</v>
      </c>
      <c r="F26" s="5">
        <v>9</v>
      </c>
      <c r="G26" s="5">
        <v>9</v>
      </c>
      <c r="H26" s="5">
        <v>9</v>
      </c>
      <c r="I26" s="5">
        <v>0</v>
      </c>
      <c r="J26" s="9">
        <v>9</v>
      </c>
      <c r="K26" s="9">
        <v>9</v>
      </c>
      <c r="L26" s="5">
        <v>9.5</v>
      </c>
      <c r="M26" s="5">
        <v>9.5</v>
      </c>
      <c r="N26" s="5">
        <v>9.5</v>
      </c>
      <c r="O26" s="5">
        <v>8.5</v>
      </c>
      <c r="P26" s="5">
        <v>10</v>
      </c>
      <c r="Q26" s="5">
        <v>0</v>
      </c>
      <c r="R26" s="11">
        <f t="shared" si="0"/>
        <v>15.714285714285714</v>
      </c>
      <c r="S26" s="5">
        <f t="shared" si="1"/>
        <v>0.95</v>
      </c>
      <c r="T26" s="5">
        <f t="shared" si="2"/>
        <v>0.9</v>
      </c>
      <c r="U26" s="5">
        <f t="shared" si="3"/>
        <v>0.76249999999999996</v>
      </c>
    </row>
    <row r="27" spans="1:22">
      <c r="A27" s="5">
        <v>22</v>
      </c>
      <c r="B27" t="s">
        <v>95</v>
      </c>
      <c r="C27" t="s">
        <v>68</v>
      </c>
      <c r="D27" s="5">
        <v>8</v>
      </c>
      <c r="E27" s="5">
        <v>8</v>
      </c>
      <c r="F27" s="5">
        <v>8.5</v>
      </c>
      <c r="G27" s="5">
        <v>8.5</v>
      </c>
      <c r="H27" s="5">
        <v>8.5</v>
      </c>
      <c r="I27" s="5">
        <v>8.5</v>
      </c>
      <c r="J27" s="9">
        <v>8.5</v>
      </c>
      <c r="K27" s="9">
        <v>8.5</v>
      </c>
      <c r="L27" s="5">
        <v>8.5</v>
      </c>
      <c r="M27" s="5">
        <v>8.5</v>
      </c>
      <c r="N27" s="5">
        <v>8.5</v>
      </c>
      <c r="O27" s="5">
        <v>8.5</v>
      </c>
      <c r="P27" s="5">
        <v>9</v>
      </c>
      <c r="Q27" s="5">
        <v>10</v>
      </c>
      <c r="R27" s="11">
        <f t="shared" si="0"/>
        <v>17.142857142857142</v>
      </c>
      <c r="S27" s="5">
        <f t="shared" si="1"/>
        <v>0.85</v>
      </c>
      <c r="T27" s="5">
        <f t="shared" si="2"/>
        <v>0.8</v>
      </c>
      <c r="U27" s="5">
        <f t="shared" si="3"/>
        <v>0.86250000000000004</v>
      </c>
    </row>
    <row r="28" spans="1:22">
      <c r="A28" s="5">
        <v>23</v>
      </c>
      <c r="B28" t="s">
        <v>96</v>
      </c>
      <c r="C28" t="s">
        <v>69</v>
      </c>
      <c r="D28" s="5">
        <v>8</v>
      </c>
      <c r="E28" s="5">
        <v>0</v>
      </c>
      <c r="F28" s="5">
        <v>9</v>
      </c>
      <c r="G28" s="5">
        <v>9</v>
      </c>
      <c r="H28" s="5">
        <v>9</v>
      </c>
      <c r="I28" s="5">
        <v>9</v>
      </c>
      <c r="J28" s="9">
        <v>8</v>
      </c>
      <c r="K28" s="9">
        <v>0</v>
      </c>
      <c r="L28" s="5">
        <v>9</v>
      </c>
      <c r="M28" s="5">
        <v>7.5</v>
      </c>
      <c r="N28" s="5">
        <v>9</v>
      </c>
      <c r="O28" s="5">
        <v>9.5</v>
      </c>
      <c r="P28" s="5">
        <v>9</v>
      </c>
      <c r="Q28" s="5">
        <v>9.5</v>
      </c>
      <c r="R28" s="16">
        <f t="shared" si="0"/>
        <v>15.071428571428571</v>
      </c>
      <c r="S28" s="5">
        <f t="shared" si="1"/>
        <v>0.9</v>
      </c>
      <c r="T28" s="5">
        <f t="shared" si="2"/>
        <v>0.8</v>
      </c>
      <c r="U28" s="5">
        <f t="shared" si="3"/>
        <v>0.73750000000000004</v>
      </c>
      <c r="V28">
        <v>13.07</v>
      </c>
    </row>
    <row r="29" spans="1:22">
      <c r="A29" s="5">
        <v>24</v>
      </c>
      <c r="B29" t="s">
        <v>97</v>
      </c>
      <c r="C29" t="s">
        <v>70</v>
      </c>
      <c r="D29" s="5">
        <v>7</v>
      </c>
      <c r="E29" s="5">
        <v>8</v>
      </c>
      <c r="F29" s="5">
        <v>9.5</v>
      </c>
      <c r="G29" s="5">
        <v>9.5</v>
      </c>
      <c r="H29" s="5">
        <v>7.5</v>
      </c>
      <c r="I29" s="5">
        <v>9.5</v>
      </c>
      <c r="J29" s="9">
        <v>7.5</v>
      </c>
      <c r="K29" s="9">
        <v>10</v>
      </c>
      <c r="L29" s="5">
        <v>9.5</v>
      </c>
      <c r="M29" s="5">
        <v>9</v>
      </c>
      <c r="N29" s="5">
        <v>9.5</v>
      </c>
      <c r="O29" s="5">
        <v>8.5</v>
      </c>
      <c r="P29" s="5">
        <v>9</v>
      </c>
      <c r="Q29" s="5">
        <v>10</v>
      </c>
      <c r="R29" s="16">
        <f t="shared" si="0"/>
        <v>17.714285714285715</v>
      </c>
      <c r="S29" s="5">
        <f t="shared" si="1"/>
        <v>0.95</v>
      </c>
      <c r="T29" s="5">
        <f t="shared" si="2"/>
        <v>0.7</v>
      </c>
      <c r="U29" s="5">
        <f t="shared" si="3"/>
        <v>0.89583333333333337</v>
      </c>
      <c r="V29">
        <v>15.71</v>
      </c>
    </row>
    <row r="30" spans="1:22">
      <c r="A30" s="5">
        <v>25</v>
      </c>
      <c r="B30" t="s">
        <v>98</v>
      </c>
      <c r="C30" t="s">
        <v>71</v>
      </c>
      <c r="D30" s="5">
        <v>7</v>
      </c>
      <c r="E30" s="5">
        <v>7</v>
      </c>
      <c r="F30" s="5">
        <v>7</v>
      </c>
      <c r="G30" s="5">
        <v>7</v>
      </c>
      <c r="H30" s="5">
        <v>7</v>
      </c>
      <c r="I30" s="5">
        <v>7</v>
      </c>
      <c r="J30" s="9">
        <v>7</v>
      </c>
      <c r="K30" s="9">
        <v>7</v>
      </c>
      <c r="L30" s="5">
        <v>7</v>
      </c>
      <c r="M30" s="5">
        <v>7</v>
      </c>
      <c r="N30" s="5">
        <v>7</v>
      </c>
      <c r="O30" s="5">
        <v>7</v>
      </c>
      <c r="P30" s="5">
        <v>8.5</v>
      </c>
      <c r="Q30" s="5">
        <v>0</v>
      </c>
      <c r="R30" s="11">
        <f t="shared" si="0"/>
        <v>13.214285714285714</v>
      </c>
      <c r="S30" s="5">
        <f t="shared" si="1"/>
        <v>0.7</v>
      </c>
      <c r="T30" s="5">
        <f t="shared" si="2"/>
        <v>0.7</v>
      </c>
      <c r="U30" s="5">
        <f t="shared" si="3"/>
        <v>0.65416666666666667</v>
      </c>
    </row>
    <row r="31" spans="1:22">
      <c r="A31" s="5">
        <v>26</v>
      </c>
      <c r="B31" t="s">
        <v>99</v>
      </c>
      <c r="C31" t="s">
        <v>72</v>
      </c>
      <c r="D31" s="5">
        <v>9.5</v>
      </c>
      <c r="E31" s="5">
        <v>9</v>
      </c>
      <c r="F31" s="5">
        <v>9.5</v>
      </c>
      <c r="G31" s="5">
        <v>9.5</v>
      </c>
      <c r="H31" s="5">
        <v>9.5</v>
      </c>
      <c r="I31" s="5">
        <v>0</v>
      </c>
      <c r="J31" s="9">
        <v>10</v>
      </c>
      <c r="K31" s="9">
        <v>9.5</v>
      </c>
      <c r="L31" s="5">
        <v>8.5</v>
      </c>
      <c r="M31" s="5">
        <v>8.5</v>
      </c>
      <c r="N31" s="5">
        <v>9.5</v>
      </c>
      <c r="O31" s="5">
        <v>9</v>
      </c>
      <c r="P31" s="5">
        <v>9.5</v>
      </c>
      <c r="Q31" s="5">
        <v>0</v>
      </c>
      <c r="R31" s="11">
        <f t="shared" si="0"/>
        <v>15.928571428571427</v>
      </c>
      <c r="S31" s="5">
        <f t="shared" si="1"/>
        <v>0.85</v>
      </c>
      <c r="T31" s="5">
        <f t="shared" si="2"/>
        <v>0.95</v>
      </c>
      <c r="U31" s="5">
        <f t="shared" si="3"/>
        <v>0.77916666666666667</v>
      </c>
    </row>
    <row r="32" spans="1:22">
      <c r="A32" s="5">
        <v>27</v>
      </c>
      <c r="B32" s="5"/>
      <c r="C32" s="5"/>
      <c r="D32" s="5"/>
      <c r="E32" s="5"/>
      <c r="F32" s="5"/>
      <c r="G32" s="5"/>
      <c r="H32" s="5"/>
      <c r="I32" s="5"/>
      <c r="J32" s="9"/>
      <c r="K32" s="9"/>
      <c r="L32" s="5"/>
      <c r="M32" s="5"/>
      <c r="N32" s="5"/>
      <c r="O32" s="5"/>
      <c r="P32" s="5"/>
      <c r="Q32" s="5"/>
      <c r="R32" s="11"/>
      <c r="S32" s="5" t="e">
        <f t="shared" ref="S32:S43" si="4">(AVERAGE(D32,E32,F32,G32))/10</f>
        <v>#DIV/0!</v>
      </c>
      <c r="T32" s="5" t="e">
        <f t="shared" ref="T32:T43" si="5">(AVERAGE(J32,L32,M32,N32,O32))/10</f>
        <v>#DIV/0!</v>
      </c>
      <c r="U32" s="5" t="e">
        <f t="shared" ref="U32:U43" si="6">(AVERAGE(H32,I32,P32,Q32))/10</f>
        <v>#DIV/0!</v>
      </c>
    </row>
    <row r="33" spans="1:21">
      <c r="A33" s="5">
        <v>28</v>
      </c>
      <c r="B33" s="5"/>
      <c r="C33" s="5"/>
      <c r="D33" s="5"/>
      <c r="E33" s="5"/>
      <c r="F33" s="5"/>
      <c r="G33" s="5"/>
      <c r="H33" s="5"/>
      <c r="I33" s="5"/>
      <c r="J33" s="9"/>
      <c r="K33" s="9"/>
      <c r="L33" s="5"/>
      <c r="M33" s="5"/>
      <c r="N33" s="5"/>
      <c r="O33" s="5"/>
      <c r="P33" s="5"/>
      <c r="Q33" s="5"/>
      <c r="R33" s="11"/>
      <c r="S33" s="5" t="e">
        <f t="shared" si="4"/>
        <v>#DIV/0!</v>
      </c>
      <c r="T33" s="5" t="e">
        <f t="shared" si="5"/>
        <v>#DIV/0!</v>
      </c>
      <c r="U33" s="5" t="e">
        <f t="shared" si="6"/>
        <v>#DIV/0!</v>
      </c>
    </row>
    <row r="34" spans="1:21">
      <c r="A34" s="5">
        <v>29</v>
      </c>
      <c r="B34" s="5"/>
      <c r="C34" s="5"/>
      <c r="D34" s="5"/>
      <c r="E34" s="5"/>
      <c r="F34" s="5"/>
      <c r="G34" s="5"/>
      <c r="H34" s="5"/>
      <c r="I34" s="5"/>
      <c r="J34" s="9"/>
      <c r="K34" s="9"/>
      <c r="L34" s="5"/>
      <c r="M34" s="5"/>
      <c r="N34" s="5"/>
      <c r="O34" s="5"/>
      <c r="P34" s="5"/>
      <c r="Q34" s="5"/>
      <c r="R34" s="11"/>
      <c r="S34" s="5" t="e">
        <f t="shared" si="4"/>
        <v>#DIV/0!</v>
      </c>
      <c r="T34" s="5" t="e">
        <f t="shared" si="5"/>
        <v>#DIV/0!</v>
      </c>
      <c r="U34" s="5" t="e">
        <f t="shared" si="6"/>
        <v>#DIV/0!</v>
      </c>
    </row>
    <row r="35" spans="1:21">
      <c r="A35" s="5">
        <v>30</v>
      </c>
      <c r="B35" s="5"/>
      <c r="C35" s="5"/>
      <c r="D35" s="5"/>
      <c r="E35" s="5"/>
      <c r="F35" s="5"/>
      <c r="G35" s="5"/>
      <c r="H35" s="5"/>
      <c r="I35" s="5"/>
      <c r="J35" s="9"/>
      <c r="K35" s="9"/>
      <c r="L35" s="5"/>
      <c r="M35" s="5"/>
      <c r="N35" s="5"/>
      <c r="O35" s="5"/>
      <c r="P35" s="5"/>
      <c r="Q35" s="5"/>
      <c r="R35" s="11"/>
      <c r="S35" s="5" t="e">
        <f t="shared" si="4"/>
        <v>#DIV/0!</v>
      </c>
      <c r="T35" s="5" t="e">
        <f t="shared" si="5"/>
        <v>#DIV/0!</v>
      </c>
      <c r="U35" s="5" t="e">
        <f t="shared" si="6"/>
        <v>#DIV/0!</v>
      </c>
    </row>
    <row r="36" spans="1:21">
      <c r="A36" s="5">
        <v>31</v>
      </c>
      <c r="B36" s="5"/>
      <c r="C36" s="5"/>
      <c r="D36" s="5"/>
      <c r="E36" s="5"/>
      <c r="F36" s="5"/>
      <c r="G36" s="5"/>
      <c r="H36" s="5"/>
      <c r="I36" s="5"/>
      <c r="J36" s="9"/>
      <c r="K36" s="9"/>
      <c r="L36" s="5"/>
      <c r="M36" s="5"/>
      <c r="N36" s="5"/>
      <c r="O36" s="5"/>
      <c r="P36" s="5"/>
      <c r="Q36" s="5"/>
      <c r="R36" s="11"/>
      <c r="S36" s="5" t="e">
        <f t="shared" si="4"/>
        <v>#DIV/0!</v>
      </c>
      <c r="T36" s="5" t="e">
        <f t="shared" si="5"/>
        <v>#DIV/0!</v>
      </c>
      <c r="U36" s="5" t="e">
        <f t="shared" si="6"/>
        <v>#DIV/0!</v>
      </c>
    </row>
    <row r="37" spans="1:21">
      <c r="A37" s="5">
        <v>32</v>
      </c>
      <c r="B37" s="5"/>
      <c r="C37" s="5"/>
      <c r="D37" s="5"/>
      <c r="E37" s="5"/>
      <c r="F37" s="5"/>
      <c r="G37" s="5"/>
      <c r="H37" s="5"/>
      <c r="I37" s="5"/>
      <c r="J37" s="9"/>
      <c r="K37" s="9"/>
      <c r="L37" s="5"/>
      <c r="M37" s="5"/>
      <c r="N37" s="5"/>
      <c r="O37" s="5"/>
      <c r="P37" s="5"/>
      <c r="Q37" s="5"/>
      <c r="R37" s="11"/>
      <c r="S37" s="5" t="e">
        <f t="shared" si="4"/>
        <v>#DIV/0!</v>
      </c>
      <c r="T37" s="5" t="e">
        <f t="shared" si="5"/>
        <v>#DIV/0!</v>
      </c>
      <c r="U37" s="5" t="e">
        <f t="shared" si="6"/>
        <v>#DIV/0!</v>
      </c>
    </row>
    <row r="38" spans="1:21">
      <c r="A38" s="5">
        <v>33</v>
      </c>
      <c r="B38" s="5"/>
      <c r="C38" s="5"/>
      <c r="D38" s="5"/>
      <c r="E38" s="5"/>
      <c r="F38" s="5"/>
      <c r="G38" s="5"/>
      <c r="H38" s="5"/>
      <c r="I38" s="5"/>
      <c r="J38" s="9"/>
      <c r="K38" s="9"/>
      <c r="L38" s="5"/>
      <c r="M38" s="5"/>
      <c r="N38" s="5"/>
      <c r="O38" s="5"/>
      <c r="P38" s="5"/>
      <c r="Q38" s="5"/>
      <c r="R38" s="11"/>
      <c r="S38" s="5" t="e">
        <f t="shared" si="4"/>
        <v>#DIV/0!</v>
      </c>
      <c r="T38" s="5" t="e">
        <f t="shared" si="5"/>
        <v>#DIV/0!</v>
      </c>
      <c r="U38" s="5" t="e">
        <f t="shared" si="6"/>
        <v>#DIV/0!</v>
      </c>
    </row>
    <row r="39" spans="1:21">
      <c r="A39" s="5">
        <v>34</v>
      </c>
      <c r="B39" s="5"/>
      <c r="C39" s="5"/>
      <c r="D39" s="5"/>
      <c r="E39" s="5"/>
      <c r="F39" s="5"/>
      <c r="G39" s="5"/>
      <c r="H39" s="5"/>
      <c r="I39" s="5"/>
      <c r="J39" s="9"/>
      <c r="K39" s="9"/>
      <c r="L39" s="5"/>
      <c r="M39" s="5"/>
      <c r="N39" s="5"/>
      <c r="O39" s="5"/>
      <c r="P39" s="5"/>
      <c r="Q39" s="5"/>
      <c r="R39" s="11"/>
      <c r="S39" s="5" t="e">
        <f t="shared" si="4"/>
        <v>#DIV/0!</v>
      </c>
      <c r="T39" s="5" t="e">
        <f t="shared" si="5"/>
        <v>#DIV/0!</v>
      </c>
      <c r="U39" s="5" t="e">
        <f t="shared" si="6"/>
        <v>#DIV/0!</v>
      </c>
    </row>
    <row r="40" spans="1:21">
      <c r="A40" s="5">
        <v>35</v>
      </c>
      <c r="B40" s="5"/>
      <c r="C40" s="5"/>
      <c r="D40" s="5"/>
      <c r="E40" s="5"/>
      <c r="F40" s="5"/>
      <c r="G40" s="5"/>
      <c r="H40" s="5"/>
      <c r="I40" s="5"/>
      <c r="J40" s="9"/>
      <c r="K40" s="9"/>
      <c r="L40" s="5"/>
      <c r="M40" s="5"/>
      <c r="N40" s="5"/>
      <c r="O40" s="5"/>
      <c r="P40" s="5"/>
      <c r="Q40" s="5"/>
      <c r="R40" s="11"/>
      <c r="S40" s="5" t="e">
        <f t="shared" si="4"/>
        <v>#DIV/0!</v>
      </c>
      <c r="T40" s="5" t="e">
        <f t="shared" si="5"/>
        <v>#DIV/0!</v>
      </c>
      <c r="U40" s="5" t="e">
        <f t="shared" si="6"/>
        <v>#DIV/0!</v>
      </c>
    </row>
    <row r="41" spans="1:21">
      <c r="A41" s="5">
        <v>36</v>
      </c>
      <c r="B41" s="5"/>
      <c r="C41" s="5"/>
      <c r="D41" s="5"/>
      <c r="E41" s="5"/>
      <c r="F41" s="5"/>
      <c r="G41" s="5"/>
      <c r="H41" s="5"/>
      <c r="I41" s="5"/>
      <c r="J41" s="9"/>
      <c r="K41" s="9"/>
      <c r="L41" s="5"/>
      <c r="M41" s="5"/>
      <c r="N41" s="5"/>
      <c r="O41" s="5"/>
      <c r="P41" s="5"/>
      <c r="Q41" s="5"/>
      <c r="R41" s="11"/>
      <c r="S41" s="5" t="e">
        <f t="shared" si="4"/>
        <v>#DIV/0!</v>
      </c>
      <c r="T41" s="5" t="e">
        <f t="shared" si="5"/>
        <v>#DIV/0!</v>
      </c>
      <c r="U41" s="5" t="e">
        <f t="shared" si="6"/>
        <v>#DIV/0!</v>
      </c>
    </row>
    <row r="42" spans="1:21">
      <c r="A42" s="5">
        <v>37</v>
      </c>
      <c r="B42" s="5"/>
      <c r="C42" s="5"/>
      <c r="D42" s="5"/>
      <c r="E42" s="5"/>
      <c r="F42" s="5"/>
      <c r="G42" s="5"/>
      <c r="H42" s="5"/>
      <c r="I42" s="5"/>
      <c r="J42" s="9"/>
      <c r="K42" s="9"/>
      <c r="L42" s="5"/>
      <c r="M42" s="5"/>
      <c r="N42" s="5"/>
      <c r="O42" s="5"/>
      <c r="P42" s="5"/>
      <c r="Q42" s="5"/>
      <c r="R42" s="11"/>
      <c r="S42" s="5" t="e">
        <f t="shared" si="4"/>
        <v>#DIV/0!</v>
      </c>
      <c r="T42" s="5" t="e">
        <f t="shared" si="5"/>
        <v>#DIV/0!</v>
      </c>
      <c r="U42" s="5" t="e">
        <f t="shared" si="6"/>
        <v>#DIV/0!</v>
      </c>
    </row>
    <row r="43" spans="1:21">
      <c r="A43" s="5">
        <v>38</v>
      </c>
      <c r="B43" s="5"/>
      <c r="C43" s="5"/>
      <c r="D43" s="5"/>
      <c r="E43" s="5"/>
      <c r="F43" s="5"/>
      <c r="G43" s="5"/>
      <c r="H43" s="5"/>
      <c r="I43" s="5"/>
      <c r="J43" s="9"/>
      <c r="K43" s="9"/>
      <c r="L43" s="5"/>
      <c r="M43" s="5"/>
      <c r="N43" s="5"/>
      <c r="O43" s="5"/>
      <c r="P43" s="5"/>
      <c r="Q43" s="5"/>
      <c r="R43" s="11"/>
      <c r="S43" s="5" t="e">
        <f t="shared" si="4"/>
        <v>#DIV/0!</v>
      </c>
      <c r="T43" s="5" t="e">
        <f t="shared" si="5"/>
        <v>#DIV/0!</v>
      </c>
      <c r="U43" s="5" t="e">
        <f t="shared" si="6"/>
        <v>#DIV/0!</v>
      </c>
    </row>
    <row r="45" spans="1:21" ht="30">
      <c r="B45" s="6"/>
      <c r="C45" s="6"/>
      <c r="D45" s="7" t="s">
        <v>11</v>
      </c>
      <c r="E45" s="8" t="s">
        <v>12</v>
      </c>
    </row>
    <row r="46" spans="1:21">
      <c r="B46" s="6"/>
      <c r="C46" s="6"/>
      <c r="D46" t="s">
        <v>15</v>
      </c>
      <c r="E46" s="8" t="s">
        <v>12</v>
      </c>
    </row>
    <row r="47" spans="1:21">
      <c r="B47" s="6"/>
      <c r="C47" s="6"/>
      <c r="E47" s="8"/>
    </row>
    <row r="48" spans="1:21">
      <c r="B48" s="6"/>
      <c r="C48" s="6"/>
      <c r="E48" s="8"/>
    </row>
  </sheetData>
  <mergeCells count="3">
    <mergeCell ref="D3:J3"/>
    <mergeCell ref="D4:J4"/>
    <mergeCell ref="A1:U2"/>
  </mergeCells>
  <pageMargins left="0.7" right="0.7" top="0.75" bottom="0.75" header="0.3" footer="0.3"/>
  <pageSetup scale="5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topLeftCell="A23" workbookViewId="0">
      <selection activeCell="A32" sqref="A32"/>
    </sheetView>
  </sheetViews>
  <sheetFormatPr defaultRowHeight="15"/>
  <cols>
    <col min="2" max="2" width="13.5703125" bestFit="1" customWidth="1"/>
    <col min="3" max="3" width="32.85546875" bestFit="1" customWidth="1"/>
    <col min="4" max="4" width="17.140625" customWidth="1"/>
    <col min="5" max="5" width="13" customWidth="1"/>
    <col min="6" max="6" width="15" customWidth="1"/>
    <col min="7" max="9" width="11.7109375" customWidth="1"/>
  </cols>
  <sheetData>
    <row r="1" spans="1:15" ht="15" customHeight="1">
      <c r="A1" s="34" t="s">
        <v>115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>
      <c r="A3" s="1"/>
      <c r="C3" s="2" t="s">
        <v>3</v>
      </c>
      <c r="D3" s="36" t="s">
        <v>114</v>
      </c>
      <c r="E3" s="36"/>
      <c r="F3" s="36"/>
      <c r="G3" s="36"/>
      <c r="H3" s="36"/>
      <c r="I3" s="36"/>
    </row>
    <row r="4" spans="1:15">
      <c r="A4" s="1"/>
      <c r="C4" s="2" t="s">
        <v>4</v>
      </c>
      <c r="D4" s="36" t="s">
        <v>73</v>
      </c>
      <c r="E4" s="36"/>
      <c r="F4" s="36"/>
      <c r="G4" s="36"/>
      <c r="H4" s="36"/>
      <c r="I4" s="36"/>
    </row>
    <row r="5" spans="1:15" ht="63" customHeight="1">
      <c r="A5" s="3" t="s">
        <v>5</v>
      </c>
      <c r="B5" s="3" t="s">
        <v>6</v>
      </c>
      <c r="C5" s="4" t="s">
        <v>7</v>
      </c>
      <c r="D5" s="4" t="s">
        <v>46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20</v>
      </c>
      <c r="K5" s="4" t="s">
        <v>21</v>
      </c>
      <c r="L5" s="4" t="s">
        <v>22</v>
      </c>
      <c r="M5" s="4" t="s">
        <v>44</v>
      </c>
      <c r="N5" s="4" t="s">
        <v>45</v>
      </c>
      <c r="O5" s="4" t="s">
        <v>117</v>
      </c>
    </row>
    <row r="6" spans="1:15">
      <c r="A6" s="5">
        <v>1</v>
      </c>
      <c r="B6" s="5" t="s">
        <v>74</v>
      </c>
      <c r="C6" s="5" t="s">
        <v>47</v>
      </c>
      <c r="D6" s="11">
        <v>26.971428571428572</v>
      </c>
      <c r="E6" s="11">
        <v>12.214285714285715</v>
      </c>
      <c r="F6" s="5">
        <v>10</v>
      </c>
      <c r="G6" s="5">
        <v>19</v>
      </c>
      <c r="H6" s="11">
        <f>D6+E6+F6+G6</f>
        <v>68.185714285714283</v>
      </c>
      <c r="I6" s="5" t="str">
        <f>IF(H6&gt;=85,"A",IF(H6&gt;=80,"A-",IF(H6&gt;=75,"B+",IF(H6&gt;=71,"B",IF(H6&gt;=68,"B-",IF(H6&gt;=64,"C+",IF(H6&gt;=60,"C",IF(H6&gt;=57,"C-",IF(H6&gt;=54,"D+",IF(H6&gt;=50,"D","F"))))))))))</f>
        <v>B-</v>
      </c>
      <c r="J6" s="11" t="e">
        <f>AVERAGE(Lab_journals!S6,#REF!)</f>
        <v>#REF!</v>
      </c>
      <c r="K6" s="11" t="e">
        <f>AVERAGE(Mid_Final!#REF!,Mid_Final!#REF!,Lab_journals!T6,Week_01!#REF!)</f>
        <v>#REF!</v>
      </c>
      <c r="L6" s="11" t="e">
        <f>AVERAGE(Mid_Final!#REF!,Mid_Final!#REF!,Lab_journals!U6,Week_02!I9,Week_03!I9,Week_04!I9,Week_05!I9,Week_06!I9,#REF!,#REF!,#REF!,#REF!,#REF!,#REF!,#REF!)</f>
        <v>#REF!</v>
      </c>
      <c r="M6" s="11" t="e">
        <f>K6</f>
        <v>#REF!</v>
      </c>
      <c r="N6" s="11" t="e">
        <f>L6</f>
        <v>#REF!</v>
      </c>
      <c r="O6" s="11" t="e">
        <f>J6</f>
        <v>#REF!</v>
      </c>
    </row>
    <row r="7" spans="1:15">
      <c r="A7" s="5">
        <v>2</v>
      </c>
      <c r="B7" s="5" t="s">
        <v>75</v>
      </c>
      <c r="C7" s="5" t="s">
        <v>48</v>
      </c>
      <c r="D7" s="11">
        <v>35.671428571428571</v>
      </c>
      <c r="E7" s="11">
        <v>18.357142857142858</v>
      </c>
      <c r="F7" s="5">
        <v>15.25</v>
      </c>
      <c r="G7" s="5">
        <v>19.75</v>
      </c>
      <c r="H7" s="11">
        <f t="shared" ref="H7:H31" si="0">D7+E7+F7+G7</f>
        <v>89.028571428571425</v>
      </c>
      <c r="I7" s="5" t="str">
        <f t="shared" ref="I7:I31" si="1">IF(H7&gt;=85,"A",IF(H7&gt;=80,"A-",IF(H7&gt;=75,"B+",IF(H7&gt;=71,"B",IF(H7&gt;=68,"B-",IF(H7&gt;=64,"C+",IF(H7&gt;=60,"C",IF(H7&gt;=57,"C-",IF(H7&gt;=54,"D+",IF(H7&gt;=50,"D","F"))))))))))</f>
        <v>A</v>
      </c>
      <c r="J7" s="11" t="e">
        <f>AVERAGE(Lab_journals!S7,#REF!)</f>
        <v>#REF!</v>
      </c>
      <c r="K7" s="11" t="e">
        <f>AVERAGE(Mid_Final!#REF!,Mid_Final!#REF!,Lab_journals!T7,Week_01!#REF!)</f>
        <v>#REF!</v>
      </c>
      <c r="L7" s="11" t="e">
        <f>AVERAGE(Mid_Final!#REF!,Mid_Final!#REF!,Lab_journals!U7,Week_02!I10,Week_03!I10,Week_04!I10,Week_05!I10,Week_06!I10,#REF!,#REF!,#REF!,#REF!,#REF!,#REF!,#REF!)</f>
        <v>#REF!</v>
      </c>
      <c r="M7" s="11" t="e">
        <f t="shared" ref="M7:M31" si="2">K7</f>
        <v>#REF!</v>
      </c>
      <c r="N7" s="11" t="e">
        <f t="shared" ref="N7:N31" si="3">L7</f>
        <v>#REF!</v>
      </c>
      <c r="O7" s="11" t="e">
        <f t="shared" ref="O7:O31" si="4">J7</f>
        <v>#REF!</v>
      </c>
    </row>
    <row r="8" spans="1:15" s="18" customFormat="1">
      <c r="A8" s="17">
        <v>3</v>
      </c>
      <c r="B8" s="17" t="s">
        <v>76</v>
      </c>
      <c r="C8" s="17" t="s">
        <v>49</v>
      </c>
      <c r="D8" s="21">
        <v>32.957142857142856</v>
      </c>
      <c r="E8" s="21">
        <v>18.5</v>
      </c>
      <c r="F8" s="17">
        <v>12.75</v>
      </c>
      <c r="G8" s="17">
        <v>15.75</v>
      </c>
      <c r="H8" s="21">
        <f t="shared" si="0"/>
        <v>79.957142857142856</v>
      </c>
      <c r="I8" s="17" t="str">
        <f t="shared" si="1"/>
        <v>B+</v>
      </c>
      <c r="J8" s="21" t="e">
        <f>AVERAGE(Lab_journals!S8,#REF!)</f>
        <v>#REF!</v>
      </c>
      <c r="K8" s="21" t="e">
        <f>AVERAGE(Mid_Final!#REF!,Mid_Final!#REF!,Lab_journals!T8,Week_01!#REF!)</f>
        <v>#REF!</v>
      </c>
      <c r="L8" s="21" t="e">
        <f>AVERAGE(Mid_Final!#REF!,Mid_Final!#REF!,Lab_journals!U8,Week_02!I11,Week_03!I11,Week_04!I11,Week_05!I11,Week_06!I11,#REF!,#REF!,#REF!,#REF!,#REF!,#REF!,#REF!)</f>
        <v>#REF!</v>
      </c>
      <c r="M8" s="21" t="e">
        <f t="shared" si="2"/>
        <v>#REF!</v>
      </c>
      <c r="N8" s="21" t="e">
        <f t="shared" si="3"/>
        <v>#REF!</v>
      </c>
      <c r="O8" s="21" t="e">
        <f t="shared" si="4"/>
        <v>#REF!</v>
      </c>
    </row>
    <row r="9" spans="1:15">
      <c r="A9" s="5">
        <v>4</v>
      </c>
      <c r="B9" s="5" t="s">
        <v>77</v>
      </c>
      <c r="C9" s="5" t="s">
        <v>50</v>
      </c>
      <c r="D9" s="11">
        <v>37.56428571428571</v>
      </c>
      <c r="E9" s="11">
        <v>16.214285714285715</v>
      </c>
      <c r="F9" s="5">
        <v>15.25</v>
      </c>
      <c r="G9" s="5">
        <v>18.25</v>
      </c>
      <c r="H9" s="11">
        <f t="shared" si="0"/>
        <v>87.278571428571425</v>
      </c>
      <c r="I9" s="5" t="str">
        <f t="shared" si="1"/>
        <v>A</v>
      </c>
      <c r="J9" s="11" t="e">
        <f>AVERAGE(Lab_journals!S9,#REF!)</f>
        <v>#REF!</v>
      </c>
      <c r="K9" s="11" t="e">
        <f>AVERAGE(Mid_Final!#REF!,Mid_Final!#REF!,Lab_journals!T9,Week_01!#REF!)</f>
        <v>#REF!</v>
      </c>
      <c r="L9" s="11" t="e">
        <f>AVERAGE(Mid_Final!#REF!,Mid_Final!#REF!,Lab_journals!U9,Week_02!I12,Week_03!I12,Week_04!I12,Week_05!I12,Week_06!I12,#REF!,#REF!,#REF!,#REF!,#REF!,#REF!,#REF!)</f>
        <v>#REF!</v>
      </c>
      <c r="M9" s="11" t="e">
        <f t="shared" si="2"/>
        <v>#REF!</v>
      </c>
      <c r="N9" s="11" t="e">
        <f t="shared" si="3"/>
        <v>#REF!</v>
      </c>
      <c r="O9" s="11" t="e">
        <f t="shared" si="4"/>
        <v>#REF!</v>
      </c>
    </row>
    <row r="10" spans="1:15">
      <c r="A10" s="5">
        <v>5</v>
      </c>
      <c r="B10" s="5" t="s">
        <v>78</v>
      </c>
      <c r="C10" s="5" t="s">
        <v>51</v>
      </c>
      <c r="D10" s="11">
        <v>28.014285714285716</v>
      </c>
      <c r="E10" s="11">
        <v>18.071428571428573</v>
      </c>
      <c r="F10" s="5">
        <v>16.25</v>
      </c>
      <c r="G10" s="5">
        <v>17.75</v>
      </c>
      <c r="H10" s="11">
        <f t="shared" si="0"/>
        <v>80.085714285714289</v>
      </c>
      <c r="I10" s="5" t="str">
        <f t="shared" si="1"/>
        <v>A-</v>
      </c>
      <c r="J10" s="11" t="e">
        <f>AVERAGE(Lab_journals!S10,#REF!)</f>
        <v>#REF!</v>
      </c>
      <c r="K10" s="11" t="e">
        <f>AVERAGE(Mid_Final!#REF!,Mid_Final!#REF!,Lab_journals!T10,Week_01!#REF!)</f>
        <v>#REF!</v>
      </c>
      <c r="L10" s="11" t="e">
        <f>AVERAGE(Mid_Final!#REF!,Mid_Final!#REF!,Lab_journals!U10,Week_02!I13,Week_03!I13,Week_04!I13,Week_05!I13,Week_06!I13,#REF!,#REF!,#REF!,#REF!,#REF!,#REF!,#REF!)</f>
        <v>#REF!</v>
      </c>
      <c r="M10" s="11" t="e">
        <f t="shared" si="2"/>
        <v>#REF!</v>
      </c>
      <c r="N10" s="11" t="e">
        <f t="shared" si="3"/>
        <v>#REF!</v>
      </c>
      <c r="O10" s="11" t="e">
        <f t="shared" si="4"/>
        <v>#REF!</v>
      </c>
    </row>
    <row r="11" spans="1:15">
      <c r="A11" s="5">
        <v>6</v>
      </c>
      <c r="B11" s="5" t="s">
        <v>79</v>
      </c>
      <c r="C11" s="5" t="s">
        <v>52</v>
      </c>
      <c r="D11" s="11">
        <v>33.514285714285712</v>
      </c>
      <c r="E11" s="11">
        <v>14.714285714285715</v>
      </c>
      <c r="F11" s="5">
        <v>16</v>
      </c>
      <c r="G11" s="5">
        <v>11.5</v>
      </c>
      <c r="H11" s="11">
        <f t="shared" si="0"/>
        <v>75.728571428571428</v>
      </c>
      <c r="I11" s="5" t="str">
        <f t="shared" si="1"/>
        <v>B+</v>
      </c>
      <c r="J11" s="11" t="e">
        <f>AVERAGE(Lab_journals!S11,#REF!)</f>
        <v>#REF!</v>
      </c>
      <c r="K11" s="11" t="e">
        <f>AVERAGE(Mid_Final!#REF!,Mid_Final!#REF!,Lab_journals!T11,Week_01!#REF!)</f>
        <v>#REF!</v>
      </c>
      <c r="L11" s="11" t="e">
        <f>AVERAGE(Mid_Final!#REF!,Mid_Final!#REF!,Lab_journals!U11,Week_02!I14,Week_03!I14,Week_04!I14,Week_05!I14,Week_06!I14,#REF!,#REF!,#REF!,#REF!,#REF!,#REF!,#REF!)</f>
        <v>#REF!</v>
      </c>
      <c r="M11" s="11" t="e">
        <f t="shared" si="2"/>
        <v>#REF!</v>
      </c>
      <c r="N11" s="11" t="e">
        <f t="shared" si="3"/>
        <v>#REF!</v>
      </c>
      <c r="O11" s="11" t="e">
        <f t="shared" si="4"/>
        <v>#REF!</v>
      </c>
    </row>
    <row r="12" spans="1:15" s="18" customFormat="1">
      <c r="A12" s="17">
        <v>7</v>
      </c>
      <c r="B12" s="17" t="s">
        <v>80</v>
      </c>
      <c r="C12" s="17" t="s">
        <v>53</v>
      </c>
      <c r="D12" s="21">
        <v>28.785714285714285</v>
      </c>
      <c r="E12" s="21">
        <v>15</v>
      </c>
      <c r="F12" s="17">
        <v>17</v>
      </c>
      <c r="G12" s="17">
        <v>14.75</v>
      </c>
      <c r="H12" s="21">
        <f t="shared" si="0"/>
        <v>75.535714285714278</v>
      </c>
      <c r="I12" s="17" t="str">
        <f t="shared" si="1"/>
        <v>B+</v>
      </c>
      <c r="J12" s="21" t="e">
        <f>AVERAGE(Lab_journals!S12,#REF!)</f>
        <v>#REF!</v>
      </c>
      <c r="K12" s="21" t="e">
        <f>AVERAGE(Mid_Final!#REF!,Mid_Final!#REF!,Lab_journals!T12,Week_01!#REF!)</f>
        <v>#REF!</v>
      </c>
      <c r="L12" s="21" t="e">
        <f>AVERAGE(Mid_Final!#REF!,Mid_Final!#REF!,Lab_journals!U12,Week_02!I15,Week_03!I15,Week_04!I15,Week_05!I15,Week_06!I15,#REF!,#REF!,#REF!,#REF!,#REF!,#REF!,#REF!)</f>
        <v>#REF!</v>
      </c>
      <c r="M12" s="21" t="e">
        <f t="shared" si="2"/>
        <v>#REF!</v>
      </c>
      <c r="N12" s="21" t="e">
        <f t="shared" si="3"/>
        <v>#REF!</v>
      </c>
      <c r="O12" s="21" t="e">
        <f t="shared" si="4"/>
        <v>#REF!</v>
      </c>
    </row>
    <row r="13" spans="1:15" s="18" customFormat="1">
      <c r="A13" s="17">
        <v>8</v>
      </c>
      <c r="B13" s="17" t="s">
        <v>81</v>
      </c>
      <c r="C13" s="17" t="s">
        <v>54</v>
      </c>
      <c r="D13" s="21">
        <v>21.442857142857143</v>
      </c>
      <c r="E13" s="21">
        <v>14.642857142857142</v>
      </c>
      <c r="F13" s="17">
        <v>17.25</v>
      </c>
      <c r="G13" s="17">
        <v>18.75</v>
      </c>
      <c r="H13" s="21">
        <f t="shared" si="0"/>
        <v>72.085714285714289</v>
      </c>
      <c r="I13" s="17" t="str">
        <f>IF(H13&gt;=85,"A",IF(H13&gt;=80,"A-",IF(H13&gt;=75,"B+",IF(H13&gt;=71,"B",IF(H13&gt;=68,"B-",IF(H13&gt;=64,"C+",IF(H13&gt;=60,"C",IF(H13&gt;=57,"C-",IF(H13&gt;=54,"D+",IF(H13&gt;=50,"D","F"))))))))))</f>
        <v>B</v>
      </c>
      <c r="J13" s="21" t="e">
        <f>AVERAGE(Lab_journals!S13,#REF!)</f>
        <v>#REF!</v>
      </c>
      <c r="K13" s="21" t="e">
        <f>AVERAGE(Mid_Final!#REF!,Mid_Final!#REF!,Lab_journals!T13,Week_01!#REF!)</f>
        <v>#REF!</v>
      </c>
      <c r="L13" s="21" t="e">
        <f>AVERAGE(Mid_Final!#REF!,Mid_Final!#REF!,Lab_journals!U13,Week_02!I16,Week_03!I16,Week_04!I16,Week_05!I16,Week_06!I16,#REF!,#REF!,#REF!,#REF!,#REF!,#REF!,#REF!)</f>
        <v>#REF!</v>
      </c>
      <c r="M13" s="21" t="e">
        <f t="shared" si="2"/>
        <v>#REF!</v>
      </c>
      <c r="N13" s="21" t="e">
        <f t="shared" si="3"/>
        <v>#REF!</v>
      </c>
      <c r="O13" s="21" t="e">
        <f t="shared" si="4"/>
        <v>#REF!</v>
      </c>
    </row>
    <row r="14" spans="1:15">
      <c r="A14" s="5">
        <v>9</v>
      </c>
      <c r="B14" s="5" t="s">
        <v>82</v>
      </c>
      <c r="C14" s="5" t="s">
        <v>55</v>
      </c>
      <c r="D14" s="11">
        <v>38.392857142857146</v>
      </c>
      <c r="E14" s="11">
        <v>19.714285714285715</v>
      </c>
      <c r="F14" s="5">
        <v>19.75</v>
      </c>
      <c r="G14" s="5">
        <v>19.75</v>
      </c>
      <c r="H14" s="11">
        <f t="shared" si="0"/>
        <v>97.607142857142861</v>
      </c>
      <c r="I14" s="5" t="str">
        <f t="shared" si="1"/>
        <v>A</v>
      </c>
      <c r="J14" s="11" t="e">
        <f>AVERAGE(Lab_journals!S14,#REF!)</f>
        <v>#REF!</v>
      </c>
      <c r="K14" s="11" t="e">
        <f>AVERAGE(Mid_Final!#REF!,Mid_Final!#REF!,Lab_journals!T14,Week_01!#REF!)</f>
        <v>#REF!</v>
      </c>
      <c r="L14" s="11" t="e">
        <f>AVERAGE(Mid_Final!#REF!,Mid_Final!#REF!,Lab_journals!U14,Week_02!I17,Week_03!I17,Week_04!I17,Week_05!I17,Week_06!I17,#REF!,#REF!,#REF!,#REF!,#REF!,#REF!,#REF!)</f>
        <v>#REF!</v>
      </c>
      <c r="M14" s="11" t="e">
        <f t="shared" si="2"/>
        <v>#REF!</v>
      </c>
      <c r="N14" s="11" t="e">
        <f t="shared" si="3"/>
        <v>#REF!</v>
      </c>
      <c r="O14" s="11" t="e">
        <f t="shared" si="4"/>
        <v>#REF!</v>
      </c>
    </row>
    <row r="15" spans="1:15">
      <c r="A15" s="5">
        <v>10</v>
      </c>
      <c r="B15" s="5" t="s">
        <v>83</v>
      </c>
      <c r="C15" s="5" t="s">
        <v>56</v>
      </c>
      <c r="D15" s="11">
        <v>35.378571428571426</v>
      </c>
      <c r="E15" s="11">
        <v>18.428571428571427</v>
      </c>
      <c r="F15" s="5">
        <v>15.75</v>
      </c>
      <c r="G15" s="5">
        <v>15.75</v>
      </c>
      <c r="H15" s="11">
        <f t="shared" si="0"/>
        <v>85.30714285714285</v>
      </c>
      <c r="I15" s="5" t="str">
        <f t="shared" si="1"/>
        <v>A</v>
      </c>
      <c r="J15" s="11" t="e">
        <f>AVERAGE(Lab_journals!S15,#REF!)</f>
        <v>#REF!</v>
      </c>
      <c r="K15" s="11" t="e">
        <f>AVERAGE(Mid_Final!#REF!,Mid_Final!#REF!,Lab_journals!T15,Week_01!#REF!)</f>
        <v>#REF!</v>
      </c>
      <c r="L15" s="11" t="e">
        <f>AVERAGE(Mid_Final!#REF!,Mid_Final!#REF!,Lab_journals!U15,Week_02!I18,Week_03!I18,Week_04!I18,Week_05!I18,Week_06!I18,#REF!,#REF!,#REF!,#REF!,#REF!,#REF!,#REF!)</f>
        <v>#REF!</v>
      </c>
      <c r="M15" s="11" t="e">
        <f t="shared" si="2"/>
        <v>#REF!</v>
      </c>
      <c r="N15" s="11" t="e">
        <f t="shared" si="3"/>
        <v>#REF!</v>
      </c>
      <c r="O15" s="11" t="e">
        <f t="shared" si="4"/>
        <v>#REF!</v>
      </c>
    </row>
    <row r="16" spans="1:15" s="18" customFormat="1">
      <c r="A16" s="17">
        <v>11</v>
      </c>
      <c r="B16" s="17" t="s">
        <v>84</v>
      </c>
      <c r="C16" s="17" t="s">
        <v>57</v>
      </c>
      <c r="D16" s="21">
        <v>31.435714285714287</v>
      </c>
      <c r="E16" s="21">
        <v>18.928571428571427</v>
      </c>
      <c r="F16" s="17">
        <v>19.25</v>
      </c>
      <c r="G16" s="17">
        <v>16.25</v>
      </c>
      <c r="H16" s="21">
        <f t="shared" si="0"/>
        <v>85.864285714285714</v>
      </c>
      <c r="I16" s="17" t="str">
        <f t="shared" si="1"/>
        <v>A</v>
      </c>
      <c r="J16" s="21" t="e">
        <f>AVERAGE(Lab_journals!S16,#REF!)</f>
        <v>#REF!</v>
      </c>
      <c r="K16" s="21" t="e">
        <f>AVERAGE(Mid_Final!#REF!,Mid_Final!#REF!,Lab_journals!T16,Week_01!#REF!)</f>
        <v>#REF!</v>
      </c>
      <c r="L16" s="21" t="e">
        <f>AVERAGE(Mid_Final!#REF!,Mid_Final!#REF!,Lab_journals!U16,Week_02!I19,Week_03!I19,Week_04!I19,Week_05!I19,Week_06!I19,#REF!,#REF!,#REF!,#REF!,#REF!,#REF!,#REF!)</f>
        <v>#REF!</v>
      </c>
      <c r="M16" s="21" t="e">
        <f t="shared" si="2"/>
        <v>#REF!</v>
      </c>
      <c r="N16" s="21" t="e">
        <f t="shared" si="3"/>
        <v>#REF!</v>
      </c>
      <c r="O16" s="21" t="e">
        <f t="shared" si="4"/>
        <v>#REF!</v>
      </c>
    </row>
    <row r="17" spans="1:15">
      <c r="A17" s="5">
        <v>12</v>
      </c>
      <c r="B17" s="5" t="s">
        <v>85</v>
      </c>
      <c r="C17" s="5" t="s">
        <v>58</v>
      </c>
      <c r="D17" s="11">
        <v>39.371428571428574</v>
      </c>
      <c r="E17" s="11">
        <v>19.928571428571431</v>
      </c>
      <c r="F17" s="5">
        <v>19.5</v>
      </c>
      <c r="G17" s="5">
        <v>19.5</v>
      </c>
      <c r="H17" s="11">
        <f t="shared" si="0"/>
        <v>98.300000000000011</v>
      </c>
      <c r="I17" s="5" t="str">
        <f t="shared" si="1"/>
        <v>A</v>
      </c>
      <c r="J17" s="11" t="e">
        <f>AVERAGE(Lab_journals!S17,#REF!)</f>
        <v>#REF!</v>
      </c>
      <c r="K17" s="11" t="e">
        <f>AVERAGE(Mid_Final!#REF!,Mid_Final!#REF!,Lab_journals!T17,Week_01!#REF!)</f>
        <v>#REF!</v>
      </c>
      <c r="L17" s="11" t="e">
        <f>AVERAGE(Mid_Final!#REF!,Mid_Final!#REF!,Lab_journals!U17,Week_02!I20,Week_03!I20,Week_04!I20,Week_05!I20,Week_06!I20,#REF!,#REF!,#REF!,#REF!,#REF!,#REF!,#REF!)</f>
        <v>#REF!</v>
      </c>
      <c r="M17" s="11" t="e">
        <f t="shared" si="2"/>
        <v>#REF!</v>
      </c>
      <c r="N17" s="11" t="e">
        <f t="shared" si="3"/>
        <v>#REF!</v>
      </c>
      <c r="O17" s="11" t="e">
        <f t="shared" si="4"/>
        <v>#REF!</v>
      </c>
    </row>
    <row r="18" spans="1:15">
      <c r="A18" s="5">
        <v>13</v>
      </c>
      <c r="B18" s="5" t="s">
        <v>86</v>
      </c>
      <c r="C18" s="5" t="s">
        <v>59</v>
      </c>
      <c r="D18" s="11">
        <v>28.814285714285713</v>
      </c>
      <c r="E18" s="11">
        <v>13</v>
      </c>
      <c r="F18" s="5">
        <v>17.75</v>
      </c>
      <c r="G18" s="5">
        <v>16.25</v>
      </c>
      <c r="H18" s="11">
        <f t="shared" si="0"/>
        <v>75.814285714285717</v>
      </c>
      <c r="I18" s="5" t="str">
        <f t="shared" si="1"/>
        <v>B+</v>
      </c>
      <c r="J18" s="11" t="e">
        <f>AVERAGE(Lab_journals!S18,#REF!)</f>
        <v>#REF!</v>
      </c>
      <c r="K18" s="11" t="e">
        <f>AVERAGE(Mid_Final!#REF!,Mid_Final!#REF!,Lab_journals!T18,Week_01!#REF!)</f>
        <v>#REF!</v>
      </c>
      <c r="L18" s="11" t="e">
        <f>AVERAGE(Mid_Final!#REF!,Mid_Final!#REF!,Lab_journals!U18,Week_02!I21,Week_03!I21,Week_04!I21,Week_05!I21,Week_06!I21,#REF!,#REF!,#REF!,#REF!,#REF!,#REF!,#REF!)</f>
        <v>#REF!</v>
      </c>
      <c r="M18" s="11" t="e">
        <f t="shared" si="2"/>
        <v>#REF!</v>
      </c>
      <c r="N18" s="11" t="e">
        <f t="shared" si="3"/>
        <v>#REF!</v>
      </c>
      <c r="O18" s="11" t="e">
        <f t="shared" si="4"/>
        <v>#REF!</v>
      </c>
    </row>
    <row r="19" spans="1:15">
      <c r="A19" s="5">
        <v>14</v>
      </c>
      <c r="B19" s="5" t="s">
        <v>87</v>
      </c>
      <c r="C19" s="5" t="s">
        <v>60</v>
      </c>
      <c r="D19" s="11">
        <v>36.24285714285714</v>
      </c>
      <c r="E19" s="11">
        <v>19</v>
      </c>
      <c r="F19" s="5">
        <v>19.25</v>
      </c>
      <c r="G19" s="5">
        <v>19.25</v>
      </c>
      <c r="H19" s="11">
        <f t="shared" si="0"/>
        <v>93.742857142857133</v>
      </c>
      <c r="I19" s="5" t="str">
        <f t="shared" si="1"/>
        <v>A</v>
      </c>
      <c r="J19" s="11" t="e">
        <f>AVERAGE(Lab_journals!S19,#REF!)</f>
        <v>#REF!</v>
      </c>
      <c r="K19" s="11" t="e">
        <f>AVERAGE(Mid_Final!#REF!,Mid_Final!#REF!,Lab_journals!T19,Week_01!#REF!)</f>
        <v>#REF!</v>
      </c>
      <c r="L19" s="11" t="e">
        <f>AVERAGE(Mid_Final!#REF!,Mid_Final!#REF!,Lab_journals!U19,Week_02!I22,Week_03!I22,Week_04!I22,Week_05!I22,Week_06!I22,#REF!,#REF!,#REF!,#REF!,#REF!,#REF!,#REF!)</f>
        <v>#REF!</v>
      </c>
      <c r="M19" s="11" t="e">
        <f t="shared" si="2"/>
        <v>#REF!</v>
      </c>
      <c r="N19" s="11" t="e">
        <f t="shared" si="3"/>
        <v>#REF!</v>
      </c>
      <c r="O19" s="11" t="e">
        <f t="shared" si="4"/>
        <v>#REF!</v>
      </c>
    </row>
    <row r="20" spans="1:15" s="18" customFormat="1">
      <c r="A20" s="17">
        <v>15</v>
      </c>
      <c r="B20" s="17" t="s">
        <v>88</v>
      </c>
      <c r="C20" s="17" t="s">
        <v>61</v>
      </c>
      <c r="D20" s="21">
        <v>24.185714285714287</v>
      </c>
      <c r="E20" s="21">
        <v>14.571428571428571</v>
      </c>
      <c r="F20" s="17">
        <v>16</v>
      </c>
      <c r="G20" s="17">
        <v>13</v>
      </c>
      <c r="H20" s="21">
        <f t="shared" si="0"/>
        <v>67.757142857142867</v>
      </c>
      <c r="I20" s="17" t="str">
        <f t="shared" si="1"/>
        <v>C+</v>
      </c>
      <c r="J20" s="21" t="e">
        <f>AVERAGE(Lab_journals!S20,#REF!)</f>
        <v>#REF!</v>
      </c>
      <c r="K20" s="21" t="e">
        <f>AVERAGE(Mid_Final!#REF!,Mid_Final!#REF!,Lab_journals!T20,Week_01!#REF!)</f>
        <v>#REF!</v>
      </c>
      <c r="L20" s="21" t="e">
        <f>AVERAGE(Mid_Final!#REF!,Mid_Final!#REF!,Lab_journals!U20,Week_02!I23,Week_03!I23,Week_04!I23,Week_05!I23,Week_06!I23,#REF!,#REF!,#REF!,#REF!,#REF!,#REF!,#REF!)</f>
        <v>#REF!</v>
      </c>
      <c r="M20" s="21" t="e">
        <f t="shared" si="2"/>
        <v>#REF!</v>
      </c>
      <c r="N20" s="21" t="e">
        <f t="shared" si="3"/>
        <v>#REF!</v>
      </c>
      <c r="O20" s="21" t="e">
        <f t="shared" si="4"/>
        <v>#REF!</v>
      </c>
    </row>
    <row r="21" spans="1:15">
      <c r="A21" s="5">
        <v>16</v>
      </c>
      <c r="B21" s="5" t="s">
        <v>89</v>
      </c>
      <c r="C21" s="5" t="s">
        <v>62</v>
      </c>
      <c r="D21" s="11">
        <v>36.042857142857144</v>
      </c>
      <c r="E21" s="11">
        <v>19.071428571428573</v>
      </c>
      <c r="F21" s="5">
        <v>17.5</v>
      </c>
      <c r="G21" s="5">
        <v>19</v>
      </c>
      <c r="H21" s="11">
        <f t="shared" si="0"/>
        <v>91.614285714285714</v>
      </c>
      <c r="I21" s="5" t="str">
        <f t="shared" si="1"/>
        <v>A</v>
      </c>
      <c r="J21" s="11" t="e">
        <f>AVERAGE(Lab_journals!S21,#REF!)</f>
        <v>#REF!</v>
      </c>
      <c r="K21" s="11" t="e">
        <f>AVERAGE(Mid_Final!#REF!,Mid_Final!#REF!,Lab_journals!T21,Week_01!#REF!)</f>
        <v>#REF!</v>
      </c>
      <c r="L21" s="11" t="e">
        <f>AVERAGE(Mid_Final!#REF!,Mid_Final!#REF!,Lab_journals!U21,Week_02!I24,Week_03!I24,Week_04!I24,Week_05!I24,Week_06!I24,#REF!,#REF!,#REF!,#REF!,#REF!,#REF!,#REF!)</f>
        <v>#REF!</v>
      </c>
      <c r="M21" s="11" t="e">
        <f t="shared" si="2"/>
        <v>#REF!</v>
      </c>
      <c r="N21" s="11" t="e">
        <f t="shared" si="3"/>
        <v>#REF!</v>
      </c>
      <c r="O21" s="11" t="e">
        <f t="shared" si="4"/>
        <v>#REF!</v>
      </c>
    </row>
    <row r="22" spans="1:15">
      <c r="A22" s="5">
        <v>17</v>
      </c>
      <c r="B22" s="5" t="s">
        <v>90</v>
      </c>
      <c r="C22" s="5" t="s">
        <v>63</v>
      </c>
      <c r="D22" s="11">
        <v>14.407142857142857</v>
      </c>
      <c r="E22" s="11">
        <v>0</v>
      </c>
      <c r="F22" s="5">
        <v>0</v>
      </c>
      <c r="G22" s="5">
        <v>0</v>
      </c>
      <c r="H22" s="11">
        <f t="shared" si="0"/>
        <v>14.407142857142857</v>
      </c>
      <c r="I22" s="5" t="str">
        <f t="shared" si="1"/>
        <v>F</v>
      </c>
      <c r="J22" s="11" t="e">
        <f>AVERAGE(Lab_journals!S22,#REF!)</f>
        <v>#REF!</v>
      </c>
      <c r="K22" s="11" t="e">
        <f>AVERAGE(Mid_Final!#REF!,Mid_Final!#REF!,Lab_journals!T22,Week_01!#REF!)</f>
        <v>#REF!</v>
      </c>
      <c r="L22" s="11" t="e">
        <f>AVERAGE(Mid_Final!#REF!,Mid_Final!#REF!,Lab_journals!U22,Week_02!I25,Week_03!I25,Week_04!I25,Week_05!I25,Week_06!I25,#REF!,#REF!,#REF!,#REF!,#REF!,#REF!,#REF!)</f>
        <v>#REF!</v>
      </c>
      <c r="M22" s="11" t="e">
        <f t="shared" si="2"/>
        <v>#REF!</v>
      </c>
      <c r="N22" s="11" t="e">
        <f t="shared" si="3"/>
        <v>#REF!</v>
      </c>
      <c r="O22" s="11" t="e">
        <f t="shared" si="4"/>
        <v>#REF!</v>
      </c>
    </row>
    <row r="23" spans="1:15">
      <c r="A23" s="5">
        <v>18</v>
      </c>
      <c r="B23" s="5" t="s">
        <v>91</v>
      </c>
      <c r="C23" s="5" t="s">
        <v>64</v>
      </c>
      <c r="D23" s="11">
        <v>34.564285714285717</v>
      </c>
      <c r="E23" s="11">
        <v>17.357142857142858</v>
      </c>
      <c r="F23" s="5">
        <v>15.25</v>
      </c>
      <c r="G23" s="5">
        <v>18.25</v>
      </c>
      <c r="H23" s="11">
        <f t="shared" si="0"/>
        <v>85.421428571428578</v>
      </c>
      <c r="I23" s="5" t="str">
        <f t="shared" si="1"/>
        <v>A</v>
      </c>
      <c r="J23" s="11" t="e">
        <f>AVERAGE(Lab_journals!S23,#REF!)</f>
        <v>#REF!</v>
      </c>
      <c r="K23" s="11" t="e">
        <f>AVERAGE(Mid_Final!#REF!,Mid_Final!#REF!,Lab_journals!T23,Week_01!#REF!)</f>
        <v>#REF!</v>
      </c>
      <c r="L23" s="11" t="e">
        <f>AVERAGE(Mid_Final!#REF!,Mid_Final!#REF!,Lab_journals!U23,Week_02!I26,Week_03!I26,Week_04!I26,Week_05!I26,Week_06!I26,#REF!,#REF!,#REF!,#REF!,#REF!,#REF!,#REF!)</f>
        <v>#REF!</v>
      </c>
      <c r="M23" s="11" t="e">
        <f t="shared" si="2"/>
        <v>#REF!</v>
      </c>
      <c r="N23" s="11" t="e">
        <f t="shared" si="3"/>
        <v>#REF!</v>
      </c>
      <c r="O23" s="11" t="e">
        <f t="shared" si="4"/>
        <v>#REF!</v>
      </c>
    </row>
    <row r="24" spans="1:15">
      <c r="A24" s="5">
        <v>19</v>
      </c>
      <c r="B24" s="5" t="s">
        <v>92</v>
      </c>
      <c r="C24" s="5" t="s">
        <v>65</v>
      </c>
      <c r="D24" s="11">
        <v>39.092857142857142</v>
      </c>
      <c r="E24" s="11">
        <v>19.714285714285715</v>
      </c>
      <c r="F24" s="5">
        <v>19</v>
      </c>
      <c r="G24" s="5">
        <v>19</v>
      </c>
      <c r="H24" s="11">
        <f t="shared" si="0"/>
        <v>96.80714285714285</v>
      </c>
      <c r="I24" s="5" t="str">
        <f t="shared" si="1"/>
        <v>A</v>
      </c>
      <c r="J24" s="11" t="e">
        <f>AVERAGE(Lab_journals!S24,#REF!)</f>
        <v>#REF!</v>
      </c>
      <c r="K24" s="11" t="e">
        <f>AVERAGE(Mid_Final!#REF!,Mid_Final!#REF!,Lab_journals!T24,Week_01!#REF!)</f>
        <v>#REF!</v>
      </c>
      <c r="L24" s="11" t="e">
        <f>AVERAGE(Mid_Final!#REF!,Mid_Final!#REF!,Lab_journals!U24,Week_02!I27,Week_03!I27,Week_04!I27,Week_05!I27,Week_06!I27,#REF!,#REF!,#REF!,#REF!,#REF!,#REF!,#REF!)</f>
        <v>#REF!</v>
      </c>
      <c r="M24" s="11" t="e">
        <f t="shared" si="2"/>
        <v>#REF!</v>
      </c>
      <c r="N24" s="11" t="e">
        <f t="shared" si="3"/>
        <v>#REF!</v>
      </c>
      <c r="O24" s="11" t="e">
        <f t="shared" si="4"/>
        <v>#REF!</v>
      </c>
    </row>
    <row r="25" spans="1:15" s="18" customFormat="1">
      <c r="A25" s="17">
        <v>20</v>
      </c>
      <c r="B25" s="17" t="s">
        <v>93</v>
      </c>
      <c r="C25" s="17" t="s">
        <v>66</v>
      </c>
      <c r="D25" s="21">
        <v>26.342857142857142</v>
      </c>
      <c r="E25" s="21">
        <v>13.285714285714285</v>
      </c>
      <c r="F25" s="17">
        <v>14.5</v>
      </c>
      <c r="G25" s="17">
        <v>14.5</v>
      </c>
      <c r="H25" s="21">
        <f t="shared" si="0"/>
        <v>68.628571428571433</v>
      </c>
      <c r="I25" s="17" t="str">
        <f t="shared" si="1"/>
        <v>B-</v>
      </c>
      <c r="J25" s="21" t="e">
        <f>AVERAGE(Lab_journals!S25,#REF!)</f>
        <v>#REF!</v>
      </c>
      <c r="K25" s="21" t="e">
        <f>AVERAGE(Mid_Final!#REF!,Mid_Final!#REF!,Lab_journals!T25,Week_01!#REF!)</f>
        <v>#REF!</v>
      </c>
      <c r="L25" s="21" t="e">
        <f>AVERAGE(Mid_Final!#REF!,Mid_Final!#REF!,Lab_journals!U25,Week_02!I28,Week_03!I28,Week_04!I28,Week_05!I28,Week_06!I28,#REF!,#REF!,#REF!,#REF!,#REF!,#REF!,#REF!)</f>
        <v>#REF!</v>
      </c>
      <c r="M25" s="21" t="e">
        <f t="shared" si="2"/>
        <v>#REF!</v>
      </c>
      <c r="N25" s="21" t="e">
        <f t="shared" si="3"/>
        <v>#REF!</v>
      </c>
      <c r="O25" s="21" t="e">
        <f t="shared" si="4"/>
        <v>#REF!</v>
      </c>
    </row>
    <row r="26" spans="1:15">
      <c r="A26" s="5">
        <v>21</v>
      </c>
      <c r="B26" s="5" t="s">
        <v>94</v>
      </c>
      <c r="C26" s="5" t="s">
        <v>67</v>
      </c>
      <c r="D26" s="11">
        <v>27.428571428571431</v>
      </c>
      <c r="E26" s="11">
        <v>15.714285714285714</v>
      </c>
      <c r="F26" s="5">
        <v>19</v>
      </c>
      <c r="G26" s="5">
        <v>19</v>
      </c>
      <c r="H26" s="11">
        <f t="shared" si="0"/>
        <v>81.142857142857139</v>
      </c>
      <c r="I26" s="5" t="str">
        <f t="shared" si="1"/>
        <v>A-</v>
      </c>
      <c r="J26" s="11" t="e">
        <f>AVERAGE(Lab_journals!S26,#REF!)</f>
        <v>#REF!</v>
      </c>
      <c r="K26" s="11" t="e">
        <f>AVERAGE(Mid_Final!#REF!,Mid_Final!#REF!,Lab_journals!T26,Week_01!#REF!)</f>
        <v>#REF!</v>
      </c>
      <c r="L26" s="11" t="e">
        <f>AVERAGE(Mid_Final!#REF!,Mid_Final!#REF!,Lab_journals!U26,Week_02!I29,Week_03!I29,Week_04!I29,Week_05!I29,Week_06!I29,#REF!,#REF!,#REF!,#REF!,#REF!,#REF!,#REF!)</f>
        <v>#REF!</v>
      </c>
      <c r="M26" s="11" t="e">
        <f t="shared" si="2"/>
        <v>#REF!</v>
      </c>
      <c r="N26" s="11" t="e">
        <f t="shared" si="3"/>
        <v>#REF!</v>
      </c>
      <c r="O26" s="11" t="e">
        <f t="shared" si="4"/>
        <v>#REF!</v>
      </c>
    </row>
    <row r="27" spans="1:15">
      <c r="A27" s="5">
        <v>22</v>
      </c>
      <c r="B27" s="5" t="s">
        <v>95</v>
      </c>
      <c r="C27" s="5" t="s">
        <v>68</v>
      </c>
      <c r="D27" s="11">
        <v>36.442857142857143</v>
      </c>
      <c r="E27" s="11">
        <v>17.142857142857142</v>
      </c>
      <c r="F27" s="5">
        <v>19.25</v>
      </c>
      <c r="G27" s="5">
        <v>16.25</v>
      </c>
      <c r="H27" s="11">
        <f t="shared" si="0"/>
        <v>89.085714285714289</v>
      </c>
      <c r="I27" s="5" t="str">
        <f t="shared" si="1"/>
        <v>A</v>
      </c>
      <c r="J27" s="11" t="e">
        <f>AVERAGE(Lab_journals!S27,#REF!)</f>
        <v>#REF!</v>
      </c>
      <c r="K27" s="11" t="e">
        <f>AVERAGE(Mid_Final!#REF!,Mid_Final!#REF!,Lab_journals!T27,Week_01!#REF!)</f>
        <v>#REF!</v>
      </c>
      <c r="L27" s="11" t="e">
        <f>AVERAGE(Mid_Final!#REF!,Mid_Final!#REF!,Lab_journals!U27,Week_02!I30,Week_03!I30,Week_04!I30,Week_05!I30,Week_06!I30,#REF!,#REF!,#REF!,#REF!,#REF!,#REF!,#REF!)</f>
        <v>#REF!</v>
      </c>
      <c r="M27" s="11" t="e">
        <f t="shared" si="2"/>
        <v>#REF!</v>
      </c>
      <c r="N27" s="11" t="e">
        <f t="shared" si="3"/>
        <v>#REF!</v>
      </c>
      <c r="O27" s="11" t="e">
        <f t="shared" si="4"/>
        <v>#REF!</v>
      </c>
    </row>
    <row r="28" spans="1:15" s="18" customFormat="1">
      <c r="A28" s="17">
        <v>23</v>
      </c>
      <c r="B28" s="17" t="s">
        <v>96</v>
      </c>
      <c r="C28" s="17" t="s">
        <v>69</v>
      </c>
      <c r="D28" s="21">
        <v>29.978571428571428</v>
      </c>
      <c r="E28" s="21">
        <v>15.071428571428571</v>
      </c>
      <c r="F28" s="17">
        <v>16.25</v>
      </c>
      <c r="G28" s="17">
        <v>14.75</v>
      </c>
      <c r="H28" s="21">
        <f t="shared" si="0"/>
        <v>76.05</v>
      </c>
      <c r="I28" s="17" t="str">
        <f>IF(H28&gt;=85,"A",IF(H28&gt;=80,"A-",IF(H28&gt;=75,"B+",IF(H28&gt;=71,"B",IF(H28&gt;=68,"B-",IF(H28&gt;=64,"C+",IF(H28&gt;=60,"C",IF(H28&gt;=57,"C-",IF(H28&gt;=54,"D+",IF(H28&gt;=50,"D","F"))))))))))</f>
        <v>B+</v>
      </c>
      <c r="J28" s="21" t="e">
        <f>AVERAGE(Lab_journals!S28,#REF!)</f>
        <v>#REF!</v>
      </c>
      <c r="K28" s="21" t="e">
        <f>AVERAGE(Mid_Final!#REF!,Mid_Final!#REF!,Lab_journals!T28,Week_01!#REF!)</f>
        <v>#REF!</v>
      </c>
      <c r="L28" s="21" t="e">
        <f>AVERAGE(Mid_Final!#REF!,Mid_Final!#REF!,Lab_journals!U28,Week_02!I31,Week_03!I31,Week_04!I31,Week_05!I31,Week_06!I31,#REF!,#REF!,#REF!,#REF!,#REF!,#REF!,#REF!)</f>
        <v>#REF!</v>
      </c>
      <c r="M28" s="21" t="e">
        <f t="shared" si="2"/>
        <v>#REF!</v>
      </c>
      <c r="N28" s="21" t="e">
        <f t="shared" si="3"/>
        <v>#REF!</v>
      </c>
      <c r="O28" s="21" t="e">
        <f t="shared" si="4"/>
        <v>#REF!</v>
      </c>
    </row>
    <row r="29" spans="1:15" s="18" customFormat="1">
      <c r="A29" s="17">
        <v>24</v>
      </c>
      <c r="B29" s="17" t="s">
        <v>97</v>
      </c>
      <c r="C29" s="17" t="s">
        <v>70</v>
      </c>
      <c r="D29" s="21">
        <v>33.392857142857146</v>
      </c>
      <c r="E29" s="21">
        <v>17.714285714285715</v>
      </c>
      <c r="F29" s="17">
        <v>16.25</v>
      </c>
      <c r="G29" s="17">
        <v>17.75</v>
      </c>
      <c r="H29" s="21">
        <f t="shared" si="0"/>
        <v>85.107142857142861</v>
      </c>
      <c r="I29" s="17" t="str">
        <f t="shared" si="1"/>
        <v>A</v>
      </c>
      <c r="J29" s="21" t="e">
        <f>AVERAGE(Lab_journals!S29,#REF!)</f>
        <v>#REF!</v>
      </c>
      <c r="K29" s="21" t="e">
        <f>AVERAGE(Mid_Final!#REF!,Mid_Final!#REF!,Lab_journals!T29,Week_01!#REF!)</f>
        <v>#REF!</v>
      </c>
      <c r="L29" s="21" t="e">
        <f>AVERAGE(Mid_Final!#REF!,Mid_Final!#REF!,Lab_journals!U29,Week_02!I32,Week_03!I32,Week_04!I32,Week_05!I32,Week_06!I32,#REF!,#REF!,#REF!,#REF!,#REF!,#REF!,#REF!)</f>
        <v>#REF!</v>
      </c>
      <c r="M29" s="21" t="e">
        <f t="shared" si="2"/>
        <v>#REF!</v>
      </c>
      <c r="N29" s="21" t="e">
        <f t="shared" si="3"/>
        <v>#REF!</v>
      </c>
      <c r="O29" s="21" t="e">
        <f t="shared" si="4"/>
        <v>#REF!</v>
      </c>
    </row>
    <row r="30" spans="1:15">
      <c r="A30" s="5">
        <v>25</v>
      </c>
      <c r="B30" s="5" t="s">
        <v>98</v>
      </c>
      <c r="C30" s="5" t="s">
        <v>71</v>
      </c>
      <c r="D30" s="11">
        <v>31.685714285714287</v>
      </c>
      <c r="E30" s="11">
        <v>13.214285714285714</v>
      </c>
      <c r="F30" s="5">
        <v>17.5</v>
      </c>
      <c r="G30" s="5">
        <v>13</v>
      </c>
      <c r="H30" s="11">
        <f t="shared" si="0"/>
        <v>75.400000000000006</v>
      </c>
      <c r="I30" s="5" t="str">
        <f t="shared" si="1"/>
        <v>B+</v>
      </c>
      <c r="J30" s="11" t="e">
        <f>AVERAGE(Lab_journals!S30,#REF!)</f>
        <v>#REF!</v>
      </c>
      <c r="K30" s="11" t="e">
        <f>AVERAGE(Mid_Final!#REF!,Mid_Final!#REF!,Lab_journals!T30,Week_01!#REF!)</f>
        <v>#REF!</v>
      </c>
      <c r="L30" s="11" t="e">
        <f>AVERAGE(Mid_Final!#REF!,Mid_Final!#REF!,Lab_journals!U30,Week_02!I33,Week_03!I33,Week_04!I33,Week_05!I33,Week_06!I33,#REF!,#REF!,#REF!,#REF!,#REF!,#REF!,#REF!)</f>
        <v>#REF!</v>
      </c>
      <c r="M30" s="11" t="e">
        <f t="shared" si="2"/>
        <v>#REF!</v>
      </c>
      <c r="N30" s="11" t="e">
        <f t="shared" si="3"/>
        <v>#REF!</v>
      </c>
      <c r="O30" s="11" t="e">
        <f t="shared" si="4"/>
        <v>#REF!</v>
      </c>
    </row>
    <row r="31" spans="1:15">
      <c r="A31" s="5">
        <v>26</v>
      </c>
      <c r="B31" s="5" t="s">
        <v>99</v>
      </c>
      <c r="C31" s="5" t="s">
        <v>72</v>
      </c>
      <c r="D31" s="11">
        <v>32.24285714285714</v>
      </c>
      <c r="E31" s="11">
        <v>15.928571428571427</v>
      </c>
      <c r="F31" s="5">
        <v>19</v>
      </c>
      <c r="G31" s="5">
        <v>19</v>
      </c>
      <c r="H31" s="11">
        <f t="shared" si="0"/>
        <v>86.171428571428564</v>
      </c>
      <c r="I31" s="5" t="str">
        <f t="shared" si="1"/>
        <v>A</v>
      </c>
      <c r="J31" s="11" t="e">
        <f>AVERAGE(Lab_journals!S31,#REF!)</f>
        <v>#REF!</v>
      </c>
      <c r="K31" s="11" t="e">
        <f>AVERAGE(Mid_Final!#REF!,Mid_Final!#REF!,Lab_journals!T31,Week_01!#REF!)</f>
        <v>#REF!</v>
      </c>
      <c r="L31" s="11" t="e">
        <f>AVERAGE(Mid_Final!#REF!,Mid_Final!#REF!,Lab_journals!U31,Week_02!I34,Week_03!I34,Week_04!I34,Week_05!I34,Week_06!I34,#REF!,#REF!,#REF!,#REF!,#REF!,#REF!,#REF!)</f>
        <v>#REF!</v>
      </c>
      <c r="M31" s="11" t="e">
        <f t="shared" si="2"/>
        <v>#REF!</v>
      </c>
      <c r="N31" s="11" t="e">
        <f t="shared" si="3"/>
        <v>#REF!</v>
      </c>
      <c r="O31" s="11" t="e">
        <f t="shared" si="4"/>
        <v>#REF!</v>
      </c>
    </row>
    <row r="32" spans="1:15" ht="30">
      <c r="B32" s="6" t="s">
        <v>9</v>
      </c>
      <c r="C32" s="6" t="s">
        <v>10</v>
      </c>
      <c r="D32" s="7" t="s">
        <v>11</v>
      </c>
      <c r="E32" s="8" t="s">
        <v>12</v>
      </c>
    </row>
    <row r="33" spans="2:5">
      <c r="B33" s="6" t="s">
        <v>13</v>
      </c>
      <c r="C33" s="6" t="s">
        <v>14</v>
      </c>
      <c r="D33" t="s">
        <v>15</v>
      </c>
      <c r="E33" s="8" t="s">
        <v>12</v>
      </c>
    </row>
    <row r="34" spans="2:5">
      <c r="B34" s="6" t="s">
        <v>16</v>
      </c>
      <c r="C34" s="6" t="s">
        <v>17</v>
      </c>
      <c r="E34" s="8"/>
    </row>
    <row r="35" spans="2:5">
      <c r="B35" s="6" t="s">
        <v>18</v>
      </c>
      <c r="C35" s="6" t="s">
        <v>19</v>
      </c>
      <c r="E35" s="8"/>
    </row>
  </sheetData>
  <mergeCells count="3">
    <mergeCell ref="D3:I3"/>
    <mergeCell ref="D4:I4"/>
    <mergeCell ref="A1:O2"/>
  </mergeCells>
  <conditionalFormatting sqref="J6:L31">
    <cfRule type="cellIs" dxfId="1" priority="2" operator="lessThan">
      <formula>0.5</formula>
    </cfRule>
  </conditionalFormatting>
  <conditionalFormatting sqref="M6:O31">
    <cfRule type="cellIs" dxfId="0" priority="1" operator="lessThan">
      <formula>0.6</formula>
    </cfRule>
  </conditionalFormatting>
  <pageMargins left="0.7" right="0.7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opLeftCell="A14" workbookViewId="0">
      <selection activeCell="B22" sqref="B22"/>
    </sheetView>
  </sheetViews>
  <sheetFormatPr defaultRowHeight="15"/>
  <cols>
    <col min="2" max="2" width="36.140625" customWidth="1"/>
    <col min="3" max="3" width="17.140625" customWidth="1"/>
    <col min="4" max="4" width="13" customWidth="1"/>
    <col min="5" max="5" width="15" customWidth="1"/>
    <col min="6" max="6" width="11.7109375" customWidth="1"/>
  </cols>
  <sheetData>
    <row r="1" spans="1:7" ht="15" customHeight="1">
      <c r="A1" s="24"/>
      <c r="B1" s="24"/>
      <c r="C1" s="29" t="s">
        <v>119</v>
      </c>
      <c r="D1" s="24"/>
      <c r="E1" s="24"/>
      <c r="F1" s="24"/>
    </row>
    <row r="2" spans="1:7" ht="15" customHeight="1">
      <c r="A2" s="24"/>
      <c r="B2" s="24"/>
      <c r="C2" s="29" t="s">
        <v>147</v>
      </c>
      <c r="D2" s="24"/>
      <c r="E2" s="24"/>
      <c r="F2" s="24"/>
    </row>
    <row r="3" spans="1:7">
      <c r="B3" s="28" t="s">
        <v>0</v>
      </c>
      <c r="C3" s="30" t="s">
        <v>150</v>
      </c>
      <c r="D3" s="23"/>
      <c r="E3" s="23"/>
      <c r="F3" s="23"/>
    </row>
    <row r="4" spans="1:7">
      <c r="B4" s="2" t="s">
        <v>1</v>
      </c>
      <c r="C4" s="23" t="s">
        <v>142</v>
      </c>
      <c r="D4" s="23"/>
      <c r="E4" s="23"/>
      <c r="F4" s="23"/>
    </row>
    <row r="5" spans="1:7" ht="14.25" customHeight="1">
      <c r="A5" s="1"/>
      <c r="B5" s="2" t="s">
        <v>2</v>
      </c>
      <c r="C5" s="25" t="s">
        <v>120</v>
      </c>
      <c r="D5" s="23"/>
      <c r="E5" s="23"/>
      <c r="F5" s="23"/>
      <c r="G5" s="26"/>
    </row>
    <row r="6" spans="1:7">
      <c r="A6" s="1"/>
      <c r="B6" s="2" t="s">
        <v>3</v>
      </c>
      <c r="C6" s="30" t="s">
        <v>145</v>
      </c>
      <c r="D6" s="23"/>
      <c r="E6" s="23"/>
      <c r="F6" s="23"/>
    </row>
    <row r="7" spans="1:7">
      <c r="A7" s="1"/>
      <c r="B7" s="2" t="s">
        <v>4</v>
      </c>
      <c r="C7" s="23" t="s">
        <v>121</v>
      </c>
      <c r="D7" s="23"/>
      <c r="E7" s="23"/>
      <c r="F7" s="23"/>
    </row>
    <row r="8" spans="1:7" ht="63" customHeight="1">
      <c r="A8" s="3" t="s">
        <v>5</v>
      </c>
      <c r="B8" s="4" t="s">
        <v>7</v>
      </c>
      <c r="C8" s="4" t="s">
        <v>118</v>
      </c>
      <c r="D8" s="4" t="s">
        <v>149</v>
      </c>
      <c r="E8" s="4" t="s">
        <v>148</v>
      </c>
      <c r="F8" s="4" t="s">
        <v>8</v>
      </c>
    </row>
    <row r="9" spans="1:7">
      <c r="A9" s="5">
        <v>1</v>
      </c>
      <c r="B9" s="5" t="s">
        <v>122</v>
      </c>
      <c r="C9" s="22">
        <v>10</v>
      </c>
      <c r="D9" s="5">
        <v>8</v>
      </c>
      <c r="E9" s="5">
        <v>8</v>
      </c>
      <c r="F9" s="5">
        <f>C9*6+D9*2+E9*2</f>
        <v>92</v>
      </c>
    </row>
    <row r="10" spans="1:7">
      <c r="A10" s="5">
        <v>2</v>
      </c>
      <c r="B10" s="27" t="s">
        <v>123</v>
      </c>
      <c r="C10" s="22">
        <v>9</v>
      </c>
      <c r="D10" s="5">
        <v>8</v>
      </c>
      <c r="E10" s="5">
        <v>8</v>
      </c>
      <c r="F10" s="5">
        <f t="shared" ref="F10:F33" si="0">C10*6+D10*2+E10*2</f>
        <v>86</v>
      </c>
    </row>
    <row r="11" spans="1:7">
      <c r="A11" s="5">
        <v>3</v>
      </c>
      <c r="B11" s="5" t="s">
        <v>124</v>
      </c>
      <c r="C11" s="22">
        <v>10</v>
      </c>
      <c r="D11" s="5">
        <v>9</v>
      </c>
      <c r="E11" s="5">
        <v>9</v>
      </c>
      <c r="F11" s="5">
        <f t="shared" si="0"/>
        <v>96</v>
      </c>
    </row>
    <row r="12" spans="1:7">
      <c r="A12" s="5">
        <v>4</v>
      </c>
      <c r="B12" s="5" t="s">
        <v>125</v>
      </c>
      <c r="C12" s="22">
        <v>9</v>
      </c>
      <c r="D12" s="5">
        <v>9</v>
      </c>
      <c r="E12" s="5">
        <v>9</v>
      </c>
      <c r="F12" s="5">
        <f t="shared" si="0"/>
        <v>90</v>
      </c>
    </row>
    <row r="13" spans="1:7">
      <c r="A13" s="5">
        <v>5</v>
      </c>
      <c r="B13" s="5" t="s">
        <v>126</v>
      </c>
      <c r="C13" s="22">
        <v>8</v>
      </c>
      <c r="D13" s="5">
        <v>9</v>
      </c>
      <c r="E13" s="5">
        <v>8</v>
      </c>
      <c r="F13" s="5">
        <f t="shared" si="0"/>
        <v>82</v>
      </c>
    </row>
    <row r="14" spans="1:7">
      <c r="A14" s="5">
        <v>6</v>
      </c>
      <c r="B14" s="5" t="s">
        <v>127</v>
      </c>
      <c r="C14" s="22">
        <v>10</v>
      </c>
      <c r="D14" s="5">
        <v>9</v>
      </c>
      <c r="E14" s="5">
        <v>9</v>
      </c>
      <c r="F14" s="5">
        <f t="shared" si="0"/>
        <v>96</v>
      </c>
    </row>
    <row r="15" spans="1:7">
      <c r="A15" s="5">
        <v>7</v>
      </c>
      <c r="B15" s="5" t="s">
        <v>128</v>
      </c>
      <c r="C15" s="22">
        <v>10</v>
      </c>
      <c r="D15" s="5">
        <v>9</v>
      </c>
      <c r="E15" s="5">
        <v>10</v>
      </c>
      <c r="F15" s="5">
        <f t="shared" si="0"/>
        <v>98</v>
      </c>
    </row>
    <row r="16" spans="1:7">
      <c r="A16" s="5">
        <v>8</v>
      </c>
      <c r="B16" s="5" t="s">
        <v>129</v>
      </c>
      <c r="C16" s="22">
        <v>10</v>
      </c>
      <c r="D16" s="5">
        <v>9</v>
      </c>
      <c r="E16" s="5">
        <v>8</v>
      </c>
      <c r="F16" s="5">
        <f t="shared" si="0"/>
        <v>94</v>
      </c>
    </row>
    <row r="17" spans="1:6">
      <c r="A17" s="5">
        <v>9</v>
      </c>
      <c r="B17" s="5" t="s">
        <v>130</v>
      </c>
      <c r="C17" s="22">
        <v>10</v>
      </c>
      <c r="D17" s="5">
        <v>9</v>
      </c>
      <c r="E17" s="5">
        <v>9</v>
      </c>
      <c r="F17" s="5">
        <f t="shared" si="0"/>
        <v>96</v>
      </c>
    </row>
    <row r="18" spans="1:6">
      <c r="A18" s="5">
        <v>10</v>
      </c>
      <c r="B18" s="5" t="s">
        <v>131</v>
      </c>
      <c r="C18" s="22">
        <v>9</v>
      </c>
      <c r="D18" s="5">
        <v>7</v>
      </c>
      <c r="E18" s="5">
        <v>7</v>
      </c>
      <c r="F18" s="5">
        <f t="shared" si="0"/>
        <v>82</v>
      </c>
    </row>
    <row r="19" spans="1:6">
      <c r="A19" s="5">
        <v>11</v>
      </c>
      <c r="B19" s="5" t="s">
        <v>132</v>
      </c>
      <c r="C19" s="22">
        <v>8</v>
      </c>
      <c r="D19" s="5">
        <v>8</v>
      </c>
      <c r="E19" s="5">
        <v>8</v>
      </c>
      <c r="F19" s="5">
        <f t="shared" si="0"/>
        <v>80</v>
      </c>
    </row>
    <row r="20" spans="1:6">
      <c r="A20" s="5">
        <v>12</v>
      </c>
      <c r="B20" s="5" t="s">
        <v>133</v>
      </c>
      <c r="C20" s="22">
        <v>10</v>
      </c>
      <c r="D20" s="5">
        <v>9</v>
      </c>
      <c r="E20" s="5">
        <v>9</v>
      </c>
      <c r="F20" s="5">
        <f t="shared" si="0"/>
        <v>96</v>
      </c>
    </row>
    <row r="21" spans="1:6">
      <c r="A21" s="5">
        <v>13</v>
      </c>
      <c r="B21" s="5" t="s">
        <v>134</v>
      </c>
      <c r="C21" s="22">
        <v>9</v>
      </c>
      <c r="D21" s="5">
        <v>9</v>
      </c>
      <c r="E21" s="5">
        <v>8</v>
      </c>
      <c r="F21" s="5">
        <f t="shared" si="0"/>
        <v>88</v>
      </c>
    </row>
    <row r="22" spans="1:6">
      <c r="A22" s="5">
        <v>14</v>
      </c>
      <c r="B22" s="31" t="s">
        <v>158</v>
      </c>
      <c r="C22" s="22">
        <v>9</v>
      </c>
      <c r="D22" s="5">
        <v>9</v>
      </c>
      <c r="E22" s="5">
        <v>8</v>
      </c>
      <c r="F22" s="5">
        <f t="shared" si="0"/>
        <v>88</v>
      </c>
    </row>
    <row r="23" spans="1:6">
      <c r="A23" s="5">
        <v>15</v>
      </c>
      <c r="B23" s="5" t="s">
        <v>136</v>
      </c>
      <c r="C23" s="22">
        <v>10</v>
      </c>
      <c r="D23" s="5">
        <v>9</v>
      </c>
      <c r="E23" s="5">
        <v>8</v>
      </c>
      <c r="F23" s="5">
        <f t="shared" si="0"/>
        <v>94</v>
      </c>
    </row>
    <row r="24" spans="1:6">
      <c r="A24" s="5">
        <v>16</v>
      </c>
      <c r="B24" s="5" t="s">
        <v>137</v>
      </c>
      <c r="C24" s="22">
        <v>10</v>
      </c>
      <c r="D24" s="5">
        <v>8</v>
      </c>
      <c r="E24" s="5">
        <v>8</v>
      </c>
      <c r="F24" s="5">
        <f t="shared" si="0"/>
        <v>92</v>
      </c>
    </row>
    <row r="25" spans="1:6" ht="13.9" customHeight="1">
      <c r="A25" s="5">
        <v>17</v>
      </c>
      <c r="B25" s="5" t="s">
        <v>138</v>
      </c>
      <c r="C25" s="22">
        <v>10</v>
      </c>
      <c r="D25" s="5">
        <v>9</v>
      </c>
      <c r="E25" s="5">
        <v>8</v>
      </c>
      <c r="F25" s="5">
        <f t="shared" si="0"/>
        <v>94</v>
      </c>
    </row>
    <row r="26" spans="1:6">
      <c r="A26" s="5">
        <v>18</v>
      </c>
      <c r="B26" s="5" t="s">
        <v>139</v>
      </c>
      <c r="C26" s="22">
        <v>7</v>
      </c>
      <c r="D26" s="5">
        <v>8</v>
      </c>
      <c r="E26" s="5">
        <v>7</v>
      </c>
      <c r="F26" s="5">
        <f t="shared" si="0"/>
        <v>72</v>
      </c>
    </row>
    <row r="27" spans="1:6">
      <c r="A27" s="5">
        <v>19</v>
      </c>
      <c r="B27" s="5" t="s">
        <v>140</v>
      </c>
      <c r="C27" s="22">
        <v>8</v>
      </c>
      <c r="D27" s="5">
        <v>8</v>
      </c>
      <c r="E27" s="5">
        <v>8</v>
      </c>
      <c r="F27" s="5">
        <f t="shared" si="0"/>
        <v>80</v>
      </c>
    </row>
    <row r="28" spans="1:6">
      <c r="A28" s="5">
        <v>20</v>
      </c>
      <c r="B28" s="5" t="s">
        <v>141</v>
      </c>
      <c r="C28" s="22">
        <v>8</v>
      </c>
      <c r="D28" s="5">
        <v>7</v>
      </c>
      <c r="E28" s="5">
        <v>8</v>
      </c>
      <c r="F28" s="5">
        <f t="shared" si="0"/>
        <v>78</v>
      </c>
    </row>
    <row r="29" spans="1:6">
      <c r="A29" s="5">
        <v>21</v>
      </c>
      <c r="B29" s="5" t="s">
        <v>143</v>
      </c>
      <c r="C29" s="22">
        <v>8</v>
      </c>
      <c r="D29" s="5">
        <v>8</v>
      </c>
      <c r="E29" s="5">
        <v>10</v>
      </c>
      <c r="F29" s="5">
        <f t="shared" si="0"/>
        <v>84</v>
      </c>
    </row>
    <row r="30" spans="1:6">
      <c r="A30" s="5">
        <v>22</v>
      </c>
      <c r="B30" s="5" t="s">
        <v>144</v>
      </c>
      <c r="C30" s="22">
        <v>8</v>
      </c>
      <c r="D30" s="5">
        <v>8</v>
      </c>
      <c r="E30" s="5">
        <v>8</v>
      </c>
      <c r="F30" s="5">
        <f t="shared" si="0"/>
        <v>80</v>
      </c>
    </row>
    <row r="31" spans="1:6">
      <c r="A31" s="5">
        <v>23</v>
      </c>
      <c r="B31" s="5"/>
      <c r="C31" s="22"/>
      <c r="D31" s="5"/>
      <c r="E31" s="5"/>
      <c r="F31" s="5">
        <f t="shared" si="0"/>
        <v>0</v>
      </c>
    </row>
    <row r="32" spans="1:6">
      <c r="A32" s="5">
        <v>24</v>
      </c>
      <c r="B32" s="5"/>
      <c r="C32" s="22"/>
      <c r="D32" s="5"/>
      <c r="E32" s="5"/>
      <c r="F32" s="5">
        <f t="shared" si="0"/>
        <v>0</v>
      </c>
    </row>
    <row r="33" spans="1:6">
      <c r="A33" s="5">
        <v>25</v>
      </c>
      <c r="B33" s="5"/>
      <c r="C33" s="22"/>
      <c r="D33" s="5"/>
      <c r="E33" s="5"/>
      <c r="F33" s="5">
        <f t="shared" si="0"/>
        <v>0</v>
      </c>
    </row>
    <row r="34" spans="1:6" ht="30">
      <c r="C34" s="7" t="s">
        <v>11</v>
      </c>
      <c r="D34" s="26" t="s">
        <v>12</v>
      </c>
    </row>
    <row r="35" spans="1:6">
      <c r="C35" t="s">
        <v>15</v>
      </c>
      <c r="D35" s="26" t="s">
        <v>12</v>
      </c>
    </row>
    <row r="36" spans="1:6">
      <c r="D36" s="26"/>
    </row>
  </sheetData>
  <pageMargins left="0.7" right="0.7" top="0.75" bottom="0.75" header="0.3" footer="0.3"/>
  <pageSetup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WhiteSpace="0" topLeftCell="A12" zoomScaleNormal="100" workbookViewId="0">
      <selection activeCell="B30" sqref="B30"/>
    </sheetView>
  </sheetViews>
  <sheetFormatPr defaultRowHeight="15"/>
  <cols>
    <col min="2" max="2" width="36.140625" customWidth="1"/>
    <col min="3" max="3" width="17.140625" customWidth="1"/>
    <col min="4" max="4" width="13" customWidth="1"/>
    <col min="5" max="5" width="15" customWidth="1"/>
    <col min="6" max="6" width="11.7109375" customWidth="1"/>
  </cols>
  <sheetData>
    <row r="1" spans="1:7" ht="15" customHeight="1">
      <c r="A1" s="24"/>
      <c r="B1" s="24"/>
      <c r="C1" s="29" t="s">
        <v>119</v>
      </c>
      <c r="D1" s="24"/>
      <c r="E1" s="24"/>
      <c r="F1" s="24"/>
    </row>
    <row r="2" spans="1:7" ht="15" customHeight="1">
      <c r="A2" s="24"/>
      <c r="B2" s="24"/>
      <c r="C2" s="29" t="s">
        <v>147</v>
      </c>
      <c r="D2" s="24"/>
      <c r="E2" s="24"/>
      <c r="F2" s="24"/>
    </row>
    <row r="3" spans="1:7">
      <c r="B3" s="28" t="s">
        <v>0</v>
      </c>
      <c r="C3" s="30" t="s">
        <v>151</v>
      </c>
      <c r="D3" s="23"/>
      <c r="E3" s="23"/>
      <c r="F3" s="23"/>
    </row>
    <row r="4" spans="1:7">
      <c r="B4" s="2" t="s">
        <v>1</v>
      </c>
      <c r="C4" s="23" t="s">
        <v>142</v>
      </c>
      <c r="D4" s="23"/>
      <c r="E4" s="23"/>
      <c r="F4" s="23"/>
    </row>
    <row r="5" spans="1:7" ht="14.25" customHeight="1">
      <c r="A5" s="1"/>
      <c r="B5" s="2" t="s">
        <v>2</v>
      </c>
      <c r="C5" s="25" t="s">
        <v>120</v>
      </c>
      <c r="D5" s="23"/>
      <c r="E5" s="23"/>
      <c r="F5" s="23"/>
      <c r="G5" s="26"/>
    </row>
    <row r="6" spans="1:7">
      <c r="A6" s="1"/>
      <c r="B6" s="2" t="s">
        <v>3</v>
      </c>
      <c r="C6" s="30" t="s">
        <v>145</v>
      </c>
      <c r="D6" s="23"/>
      <c r="E6" s="23"/>
      <c r="F6" s="23"/>
    </row>
    <row r="7" spans="1:7">
      <c r="A7" s="1"/>
      <c r="B7" s="2" t="s">
        <v>4</v>
      </c>
      <c r="C7" s="23" t="s">
        <v>121</v>
      </c>
      <c r="D7" s="23"/>
      <c r="E7" s="23"/>
      <c r="F7" s="23"/>
    </row>
    <row r="8" spans="1:7" ht="63" customHeight="1">
      <c r="A8" s="3" t="s">
        <v>5</v>
      </c>
      <c r="B8" s="4" t="s">
        <v>7</v>
      </c>
      <c r="C8" s="4" t="s">
        <v>118</v>
      </c>
      <c r="D8" s="4" t="s">
        <v>149</v>
      </c>
      <c r="E8" s="4" t="s">
        <v>148</v>
      </c>
      <c r="F8" s="4" t="s">
        <v>8</v>
      </c>
    </row>
    <row r="9" spans="1:7">
      <c r="A9" s="5">
        <v>1</v>
      </c>
      <c r="B9" s="5" t="s">
        <v>122</v>
      </c>
      <c r="C9" s="22">
        <v>9</v>
      </c>
      <c r="D9" s="5">
        <v>0</v>
      </c>
      <c r="E9" s="5">
        <v>9</v>
      </c>
      <c r="F9" s="5">
        <f>C9*6+D9*2+E9*2</f>
        <v>72</v>
      </c>
    </row>
    <row r="10" spans="1:7">
      <c r="A10" s="5">
        <v>2</v>
      </c>
      <c r="B10" s="27" t="s">
        <v>123</v>
      </c>
      <c r="C10" s="22">
        <v>9</v>
      </c>
      <c r="D10" s="5">
        <v>7</v>
      </c>
      <c r="E10" s="5">
        <v>8</v>
      </c>
      <c r="F10" s="5">
        <f t="shared" ref="F10:F33" si="0">C10*6+D10*2+E10*2</f>
        <v>84</v>
      </c>
    </row>
    <row r="11" spans="1:7">
      <c r="A11" s="5">
        <v>3</v>
      </c>
      <c r="B11" s="5" t="s">
        <v>124</v>
      </c>
      <c r="C11" s="22">
        <v>10</v>
      </c>
      <c r="D11" s="5">
        <v>10</v>
      </c>
      <c r="E11" s="5">
        <v>9</v>
      </c>
      <c r="F11" s="5">
        <f t="shared" si="0"/>
        <v>98</v>
      </c>
    </row>
    <row r="12" spans="1:7">
      <c r="A12" s="5">
        <v>4</v>
      </c>
      <c r="B12" s="5" t="s">
        <v>125</v>
      </c>
      <c r="C12" s="22">
        <v>10</v>
      </c>
      <c r="D12" s="5">
        <v>9</v>
      </c>
      <c r="E12" s="5">
        <v>9</v>
      </c>
      <c r="F12" s="5">
        <f t="shared" si="0"/>
        <v>96</v>
      </c>
    </row>
    <row r="13" spans="1:7">
      <c r="A13" s="5">
        <v>5</v>
      </c>
      <c r="B13" s="5" t="s">
        <v>126</v>
      </c>
      <c r="C13" s="22">
        <v>8</v>
      </c>
      <c r="D13" s="5">
        <v>8</v>
      </c>
      <c r="E13" s="5">
        <v>8</v>
      </c>
      <c r="F13" s="5">
        <f t="shared" si="0"/>
        <v>80</v>
      </c>
    </row>
    <row r="14" spans="1:7">
      <c r="A14" s="5">
        <v>6</v>
      </c>
      <c r="B14" s="5" t="s">
        <v>127</v>
      </c>
      <c r="C14" s="22">
        <v>9</v>
      </c>
      <c r="D14" s="5">
        <v>8</v>
      </c>
      <c r="E14" s="5">
        <v>9</v>
      </c>
      <c r="F14" s="5">
        <f t="shared" si="0"/>
        <v>88</v>
      </c>
    </row>
    <row r="15" spans="1:7">
      <c r="A15" s="5">
        <v>7</v>
      </c>
      <c r="B15" s="5" t="s">
        <v>128</v>
      </c>
      <c r="C15" s="22">
        <v>10</v>
      </c>
      <c r="D15" s="5">
        <v>10</v>
      </c>
      <c r="E15" s="5">
        <v>9</v>
      </c>
      <c r="F15" s="5">
        <f t="shared" si="0"/>
        <v>98</v>
      </c>
    </row>
    <row r="16" spans="1:7">
      <c r="A16" s="5">
        <v>8</v>
      </c>
      <c r="B16" s="5" t="s">
        <v>129</v>
      </c>
      <c r="C16" s="22">
        <v>10</v>
      </c>
      <c r="D16" s="5">
        <v>9</v>
      </c>
      <c r="E16" s="5">
        <v>9</v>
      </c>
      <c r="F16" s="5">
        <f t="shared" si="0"/>
        <v>96</v>
      </c>
    </row>
    <row r="17" spans="1:6">
      <c r="A17" s="5">
        <v>9</v>
      </c>
      <c r="B17" s="5" t="s">
        <v>130</v>
      </c>
      <c r="C17" s="22">
        <v>10</v>
      </c>
      <c r="D17" s="5">
        <v>10</v>
      </c>
      <c r="E17" s="5">
        <v>9</v>
      </c>
      <c r="F17" s="5">
        <f t="shared" si="0"/>
        <v>98</v>
      </c>
    </row>
    <row r="18" spans="1:6">
      <c r="A18" s="5">
        <v>10</v>
      </c>
      <c r="B18" s="5" t="s">
        <v>131</v>
      </c>
      <c r="C18" s="22">
        <v>8</v>
      </c>
      <c r="D18" s="5">
        <v>0</v>
      </c>
      <c r="E18" s="5">
        <v>7</v>
      </c>
      <c r="F18" s="5">
        <f t="shared" si="0"/>
        <v>62</v>
      </c>
    </row>
    <row r="19" spans="1:6">
      <c r="A19" s="5">
        <v>11</v>
      </c>
      <c r="B19" s="5" t="s">
        <v>132</v>
      </c>
      <c r="C19" s="22">
        <v>8</v>
      </c>
      <c r="D19" s="5">
        <v>0</v>
      </c>
      <c r="E19" s="5">
        <v>8</v>
      </c>
      <c r="F19" s="5">
        <f t="shared" si="0"/>
        <v>64</v>
      </c>
    </row>
    <row r="20" spans="1:6">
      <c r="A20" s="5">
        <v>12</v>
      </c>
      <c r="B20" s="5" t="s">
        <v>133</v>
      </c>
      <c r="C20" s="22">
        <v>10</v>
      </c>
      <c r="D20" s="5">
        <v>9</v>
      </c>
      <c r="E20" s="5">
        <v>9</v>
      </c>
      <c r="F20" s="5">
        <f t="shared" si="0"/>
        <v>96</v>
      </c>
    </row>
    <row r="21" spans="1:6">
      <c r="A21" s="5">
        <v>13</v>
      </c>
      <c r="B21" s="5" t="s">
        <v>134</v>
      </c>
      <c r="C21" s="22">
        <v>9</v>
      </c>
      <c r="D21" s="5">
        <v>8</v>
      </c>
      <c r="E21" s="5">
        <v>8</v>
      </c>
      <c r="F21" s="5">
        <f t="shared" si="0"/>
        <v>86</v>
      </c>
    </row>
    <row r="22" spans="1:6">
      <c r="A22" s="5">
        <v>14</v>
      </c>
      <c r="B22" s="31" t="s">
        <v>158</v>
      </c>
      <c r="C22" s="22">
        <v>9</v>
      </c>
      <c r="D22" s="5">
        <v>9</v>
      </c>
      <c r="E22" s="5">
        <v>8</v>
      </c>
      <c r="F22" s="5">
        <f t="shared" si="0"/>
        <v>88</v>
      </c>
    </row>
    <row r="23" spans="1:6">
      <c r="A23" s="5">
        <v>15</v>
      </c>
      <c r="B23" s="5" t="s">
        <v>136</v>
      </c>
      <c r="C23" s="22">
        <v>9</v>
      </c>
      <c r="D23" s="5">
        <v>9</v>
      </c>
      <c r="E23" s="5">
        <v>9</v>
      </c>
      <c r="F23" s="5">
        <f t="shared" si="0"/>
        <v>90</v>
      </c>
    </row>
    <row r="24" spans="1:6">
      <c r="A24" s="5">
        <v>16</v>
      </c>
      <c r="B24" s="5" t="s">
        <v>137</v>
      </c>
      <c r="C24" s="22">
        <v>9</v>
      </c>
      <c r="D24" s="5">
        <v>9</v>
      </c>
      <c r="E24" s="5">
        <v>8</v>
      </c>
      <c r="F24" s="5">
        <f t="shared" si="0"/>
        <v>88</v>
      </c>
    </row>
    <row r="25" spans="1:6" ht="13.9" customHeight="1">
      <c r="A25" s="5">
        <v>17</v>
      </c>
      <c r="B25" s="5" t="s">
        <v>138</v>
      </c>
      <c r="C25" s="22">
        <v>10</v>
      </c>
      <c r="D25" s="5">
        <v>8</v>
      </c>
      <c r="E25" s="5">
        <v>9</v>
      </c>
      <c r="F25" s="5">
        <f t="shared" si="0"/>
        <v>94</v>
      </c>
    </row>
    <row r="26" spans="1:6">
      <c r="A26" s="5">
        <v>18</v>
      </c>
      <c r="B26" s="5" t="s">
        <v>139</v>
      </c>
      <c r="C26" s="22">
        <v>7</v>
      </c>
      <c r="D26" s="5">
        <v>0</v>
      </c>
      <c r="E26" s="5">
        <v>7</v>
      </c>
      <c r="F26" s="5">
        <f t="shared" si="0"/>
        <v>56</v>
      </c>
    </row>
    <row r="27" spans="1:6">
      <c r="A27" s="5">
        <v>19</v>
      </c>
      <c r="B27" s="5" t="s">
        <v>140</v>
      </c>
      <c r="C27" s="22">
        <v>7</v>
      </c>
      <c r="D27" s="5">
        <v>7</v>
      </c>
      <c r="E27" s="5">
        <v>7</v>
      </c>
      <c r="F27" s="5">
        <f t="shared" si="0"/>
        <v>70</v>
      </c>
    </row>
    <row r="28" spans="1:6">
      <c r="A28" s="5">
        <v>20</v>
      </c>
      <c r="B28" s="5" t="s">
        <v>141</v>
      </c>
      <c r="C28" s="22">
        <v>9</v>
      </c>
      <c r="D28" s="5">
        <v>8</v>
      </c>
      <c r="E28" s="5">
        <v>8</v>
      </c>
      <c r="F28" s="5">
        <f t="shared" si="0"/>
        <v>86</v>
      </c>
    </row>
    <row r="29" spans="1:6">
      <c r="A29" s="5">
        <v>21</v>
      </c>
      <c r="B29" s="5" t="s">
        <v>143</v>
      </c>
      <c r="C29" s="22">
        <v>10</v>
      </c>
      <c r="D29" s="5">
        <v>8</v>
      </c>
      <c r="E29" s="5">
        <v>9</v>
      </c>
      <c r="F29" s="5">
        <f t="shared" si="0"/>
        <v>94</v>
      </c>
    </row>
    <row r="30" spans="1:6">
      <c r="A30" s="5">
        <v>22</v>
      </c>
      <c r="B30" s="5" t="s">
        <v>144</v>
      </c>
      <c r="C30" s="22">
        <v>9</v>
      </c>
      <c r="D30" s="5">
        <v>8</v>
      </c>
      <c r="E30" s="5">
        <v>8</v>
      </c>
      <c r="F30" s="5">
        <f t="shared" si="0"/>
        <v>86</v>
      </c>
    </row>
    <row r="31" spans="1:6">
      <c r="A31" s="5">
        <v>23</v>
      </c>
      <c r="B31" s="5"/>
      <c r="C31" s="22"/>
      <c r="D31" s="5"/>
      <c r="E31" s="5"/>
      <c r="F31" s="5">
        <f t="shared" si="0"/>
        <v>0</v>
      </c>
    </row>
    <row r="32" spans="1:6">
      <c r="A32" s="5">
        <v>24</v>
      </c>
      <c r="B32" s="5"/>
      <c r="C32" s="22"/>
      <c r="D32" s="5"/>
      <c r="E32" s="5"/>
      <c r="F32" s="5">
        <f t="shared" si="0"/>
        <v>0</v>
      </c>
    </row>
    <row r="33" spans="1:6">
      <c r="A33" s="5">
        <v>25</v>
      </c>
      <c r="B33" s="5"/>
      <c r="C33" s="22"/>
      <c r="D33" s="5"/>
      <c r="E33" s="5"/>
      <c r="F33" s="5">
        <f t="shared" si="0"/>
        <v>0</v>
      </c>
    </row>
    <row r="34" spans="1:6" ht="30">
      <c r="C34" s="7" t="s">
        <v>11</v>
      </c>
      <c r="D34" s="26" t="s">
        <v>12</v>
      </c>
    </row>
    <row r="35" spans="1:6">
      <c r="C35" t="s">
        <v>15</v>
      </c>
      <c r="D35" s="26" t="s">
        <v>12</v>
      </c>
    </row>
    <row r="36" spans="1:6">
      <c r="D36" s="26"/>
    </row>
  </sheetData>
  <pageMargins left="0.7" right="0.7" top="0.75" bottom="0.75" header="0.3" footer="0.3"/>
  <pageSetup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8" workbookViewId="0">
      <selection activeCell="E27" sqref="E27"/>
    </sheetView>
  </sheetViews>
  <sheetFormatPr defaultRowHeight="15"/>
  <cols>
    <col min="2" max="2" width="36.140625" customWidth="1"/>
    <col min="3" max="3" width="17.140625" customWidth="1"/>
    <col min="4" max="4" width="13" customWidth="1"/>
    <col min="5" max="5" width="15" customWidth="1"/>
    <col min="6" max="6" width="11.7109375" customWidth="1"/>
  </cols>
  <sheetData>
    <row r="1" spans="1:7" ht="15" customHeight="1">
      <c r="A1" s="24"/>
      <c r="B1" s="24"/>
      <c r="C1" s="29" t="s">
        <v>119</v>
      </c>
      <c r="D1" s="24"/>
      <c r="E1" s="24"/>
      <c r="F1" s="24"/>
    </row>
    <row r="2" spans="1:7" ht="15" customHeight="1">
      <c r="A2" s="24"/>
      <c r="B2" s="24"/>
      <c r="C2" s="29" t="s">
        <v>147</v>
      </c>
      <c r="D2" s="24"/>
      <c r="E2" s="24"/>
      <c r="F2" s="24"/>
    </row>
    <row r="3" spans="1:7">
      <c r="B3" s="28" t="s">
        <v>0</v>
      </c>
      <c r="C3" s="30" t="s">
        <v>159</v>
      </c>
      <c r="D3" s="23"/>
      <c r="E3" s="23"/>
      <c r="F3" s="23"/>
    </row>
    <row r="4" spans="1:7">
      <c r="B4" s="2" t="s">
        <v>1</v>
      </c>
      <c r="C4" s="23" t="s">
        <v>142</v>
      </c>
      <c r="D4" s="23"/>
      <c r="E4" s="23"/>
      <c r="F4" s="23"/>
    </row>
    <row r="5" spans="1:7" ht="14.25" customHeight="1">
      <c r="A5" s="1"/>
      <c r="B5" s="2" t="s">
        <v>2</v>
      </c>
      <c r="C5" s="25" t="s">
        <v>120</v>
      </c>
      <c r="D5" s="23"/>
      <c r="E5" s="23"/>
      <c r="F5" s="23"/>
      <c r="G5" s="26"/>
    </row>
    <row r="6" spans="1:7">
      <c r="A6" s="1"/>
      <c r="B6" s="2" t="s">
        <v>3</v>
      </c>
      <c r="C6" s="30" t="s">
        <v>145</v>
      </c>
      <c r="D6" s="23"/>
      <c r="E6" s="23"/>
      <c r="F6" s="23"/>
    </row>
    <row r="7" spans="1:7">
      <c r="A7" s="1"/>
      <c r="B7" s="2" t="s">
        <v>4</v>
      </c>
      <c r="C7" s="23" t="s">
        <v>121</v>
      </c>
      <c r="D7" s="23"/>
      <c r="E7" s="23"/>
      <c r="F7" s="23"/>
    </row>
    <row r="8" spans="1:7" ht="63" customHeight="1">
      <c r="A8" s="3" t="s">
        <v>5</v>
      </c>
      <c r="B8" s="4" t="s">
        <v>7</v>
      </c>
      <c r="C8" s="4" t="s">
        <v>118</v>
      </c>
      <c r="D8" s="4" t="s">
        <v>149</v>
      </c>
      <c r="E8" s="4" t="s">
        <v>148</v>
      </c>
      <c r="F8" s="4" t="s">
        <v>8</v>
      </c>
    </row>
    <row r="9" spans="1:7">
      <c r="A9" s="5">
        <v>1</v>
      </c>
      <c r="B9" s="5" t="s">
        <v>122</v>
      </c>
      <c r="C9" s="22">
        <v>10</v>
      </c>
      <c r="D9" s="5">
        <v>9</v>
      </c>
      <c r="E9" s="5">
        <v>9</v>
      </c>
      <c r="F9" s="5">
        <f>C9*6+D9*2+E9*2</f>
        <v>96</v>
      </c>
    </row>
    <row r="10" spans="1:7">
      <c r="A10" s="5">
        <v>2</v>
      </c>
      <c r="B10" s="27" t="s">
        <v>123</v>
      </c>
      <c r="C10" s="22">
        <v>9</v>
      </c>
      <c r="D10" s="5">
        <v>0</v>
      </c>
      <c r="E10" s="5">
        <v>8</v>
      </c>
      <c r="F10" s="5">
        <f t="shared" ref="F10:F33" si="0">C10*6+D10*2+E10*2</f>
        <v>70</v>
      </c>
    </row>
    <row r="11" spans="1:7">
      <c r="A11" s="5">
        <v>3</v>
      </c>
      <c r="B11" s="5" t="s">
        <v>124</v>
      </c>
      <c r="C11" s="22">
        <v>9</v>
      </c>
      <c r="D11" s="5">
        <v>10</v>
      </c>
      <c r="E11" s="5">
        <v>9</v>
      </c>
      <c r="F11" s="5">
        <f t="shared" si="0"/>
        <v>92</v>
      </c>
    </row>
    <row r="12" spans="1:7">
      <c r="A12" s="5">
        <v>4</v>
      </c>
      <c r="B12" s="5" t="s">
        <v>125</v>
      </c>
      <c r="C12" s="22">
        <v>9</v>
      </c>
      <c r="D12" s="5">
        <v>9</v>
      </c>
      <c r="E12" s="5">
        <v>9</v>
      </c>
      <c r="F12" s="5">
        <f t="shared" si="0"/>
        <v>90</v>
      </c>
    </row>
    <row r="13" spans="1:7">
      <c r="A13" s="5">
        <v>5</v>
      </c>
      <c r="B13" s="5" t="s">
        <v>126</v>
      </c>
      <c r="C13" s="22">
        <v>9</v>
      </c>
      <c r="D13" s="5">
        <v>9</v>
      </c>
      <c r="E13" s="5">
        <v>8</v>
      </c>
      <c r="F13" s="5">
        <f t="shared" si="0"/>
        <v>88</v>
      </c>
    </row>
    <row r="14" spans="1:7">
      <c r="A14" s="5">
        <v>6</v>
      </c>
      <c r="B14" s="5" t="s">
        <v>127</v>
      </c>
      <c r="C14" s="22">
        <v>10</v>
      </c>
      <c r="D14" s="5">
        <v>9</v>
      </c>
      <c r="E14" s="5">
        <v>10</v>
      </c>
      <c r="F14" s="5">
        <f t="shared" si="0"/>
        <v>98</v>
      </c>
    </row>
    <row r="15" spans="1:7">
      <c r="A15" s="5">
        <v>7</v>
      </c>
      <c r="B15" s="5" t="s">
        <v>128</v>
      </c>
      <c r="C15" s="22">
        <v>9</v>
      </c>
      <c r="D15" s="5">
        <v>10</v>
      </c>
      <c r="E15" s="5">
        <v>9</v>
      </c>
      <c r="F15" s="5">
        <f t="shared" si="0"/>
        <v>92</v>
      </c>
    </row>
    <row r="16" spans="1:7">
      <c r="A16" s="5">
        <v>8</v>
      </c>
      <c r="B16" s="5" t="s">
        <v>129</v>
      </c>
      <c r="C16" s="22">
        <v>9</v>
      </c>
      <c r="D16" s="5">
        <v>0</v>
      </c>
      <c r="E16" s="5">
        <v>9</v>
      </c>
      <c r="F16" s="5">
        <f t="shared" si="0"/>
        <v>72</v>
      </c>
    </row>
    <row r="17" spans="1:6">
      <c r="A17" s="5">
        <v>9</v>
      </c>
      <c r="B17" s="5" t="s">
        <v>130</v>
      </c>
      <c r="C17" s="22">
        <v>10</v>
      </c>
      <c r="D17" s="5">
        <v>0</v>
      </c>
      <c r="E17" s="5">
        <v>9</v>
      </c>
      <c r="F17" s="5">
        <f t="shared" si="0"/>
        <v>78</v>
      </c>
    </row>
    <row r="18" spans="1:6">
      <c r="A18" s="5">
        <v>10</v>
      </c>
      <c r="B18" s="5" t="s">
        <v>131</v>
      </c>
      <c r="C18" s="22">
        <v>9</v>
      </c>
      <c r="D18" s="5">
        <v>0</v>
      </c>
      <c r="E18" s="5">
        <v>8</v>
      </c>
      <c r="F18" s="5">
        <f t="shared" si="0"/>
        <v>70</v>
      </c>
    </row>
    <row r="19" spans="1:6">
      <c r="A19" s="5">
        <v>11</v>
      </c>
      <c r="B19" s="5" t="s">
        <v>132</v>
      </c>
      <c r="C19" s="22">
        <v>8</v>
      </c>
      <c r="D19" s="5">
        <v>0</v>
      </c>
      <c r="E19" s="5">
        <v>8</v>
      </c>
      <c r="F19" s="5">
        <f t="shared" si="0"/>
        <v>64</v>
      </c>
    </row>
    <row r="20" spans="1:6">
      <c r="A20" s="5">
        <v>12</v>
      </c>
      <c r="B20" s="5" t="s">
        <v>133</v>
      </c>
      <c r="C20" s="22">
        <v>10</v>
      </c>
      <c r="D20" s="5">
        <v>9</v>
      </c>
      <c r="E20" s="5">
        <v>9</v>
      </c>
      <c r="F20" s="5">
        <f t="shared" si="0"/>
        <v>96</v>
      </c>
    </row>
    <row r="21" spans="1:6">
      <c r="A21" s="5">
        <v>13</v>
      </c>
      <c r="B21" s="5" t="s">
        <v>134</v>
      </c>
      <c r="C21" s="22">
        <v>9</v>
      </c>
      <c r="D21" s="5">
        <v>8</v>
      </c>
      <c r="E21" s="5">
        <v>9</v>
      </c>
      <c r="F21" s="5">
        <f t="shared" si="0"/>
        <v>88</v>
      </c>
    </row>
    <row r="22" spans="1:6">
      <c r="A22" s="5">
        <v>14</v>
      </c>
      <c r="B22" s="31" t="s">
        <v>158</v>
      </c>
      <c r="C22" s="22">
        <v>9</v>
      </c>
      <c r="D22" s="5">
        <v>8</v>
      </c>
      <c r="E22" s="5">
        <v>9</v>
      </c>
      <c r="F22" s="5">
        <f t="shared" si="0"/>
        <v>88</v>
      </c>
    </row>
    <row r="23" spans="1:6">
      <c r="A23" s="5">
        <v>15</v>
      </c>
      <c r="B23" s="5" t="s">
        <v>136</v>
      </c>
      <c r="C23" s="22">
        <v>9</v>
      </c>
      <c r="D23" s="5">
        <v>9</v>
      </c>
      <c r="E23" s="5">
        <v>9</v>
      </c>
      <c r="F23" s="5">
        <f t="shared" si="0"/>
        <v>90</v>
      </c>
    </row>
    <row r="24" spans="1:6">
      <c r="A24" s="5">
        <v>16</v>
      </c>
      <c r="B24" s="5" t="s">
        <v>137</v>
      </c>
      <c r="C24" s="22">
        <v>10</v>
      </c>
      <c r="D24" s="5">
        <v>8</v>
      </c>
      <c r="E24" s="5">
        <v>8</v>
      </c>
      <c r="F24" s="5">
        <f t="shared" si="0"/>
        <v>92</v>
      </c>
    </row>
    <row r="25" spans="1:6" ht="13.9" customHeight="1">
      <c r="A25" s="5">
        <v>17</v>
      </c>
      <c r="B25" s="5" t="s">
        <v>138</v>
      </c>
      <c r="C25" s="22">
        <v>10</v>
      </c>
      <c r="D25" s="5">
        <v>0</v>
      </c>
      <c r="E25" s="5">
        <v>9</v>
      </c>
      <c r="F25" s="5">
        <f t="shared" si="0"/>
        <v>78</v>
      </c>
    </row>
    <row r="26" spans="1:6">
      <c r="A26" s="5">
        <v>18</v>
      </c>
      <c r="B26" s="5" t="s">
        <v>139</v>
      </c>
      <c r="C26" s="22">
        <v>7</v>
      </c>
      <c r="D26" s="5">
        <v>0</v>
      </c>
      <c r="E26" s="5">
        <v>7</v>
      </c>
      <c r="F26" s="5">
        <f t="shared" si="0"/>
        <v>56</v>
      </c>
    </row>
    <row r="27" spans="1:6">
      <c r="A27" s="5">
        <v>19</v>
      </c>
      <c r="B27" s="5" t="s">
        <v>140</v>
      </c>
      <c r="C27" s="22">
        <v>10</v>
      </c>
      <c r="D27" s="5">
        <v>10</v>
      </c>
      <c r="E27" s="5">
        <v>10</v>
      </c>
      <c r="F27" s="5">
        <f t="shared" si="0"/>
        <v>100</v>
      </c>
    </row>
    <row r="28" spans="1:6">
      <c r="A28" s="5">
        <v>20</v>
      </c>
      <c r="B28" s="5" t="s">
        <v>141</v>
      </c>
      <c r="C28" s="22">
        <v>9</v>
      </c>
      <c r="D28" s="5">
        <v>8</v>
      </c>
      <c r="E28" s="5">
        <v>8</v>
      </c>
      <c r="F28" s="5">
        <f t="shared" si="0"/>
        <v>86</v>
      </c>
    </row>
    <row r="29" spans="1:6">
      <c r="A29" s="5">
        <v>21</v>
      </c>
      <c r="B29" s="5" t="s">
        <v>143</v>
      </c>
      <c r="C29" s="22">
        <v>9</v>
      </c>
      <c r="D29" s="5">
        <v>0</v>
      </c>
      <c r="E29" s="5">
        <v>9</v>
      </c>
      <c r="F29" s="5">
        <f t="shared" si="0"/>
        <v>72</v>
      </c>
    </row>
    <row r="30" spans="1:6">
      <c r="A30" s="5">
        <v>22</v>
      </c>
      <c r="B30" s="5" t="s">
        <v>144</v>
      </c>
      <c r="C30" s="22">
        <v>9</v>
      </c>
      <c r="D30" s="5">
        <v>8</v>
      </c>
      <c r="E30" s="5">
        <v>8</v>
      </c>
      <c r="F30" s="5">
        <f t="shared" si="0"/>
        <v>86</v>
      </c>
    </row>
    <row r="31" spans="1:6">
      <c r="A31" s="5">
        <v>23</v>
      </c>
      <c r="B31" s="5"/>
      <c r="C31" s="22"/>
      <c r="D31" s="5"/>
      <c r="E31" s="5"/>
      <c r="F31" s="5">
        <f t="shared" si="0"/>
        <v>0</v>
      </c>
    </row>
    <row r="32" spans="1:6">
      <c r="A32" s="5">
        <v>24</v>
      </c>
      <c r="B32" s="5"/>
      <c r="C32" s="22"/>
      <c r="D32" s="5"/>
      <c r="E32" s="5"/>
      <c r="F32" s="5">
        <f t="shared" si="0"/>
        <v>0</v>
      </c>
    </row>
    <row r="33" spans="1:6">
      <c r="A33" s="5">
        <v>25</v>
      </c>
      <c r="B33" s="5"/>
      <c r="C33" s="22"/>
      <c r="D33" s="5"/>
      <c r="E33" s="5"/>
      <c r="F33" s="5">
        <f t="shared" si="0"/>
        <v>0</v>
      </c>
    </row>
    <row r="34" spans="1:6" ht="30">
      <c r="C34" s="7" t="s">
        <v>11</v>
      </c>
      <c r="D34" s="26" t="s">
        <v>12</v>
      </c>
    </row>
    <row r="35" spans="1:6">
      <c r="C35" t="s">
        <v>15</v>
      </c>
      <c r="D35" s="26" t="s">
        <v>12</v>
      </c>
    </row>
    <row r="36" spans="1:6">
      <c r="D36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4" workbookViewId="0">
      <selection activeCell="C3" sqref="C3"/>
    </sheetView>
  </sheetViews>
  <sheetFormatPr defaultRowHeight="15"/>
  <cols>
    <col min="2" max="2" width="36.140625" customWidth="1"/>
    <col min="3" max="3" width="17.140625" customWidth="1"/>
    <col min="4" max="4" width="13" customWidth="1"/>
    <col min="5" max="5" width="15" customWidth="1"/>
    <col min="6" max="6" width="11.7109375" customWidth="1"/>
  </cols>
  <sheetData>
    <row r="1" spans="1:7" ht="15" customHeight="1">
      <c r="A1" s="24"/>
      <c r="B1" s="24"/>
      <c r="C1" s="29" t="s">
        <v>119</v>
      </c>
      <c r="D1" s="24"/>
      <c r="E1" s="24"/>
      <c r="F1" s="24"/>
    </row>
    <row r="2" spans="1:7" ht="15" customHeight="1">
      <c r="A2" s="24"/>
      <c r="B2" s="24"/>
      <c r="C2" s="29" t="s">
        <v>147</v>
      </c>
      <c r="D2" s="24"/>
      <c r="E2" s="24"/>
      <c r="F2" s="24"/>
    </row>
    <row r="3" spans="1:7">
      <c r="B3" s="28" t="s">
        <v>0</v>
      </c>
      <c r="C3" s="30" t="s">
        <v>163</v>
      </c>
      <c r="D3" s="23"/>
      <c r="E3" s="23"/>
      <c r="F3" s="23"/>
    </row>
    <row r="4" spans="1:7">
      <c r="B4" s="2" t="s">
        <v>1</v>
      </c>
      <c r="C4" s="23" t="s">
        <v>142</v>
      </c>
      <c r="D4" s="23"/>
      <c r="E4" s="23"/>
      <c r="F4" s="23"/>
    </row>
    <row r="5" spans="1:7" ht="14.25" customHeight="1">
      <c r="A5" s="1"/>
      <c r="B5" s="2" t="s">
        <v>2</v>
      </c>
      <c r="C5" s="25" t="s">
        <v>120</v>
      </c>
      <c r="D5" s="23"/>
      <c r="E5" s="23"/>
      <c r="F5" s="23"/>
      <c r="G5" s="26"/>
    </row>
    <row r="6" spans="1:7">
      <c r="A6" s="1"/>
      <c r="B6" s="2" t="s">
        <v>3</v>
      </c>
      <c r="C6" s="30" t="s">
        <v>145</v>
      </c>
      <c r="D6" s="23"/>
      <c r="E6" s="23"/>
      <c r="F6" s="23"/>
    </row>
    <row r="7" spans="1:7">
      <c r="A7" s="1"/>
      <c r="B7" s="2" t="s">
        <v>4</v>
      </c>
      <c r="C7" s="23" t="s">
        <v>121</v>
      </c>
      <c r="D7" s="23"/>
      <c r="E7" s="23"/>
      <c r="F7" s="23"/>
    </row>
    <row r="8" spans="1:7" ht="63" customHeight="1">
      <c r="A8" s="3" t="s">
        <v>5</v>
      </c>
      <c r="B8" s="4" t="s">
        <v>7</v>
      </c>
      <c r="C8" s="4" t="s">
        <v>118</v>
      </c>
      <c r="D8" s="4" t="s">
        <v>149</v>
      </c>
      <c r="E8" s="4" t="s">
        <v>148</v>
      </c>
      <c r="F8" s="4" t="s">
        <v>8</v>
      </c>
    </row>
    <row r="9" spans="1:7">
      <c r="A9" s="5">
        <v>1</v>
      </c>
      <c r="B9" s="5" t="s">
        <v>122</v>
      </c>
      <c r="C9" s="22">
        <v>10</v>
      </c>
      <c r="D9" s="5">
        <v>0</v>
      </c>
      <c r="E9" s="5">
        <v>9</v>
      </c>
      <c r="F9" s="5">
        <f>C9*6+D9*2+E9*2</f>
        <v>78</v>
      </c>
    </row>
    <row r="10" spans="1:7">
      <c r="A10" s="5">
        <v>2</v>
      </c>
      <c r="B10" s="27" t="s">
        <v>123</v>
      </c>
      <c r="C10" s="22">
        <v>9</v>
      </c>
      <c r="D10" s="5">
        <v>0</v>
      </c>
      <c r="E10" s="5">
        <v>7</v>
      </c>
      <c r="F10" s="5">
        <f t="shared" ref="F10:F33" si="0">C10*6+D10*2+E10*2</f>
        <v>68</v>
      </c>
    </row>
    <row r="11" spans="1:7">
      <c r="A11" s="5">
        <v>3</v>
      </c>
      <c r="B11" s="5" t="s">
        <v>124</v>
      </c>
      <c r="C11" s="22">
        <v>10</v>
      </c>
      <c r="D11" s="5">
        <v>10</v>
      </c>
      <c r="E11" s="5">
        <v>9</v>
      </c>
      <c r="F11" s="5">
        <f t="shared" si="0"/>
        <v>98</v>
      </c>
    </row>
    <row r="12" spans="1:7">
      <c r="A12" s="5">
        <v>4</v>
      </c>
      <c r="B12" s="5" t="s">
        <v>125</v>
      </c>
      <c r="C12" s="22">
        <v>9</v>
      </c>
      <c r="D12" s="5">
        <v>9</v>
      </c>
      <c r="E12" s="5">
        <v>9</v>
      </c>
      <c r="F12" s="5">
        <f t="shared" si="0"/>
        <v>90</v>
      </c>
    </row>
    <row r="13" spans="1:7">
      <c r="A13" s="5">
        <v>5</v>
      </c>
      <c r="B13" s="5" t="s">
        <v>126</v>
      </c>
      <c r="C13" s="22">
        <v>9</v>
      </c>
      <c r="D13" s="5">
        <v>9</v>
      </c>
      <c r="E13" s="5">
        <v>8</v>
      </c>
      <c r="F13" s="5">
        <f t="shared" si="0"/>
        <v>88</v>
      </c>
    </row>
    <row r="14" spans="1:7">
      <c r="A14" s="5">
        <v>6</v>
      </c>
      <c r="B14" s="5" t="s">
        <v>127</v>
      </c>
      <c r="C14" s="22">
        <v>10</v>
      </c>
      <c r="D14" s="5">
        <v>0</v>
      </c>
      <c r="E14" s="5">
        <v>10</v>
      </c>
      <c r="F14" s="5">
        <f t="shared" si="0"/>
        <v>80</v>
      </c>
    </row>
    <row r="15" spans="1:7">
      <c r="A15" s="5">
        <v>7</v>
      </c>
      <c r="B15" s="5" t="s">
        <v>128</v>
      </c>
      <c r="C15" s="22">
        <v>9</v>
      </c>
      <c r="D15" s="5">
        <v>10</v>
      </c>
      <c r="E15" s="5">
        <v>10</v>
      </c>
      <c r="F15" s="5">
        <f t="shared" si="0"/>
        <v>94</v>
      </c>
    </row>
    <row r="16" spans="1:7">
      <c r="A16" s="5">
        <v>8</v>
      </c>
      <c r="B16" s="5" t="s">
        <v>129</v>
      </c>
      <c r="C16" s="22">
        <v>9</v>
      </c>
      <c r="D16" s="5">
        <v>0</v>
      </c>
      <c r="E16" s="5">
        <v>7</v>
      </c>
      <c r="F16" s="5">
        <f t="shared" si="0"/>
        <v>68</v>
      </c>
    </row>
    <row r="17" spans="1:6">
      <c r="A17" s="5">
        <v>9</v>
      </c>
      <c r="B17" s="5" t="s">
        <v>130</v>
      </c>
      <c r="C17" s="22">
        <v>10</v>
      </c>
      <c r="D17" s="5">
        <v>0</v>
      </c>
      <c r="E17" s="5">
        <v>7</v>
      </c>
      <c r="F17" s="5">
        <f t="shared" si="0"/>
        <v>74</v>
      </c>
    </row>
    <row r="18" spans="1:6">
      <c r="A18" s="5">
        <v>10</v>
      </c>
      <c r="B18" s="5" t="s">
        <v>131</v>
      </c>
      <c r="C18" s="22">
        <v>8</v>
      </c>
      <c r="D18" s="5">
        <v>0</v>
      </c>
      <c r="E18" s="5">
        <v>7</v>
      </c>
      <c r="F18" s="5">
        <f t="shared" si="0"/>
        <v>62</v>
      </c>
    </row>
    <row r="19" spans="1:6">
      <c r="A19" s="5">
        <v>11</v>
      </c>
      <c r="B19" s="5" t="s">
        <v>132</v>
      </c>
      <c r="C19" s="22">
        <v>8</v>
      </c>
      <c r="D19" s="5">
        <v>0</v>
      </c>
      <c r="E19" s="5">
        <v>7</v>
      </c>
      <c r="F19" s="5">
        <f t="shared" si="0"/>
        <v>62</v>
      </c>
    </row>
    <row r="20" spans="1:6">
      <c r="A20" s="5">
        <v>12</v>
      </c>
      <c r="B20" s="5" t="s">
        <v>133</v>
      </c>
      <c r="C20" s="22">
        <v>10</v>
      </c>
      <c r="D20" s="5">
        <v>9</v>
      </c>
      <c r="E20" s="5">
        <v>10</v>
      </c>
      <c r="F20" s="5">
        <f t="shared" si="0"/>
        <v>98</v>
      </c>
    </row>
    <row r="21" spans="1:6">
      <c r="A21" s="5">
        <v>13</v>
      </c>
      <c r="B21" s="5" t="s">
        <v>134</v>
      </c>
      <c r="C21" s="22">
        <v>9</v>
      </c>
      <c r="D21" s="5">
        <v>9</v>
      </c>
      <c r="E21" s="5">
        <v>8</v>
      </c>
      <c r="F21" s="5">
        <f t="shared" si="0"/>
        <v>88</v>
      </c>
    </row>
    <row r="22" spans="1:6">
      <c r="A22" s="5">
        <v>14</v>
      </c>
      <c r="B22" s="31" t="s">
        <v>158</v>
      </c>
      <c r="C22" s="22">
        <v>9</v>
      </c>
      <c r="D22" s="5">
        <v>9</v>
      </c>
      <c r="E22" s="5">
        <v>9</v>
      </c>
      <c r="F22" s="5">
        <f t="shared" si="0"/>
        <v>90</v>
      </c>
    </row>
    <row r="23" spans="1:6">
      <c r="A23" s="5">
        <v>15</v>
      </c>
      <c r="B23" s="5" t="s">
        <v>136</v>
      </c>
      <c r="C23" s="22">
        <v>9</v>
      </c>
      <c r="D23" s="5">
        <v>9</v>
      </c>
      <c r="E23" s="5">
        <v>9</v>
      </c>
      <c r="F23" s="5">
        <f t="shared" si="0"/>
        <v>90</v>
      </c>
    </row>
    <row r="24" spans="1:6">
      <c r="A24" s="5">
        <v>16</v>
      </c>
      <c r="B24" s="5" t="s">
        <v>137</v>
      </c>
      <c r="C24" s="22">
        <v>9</v>
      </c>
      <c r="D24" s="5">
        <v>8</v>
      </c>
      <c r="E24" s="5">
        <v>8</v>
      </c>
      <c r="F24" s="5">
        <f t="shared" si="0"/>
        <v>86</v>
      </c>
    </row>
    <row r="25" spans="1:6" ht="13.9" customHeight="1">
      <c r="A25" s="5">
        <v>17</v>
      </c>
      <c r="B25" s="5" t="s">
        <v>138</v>
      </c>
      <c r="C25" s="22">
        <v>9</v>
      </c>
      <c r="D25" s="5">
        <v>0</v>
      </c>
      <c r="E25" s="5">
        <v>7</v>
      </c>
      <c r="F25" s="5">
        <f t="shared" si="0"/>
        <v>68</v>
      </c>
    </row>
    <row r="26" spans="1:6">
      <c r="A26" s="5">
        <v>18</v>
      </c>
      <c r="B26" s="5" t="s">
        <v>139</v>
      </c>
      <c r="C26" s="22">
        <v>7</v>
      </c>
      <c r="D26" s="5">
        <v>0</v>
      </c>
      <c r="E26" s="5">
        <v>7</v>
      </c>
      <c r="F26" s="5">
        <f t="shared" si="0"/>
        <v>56</v>
      </c>
    </row>
    <row r="27" spans="1:6">
      <c r="A27" s="5">
        <v>19</v>
      </c>
      <c r="B27" s="5" t="s">
        <v>140</v>
      </c>
      <c r="C27" s="22">
        <v>8</v>
      </c>
      <c r="D27" s="5">
        <v>0</v>
      </c>
      <c r="E27" s="5">
        <v>7</v>
      </c>
      <c r="F27" s="5">
        <f t="shared" si="0"/>
        <v>62</v>
      </c>
    </row>
    <row r="28" spans="1:6">
      <c r="A28" s="5">
        <v>20</v>
      </c>
      <c r="B28" s="5" t="s">
        <v>141</v>
      </c>
      <c r="C28" s="22">
        <v>9</v>
      </c>
      <c r="D28" s="5">
        <v>9</v>
      </c>
      <c r="E28" s="5">
        <v>9</v>
      </c>
      <c r="F28" s="5">
        <f t="shared" si="0"/>
        <v>90</v>
      </c>
    </row>
    <row r="29" spans="1:6">
      <c r="A29" s="5">
        <v>21</v>
      </c>
      <c r="B29" s="5" t="s">
        <v>143</v>
      </c>
      <c r="C29" s="22">
        <v>9</v>
      </c>
      <c r="D29" s="5">
        <v>0</v>
      </c>
      <c r="E29" s="5">
        <v>9</v>
      </c>
      <c r="F29" s="5">
        <f t="shared" si="0"/>
        <v>72</v>
      </c>
    </row>
    <row r="30" spans="1:6">
      <c r="A30" s="5">
        <v>22</v>
      </c>
      <c r="B30" s="5" t="s">
        <v>144</v>
      </c>
      <c r="C30" s="22">
        <v>9</v>
      </c>
      <c r="D30" s="5">
        <v>9</v>
      </c>
      <c r="E30" s="5">
        <v>9</v>
      </c>
      <c r="F30" s="5">
        <f t="shared" si="0"/>
        <v>90</v>
      </c>
    </row>
    <row r="31" spans="1:6">
      <c r="A31" s="5">
        <v>23</v>
      </c>
      <c r="B31" s="5"/>
      <c r="C31" s="22"/>
      <c r="D31" s="5"/>
      <c r="E31" s="5"/>
      <c r="F31" s="5">
        <f t="shared" si="0"/>
        <v>0</v>
      </c>
    </row>
    <row r="32" spans="1:6">
      <c r="A32" s="5">
        <v>24</v>
      </c>
      <c r="B32" s="5"/>
      <c r="C32" s="22"/>
      <c r="D32" s="5"/>
      <c r="E32" s="5"/>
      <c r="F32" s="5">
        <f t="shared" si="0"/>
        <v>0</v>
      </c>
    </row>
    <row r="33" spans="1:6">
      <c r="A33" s="5">
        <v>25</v>
      </c>
      <c r="B33" s="5"/>
      <c r="C33" s="22"/>
      <c r="D33" s="5"/>
      <c r="E33" s="5"/>
      <c r="F33" s="5">
        <f t="shared" si="0"/>
        <v>0</v>
      </c>
    </row>
    <row r="34" spans="1:6" ht="30">
      <c r="C34" s="7" t="s">
        <v>11</v>
      </c>
      <c r="D34" s="26" t="s">
        <v>12</v>
      </c>
    </row>
    <row r="35" spans="1:6">
      <c r="C35" t="s">
        <v>15</v>
      </c>
      <c r="D35" s="26" t="s">
        <v>12</v>
      </c>
    </row>
    <row r="36" spans="1:6">
      <c r="D3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8" workbookViewId="0">
      <selection activeCell="B20" sqref="B20"/>
    </sheetView>
  </sheetViews>
  <sheetFormatPr defaultRowHeight="15"/>
  <cols>
    <col min="2" max="2" width="36.140625" customWidth="1"/>
    <col min="3" max="3" width="17.140625" customWidth="1"/>
    <col min="4" max="4" width="13" customWidth="1"/>
    <col min="5" max="5" width="15" customWidth="1"/>
    <col min="6" max="6" width="11.7109375" customWidth="1"/>
  </cols>
  <sheetData>
    <row r="1" spans="1:7" ht="15" customHeight="1">
      <c r="A1" s="24"/>
      <c r="B1" s="24"/>
      <c r="C1" s="29" t="s">
        <v>119</v>
      </c>
      <c r="D1" s="24"/>
      <c r="E1" s="24"/>
      <c r="F1" s="24"/>
    </row>
    <row r="2" spans="1:7" ht="15" customHeight="1">
      <c r="A2" s="24"/>
      <c r="B2" s="24"/>
      <c r="C2" s="29" t="s">
        <v>147</v>
      </c>
      <c r="D2" s="24"/>
      <c r="E2" s="24"/>
      <c r="F2" s="24"/>
    </row>
    <row r="3" spans="1:7">
      <c r="B3" s="28" t="s">
        <v>0</v>
      </c>
      <c r="C3" s="30" t="s">
        <v>146</v>
      </c>
      <c r="D3" s="23"/>
      <c r="E3" s="23"/>
      <c r="F3" s="23"/>
    </row>
    <row r="4" spans="1:7">
      <c r="B4" s="2" t="s">
        <v>1</v>
      </c>
      <c r="C4" s="23" t="s">
        <v>142</v>
      </c>
      <c r="D4" s="23"/>
      <c r="E4" s="23"/>
      <c r="F4" s="23"/>
    </row>
    <row r="5" spans="1:7" ht="14.25" customHeight="1">
      <c r="A5" s="1"/>
      <c r="B5" s="2" t="s">
        <v>2</v>
      </c>
      <c r="C5" s="25" t="s">
        <v>120</v>
      </c>
      <c r="D5" s="23"/>
      <c r="E5" s="23"/>
      <c r="F5" s="23"/>
      <c r="G5" s="26"/>
    </row>
    <row r="6" spans="1:7">
      <c r="A6" s="1"/>
      <c r="B6" s="2" t="s">
        <v>3</v>
      </c>
      <c r="C6" s="30" t="s">
        <v>145</v>
      </c>
      <c r="D6" s="23"/>
      <c r="E6" s="23"/>
      <c r="F6" s="23"/>
    </row>
    <row r="7" spans="1:7">
      <c r="A7" s="1"/>
      <c r="B7" s="2" t="s">
        <v>4</v>
      </c>
      <c r="C7" s="23" t="s">
        <v>121</v>
      </c>
      <c r="D7" s="23"/>
      <c r="E7" s="23"/>
      <c r="F7" s="23"/>
    </row>
    <row r="8" spans="1:7" ht="63" customHeight="1">
      <c r="A8" s="3" t="s">
        <v>5</v>
      </c>
      <c r="B8" s="4" t="s">
        <v>7</v>
      </c>
      <c r="C8" s="4" t="s">
        <v>118</v>
      </c>
      <c r="D8" s="4" t="s">
        <v>149</v>
      </c>
      <c r="E8" s="4" t="s">
        <v>148</v>
      </c>
      <c r="F8" s="4" t="s">
        <v>8</v>
      </c>
    </row>
    <row r="9" spans="1:7">
      <c r="A9" s="5">
        <v>1</v>
      </c>
      <c r="B9" s="5" t="s">
        <v>122</v>
      </c>
      <c r="C9" s="22"/>
      <c r="D9" s="22"/>
      <c r="E9" s="22"/>
      <c r="F9" s="5">
        <f>C9*6+D9*2+E9*2</f>
        <v>0</v>
      </c>
    </row>
    <row r="10" spans="1:7">
      <c r="A10" s="5">
        <v>2</v>
      </c>
      <c r="B10" s="27" t="s">
        <v>123</v>
      </c>
      <c r="C10" s="22"/>
      <c r="D10" s="22"/>
      <c r="E10" s="22"/>
      <c r="F10" s="5">
        <f t="shared" ref="F10:F33" si="0">C10*6+D10*2+E10*2</f>
        <v>0</v>
      </c>
    </row>
    <row r="11" spans="1:7">
      <c r="A11" s="5">
        <v>3</v>
      </c>
      <c r="B11" s="5" t="s">
        <v>124</v>
      </c>
      <c r="C11" s="22"/>
      <c r="D11" s="22"/>
      <c r="E11" s="22"/>
      <c r="F11" s="5">
        <f t="shared" si="0"/>
        <v>0</v>
      </c>
    </row>
    <row r="12" spans="1:7">
      <c r="A12" s="5">
        <v>4</v>
      </c>
      <c r="B12" s="5" t="s">
        <v>125</v>
      </c>
      <c r="C12" s="22"/>
      <c r="D12" s="22"/>
      <c r="E12" s="22"/>
      <c r="F12" s="5">
        <f t="shared" si="0"/>
        <v>0</v>
      </c>
    </row>
    <row r="13" spans="1:7">
      <c r="A13" s="5">
        <v>5</v>
      </c>
      <c r="B13" s="5" t="s">
        <v>126</v>
      </c>
      <c r="C13" s="22"/>
      <c r="D13" s="22"/>
      <c r="E13" s="22"/>
      <c r="F13" s="5">
        <f t="shared" si="0"/>
        <v>0</v>
      </c>
    </row>
    <row r="14" spans="1:7">
      <c r="A14" s="5">
        <v>6</v>
      </c>
      <c r="B14" s="5" t="s">
        <v>127</v>
      </c>
      <c r="C14" s="22"/>
      <c r="D14" s="22"/>
      <c r="E14" s="22"/>
      <c r="F14" s="5">
        <f t="shared" si="0"/>
        <v>0</v>
      </c>
    </row>
    <row r="15" spans="1:7">
      <c r="A15" s="5">
        <v>7</v>
      </c>
      <c r="B15" s="5" t="s">
        <v>128</v>
      </c>
      <c r="C15" s="22">
        <v>10</v>
      </c>
      <c r="D15" s="22">
        <v>10</v>
      </c>
      <c r="E15" s="22">
        <v>10</v>
      </c>
      <c r="F15" s="5">
        <f t="shared" si="0"/>
        <v>100</v>
      </c>
    </row>
    <row r="16" spans="1:7">
      <c r="A16" s="5">
        <v>8</v>
      </c>
      <c r="B16" s="5" t="s">
        <v>129</v>
      </c>
      <c r="C16" s="22"/>
      <c r="D16" s="22"/>
      <c r="E16" s="22"/>
      <c r="F16" s="5">
        <f t="shared" si="0"/>
        <v>0</v>
      </c>
    </row>
    <row r="17" spans="1:6">
      <c r="A17" s="5">
        <v>9</v>
      </c>
      <c r="B17" s="5" t="s">
        <v>130</v>
      </c>
      <c r="C17" s="22"/>
      <c r="D17" s="22"/>
      <c r="E17" s="22"/>
      <c r="F17" s="5">
        <f t="shared" si="0"/>
        <v>0</v>
      </c>
    </row>
    <row r="18" spans="1:6">
      <c r="A18" s="5">
        <v>10</v>
      </c>
      <c r="B18" s="5" t="s">
        <v>131</v>
      </c>
      <c r="C18" s="22"/>
      <c r="D18" s="22"/>
      <c r="E18" s="22"/>
      <c r="F18" s="5">
        <f t="shared" si="0"/>
        <v>0</v>
      </c>
    </row>
    <row r="19" spans="1:6">
      <c r="A19" s="5">
        <v>11</v>
      </c>
      <c r="B19" s="5" t="s">
        <v>132</v>
      </c>
      <c r="C19" s="22"/>
      <c r="D19" s="22"/>
      <c r="E19" s="22"/>
      <c r="F19" s="5">
        <f t="shared" si="0"/>
        <v>0</v>
      </c>
    </row>
    <row r="20" spans="1:6">
      <c r="A20" s="5">
        <v>12</v>
      </c>
      <c r="B20" s="5" t="s">
        <v>133</v>
      </c>
      <c r="C20" s="22">
        <v>10</v>
      </c>
      <c r="D20" s="22">
        <v>10</v>
      </c>
      <c r="E20" s="22">
        <v>10</v>
      </c>
      <c r="F20" s="5">
        <f t="shared" si="0"/>
        <v>100</v>
      </c>
    </row>
    <row r="21" spans="1:6">
      <c r="A21" s="5">
        <v>13</v>
      </c>
      <c r="B21" s="5" t="s">
        <v>134</v>
      </c>
      <c r="C21" s="22"/>
      <c r="D21" s="22"/>
      <c r="E21" s="22"/>
      <c r="F21" s="5">
        <f t="shared" si="0"/>
        <v>0</v>
      </c>
    </row>
    <row r="22" spans="1:6">
      <c r="A22" s="5">
        <v>14</v>
      </c>
      <c r="B22" s="5" t="s">
        <v>135</v>
      </c>
      <c r="C22" s="22"/>
      <c r="D22" s="22"/>
      <c r="E22" s="22"/>
      <c r="F22" s="5">
        <f t="shared" si="0"/>
        <v>0</v>
      </c>
    </row>
    <row r="23" spans="1:6">
      <c r="A23" s="5">
        <v>15</v>
      </c>
      <c r="B23" s="5" t="s">
        <v>136</v>
      </c>
      <c r="C23" s="22"/>
      <c r="D23" s="22"/>
      <c r="E23" s="22"/>
      <c r="F23" s="5">
        <f t="shared" si="0"/>
        <v>0</v>
      </c>
    </row>
    <row r="24" spans="1:6">
      <c r="A24" s="5">
        <v>16</v>
      </c>
      <c r="B24" s="5" t="s">
        <v>137</v>
      </c>
      <c r="C24" s="22"/>
      <c r="D24" s="22"/>
      <c r="E24" s="22"/>
      <c r="F24" s="5">
        <f t="shared" si="0"/>
        <v>0</v>
      </c>
    </row>
    <row r="25" spans="1:6" ht="13.9" customHeight="1">
      <c r="A25" s="5">
        <v>17</v>
      </c>
      <c r="B25" s="5" t="s">
        <v>138</v>
      </c>
      <c r="C25" s="22"/>
      <c r="D25" s="22"/>
      <c r="E25" s="22"/>
      <c r="F25" s="5">
        <f t="shared" si="0"/>
        <v>0</v>
      </c>
    </row>
    <row r="26" spans="1:6">
      <c r="A26" s="5">
        <v>18</v>
      </c>
      <c r="B26" s="5" t="s">
        <v>139</v>
      </c>
      <c r="C26" s="22"/>
      <c r="D26" s="22"/>
      <c r="E26" s="22"/>
      <c r="F26" s="5">
        <f t="shared" si="0"/>
        <v>0</v>
      </c>
    </row>
    <row r="27" spans="1:6">
      <c r="A27" s="5">
        <v>19</v>
      </c>
      <c r="B27" s="5" t="s">
        <v>140</v>
      </c>
      <c r="C27" s="22"/>
      <c r="D27" s="22"/>
      <c r="E27" s="22"/>
      <c r="F27" s="5">
        <f t="shared" si="0"/>
        <v>0</v>
      </c>
    </row>
    <row r="28" spans="1:6">
      <c r="A28" s="5">
        <v>20</v>
      </c>
      <c r="B28" s="5" t="s">
        <v>141</v>
      </c>
      <c r="C28" s="22"/>
      <c r="D28" s="22"/>
      <c r="E28" s="22"/>
      <c r="F28" s="5">
        <f t="shared" si="0"/>
        <v>0</v>
      </c>
    </row>
    <row r="29" spans="1:6">
      <c r="A29" s="5">
        <v>21</v>
      </c>
      <c r="B29" s="5" t="s">
        <v>143</v>
      </c>
      <c r="C29" s="22"/>
      <c r="D29" s="22"/>
      <c r="E29" s="22"/>
      <c r="F29" s="5">
        <f t="shared" si="0"/>
        <v>0</v>
      </c>
    </row>
    <row r="30" spans="1:6">
      <c r="A30" s="5">
        <v>22</v>
      </c>
      <c r="B30" s="5" t="s">
        <v>144</v>
      </c>
      <c r="C30" s="22"/>
      <c r="D30" s="22"/>
      <c r="E30" s="22"/>
      <c r="F30" s="5">
        <f t="shared" si="0"/>
        <v>0</v>
      </c>
    </row>
    <row r="31" spans="1:6">
      <c r="A31" s="5">
        <v>23</v>
      </c>
      <c r="B31" s="5"/>
      <c r="C31" s="22"/>
      <c r="D31" s="5"/>
      <c r="E31" s="5"/>
      <c r="F31" s="5">
        <f t="shared" si="0"/>
        <v>0</v>
      </c>
    </row>
    <row r="32" spans="1:6">
      <c r="A32" s="5">
        <v>24</v>
      </c>
      <c r="B32" s="5"/>
      <c r="C32" s="22"/>
      <c r="D32" s="5"/>
      <c r="E32" s="5"/>
      <c r="F32" s="5">
        <f t="shared" si="0"/>
        <v>0</v>
      </c>
    </row>
    <row r="33" spans="1:6">
      <c r="A33" s="5">
        <v>25</v>
      </c>
      <c r="B33" s="5"/>
      <c r="C33" s="22"/>
      <c r="D33" s="5"/>
      <c r="E33" s="5"/>
      <c r="F33" s="5">
        <f t="shared" si="0"/>
        <v>0</v>
      </c>
    </row>
    <row r="34" spans="1:6" ht="30">
      <c r="C34" s="7" t="s">
        <v>11</v>
      </c>
      <c r="D34" s="26" t="s">
        <v>12</v>
      </c>
    </row>
    <row r="35" spans="1:6">
      <c r="C35" t="s">
        <v>15</v>
      </c>
      <c r="D35" s="26" t="s">
        <v>12</v>
      </c>
    </row>
    <row r="36" spans="1:6">
      <c r="D36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3" workbookViewId="0">
      <selection activeCell="C9" sqref="C9"/>
    </sheetView>
  </sheetViews>
  <sheetFormatPr defaultRowHeight="15"/>
  <cols>
    <col min="2" max="2" width="36.140625" customWidth="1"/>
    <col min="3" max="3" width="17.140625" customWidth="1"/>
    <col min="4" max="4" width="13" customWidth="1"/>
    <col min="5" max="5" width="15" customWidth="1"/>
    <col min="6" max="6" width="11.7109375" customWidth="1"/>
  </cols>
  <sheetData>
    <row r="1" spans="1:7" ht="15" customHeight="1">
      <c r="A1" s="24"/>
      <c r="B1" s="24"/>
      <c r="C1" s="29" t="s">
        <v>119</v>
      </c>
      <c r="D1" s="24"/>
      <c r="E1" s="24"/>
      <c r="F1" s="24"/>
    </row>
    <row r="2" spans="1:7" ht="15" customHeight="1">
      <c r="A2" s="24"/>
      <c r="B2" s="24"/>
      <c r="C2" s="29" t="s">
        <v>147</v>
      </c>
      <c r="D2" s="24"/>
      <c r="E2" s="24"/>
      <c r="F2" s="24"/>
    </row>
    <row r="3" spans="1:7">
      <c r="B3" s="28" t="s">
        <v>0</v>
      </c>
      <c r="C3" s="30" t="s">
        <v>160</v>
      </c>
      <c r="D3" s="23"/>
      <c r="E3" s="23"/>
      <c r="F3" s="23"/>
    </row>
    <row r="4" spans="1:7">
      <c r="B4" s="2" t="s">
        <v>1</v>
      </c>
      <c r="C4" s="23" t="s">
        <v>142</v>
      </c>
      <c r="D4" s="23"/>
      <c r="E4" s="23"/>
      <c r="F4" s="23"/>
    </row>
    <row r="5" spans="1:7" ht="14.25" customHeight="1">
      <c r="A5" s="1"/>
      <c r="B5" s="2" t="s">
        <v>2</v>
      </c>
      <c r="C5" s="33" t="s">
        <v>120</v>
      </c>
      <c r="D5" s="23"/>
      <c r="E5" s="23"/>
      <c r="F5" s="23"/>
      <c r="G5" s="26"/>
    </row>
    <row r="6" spans="1:7">
      <c r="A6" s="1"/>
      <c r="B6" s="2" t="s">
        <v>3</v>
      </c>
      <c r="C6" s="30" t="s">
        <v>145</v>
      </c>
      <c r="D6" s="23"/>
      <c r="E6" s="23"/>
      <c r="F6" s="23"/>
    </row>
    <row r="7" spans="1:7">
      <c r="A7" s="1"/>
      <c r="B7" s="2" t="s">
        <v>4</v>
      </c>
      <c r="C7" s="23" t="s">
        <v>121</v>
      </c>
      <c r="D7" s="23"/>
      <c r="E7" s="23"/>
      <c r="F7" s="23"/>
    </row>
    <row r="8" spans="1:7" ht="63" customHeight="1">
      <c r="A8" s="3" t="s">
        <v>5</v>
      </c>
      <c r="B8" s="4" t="s">
        <v>7</v>
      </c>
      <c r="C8" s="4" t="s">
        <v>160</v>
      </c>
      <c r="D8" s="4" t="s">
        <v>161</v>
      </c>
      <c r="E8" s="4" t="s">
        <v>162</v>
      </c>
      <c r="F8" s="4" t="s">
        <v>8</v>
      </c>
    </row>
    <row r="9" spans="1:7">
      <c r="A9" s="5">
        <v>1</v>
      </c>
      <c r="B9" s="5" t="s">
        <v>122</v>
      </c>
      <c r="C9" s="22">
        <v>8</v>
      </c>
      <c r="D9" s="5"/>
      <c r="E9" s="5"/>
      <c r="F9" s="5">
        <f>C9*10</f>
        <v>80</v>
      </c>
    </row>
    <row r="10" spans="1:7">
      <c r="A10" s="5">
        <v>2</v>
      </c>
      <c r="B10" s="32" t="s">
        <v>123</v>
      </c>
      <c r="C10" s="22">
        <v>9</v>
      </c>
      <c r="D10" s="5"/>
      <c r="E10" s="5"/>
      <c r="F10" s="5">
        <f t="shared" ref="F10:F30" si="0">C10*10</f>
        <v>90</v>
      </c>
    </row>
    <row r="11" spans="1:7">
      <c r="A11" s="5">
        <v>3</v>
      </c>
      <c r="B11" s="5" t="s">
        <v>124</v>
      </c>
      <c r="C11" s="22">
        <v>8</v>
      </c>
      <c r="D11" s="5"/>
      <c r="E11" s="5"/>
      <c r="F11" s="5">
        <f t="shared" si="0"/>
        <v>80</v>
      </c>
    </row>
    <row r="12" spans="1:7">
      <c r="A12" s="5">
        <v>4</v>
      </c>
      <c r="B12" s="5" t="s">
        <v>125</v>
      </c>
      <c r="C12" s="22">
        <v>8</v>
      </c>
      <c r="D12" s="5"/>
      <c r="E12" s="5"/>
      <c r="F12" s="5">
        <f t="shared" si="0"/>
        <v>80</v>
      </c>
    </row>
    <row r="13" spans="1:7">
      <c r="A13" s="5">
        <v>5</v>
      </c>
      <c r="B13" s="5" t="s">
        <v>126</v>
      </c>
      <c r="C13" s="22">
        <v>7.5</v>
      </c>
      <c r="D13" s="5"/>
      <c r="E13" s="5"/>
      <c r="F13" s="5">
        <f t="shared" si="0"/>
        <v>75</v>
      </c>
    </row>
    <row r="14" spans="1:7">
      <c r="A14" s="5">
        <v>6</v>
      </c>
      <c r="B14" s="5" t="s">
        <v>127</v>
      </c>
      <c r="C14" s="22">
        <v>10</v>
      </c>
      <c r="D14" s="5"/>
      <c r="E14" s="5"/>
      <c r="F14" s="5">
        <f t="shared" si="0"/>
        <v>100</v>
      </c>
    </row>
    <row r="15" spans="1:7">
      <c r="A15" s="5">
        <v>7</v>
      </c>
      <c r="B15" s="5" t="s">
        <v>128</v>
      </c>
      <c r="C15" s="22">
        <v>8</v>
      </c>
      <c r="D15" s="5"/>
      <c r="E15" s="5"/>
      <c r="F15" s="5">
        <f t="shared" si="0"/>
        <v>80</v>
      </c>
    </row>
    <row r="16" spans="1:7">
      <c r="A16" s="5">
        <v>8</v>
      </c>
      <c r="B16" s="5" t="s">
        <v>129</v>
      </c>
      <c r="C16" s="22">
        <v>9</v>
      </c>
      <c r="D16" s="5"/>
      <c r="E16" s="5"/>
      <c r="F16" s="5">
        <f t="shared" si="0"/>
        <v>90</v>
      </c>
    </row>
    <row r="17" spans="1:6">
      <c r="A17" s="5">
        <v>9</v>
      </c>
      <c r="B17" s="5" t="s">
        <v>130</v>
      </c>
      <c r="C17" s="22">
        <v>10</v>
      </c>
      <c r="D17" s="5"/>
      <c r="E17" s="5"/>
      <c r="F17" s="5">
        <f t="shared" si="0"/>
        <v>100</v>
      </c>
    </row>
    <row r="18" spans="1:6">
      <c r="A18" s="5">
        <v>10</v>
      </c>
      <c r="B18" s="5" t="s">
        <v>131</v>
      </c>
      <c r="C18" s="22">
        <v>9</v>
      </c>
      <c r="D18" s="5"/>
      <c r="E18" s="5"/>
      <c r="F18" s="5">
        <f t="shared" si="0"/>
        <v>90</v>
      </c>
    </row>
    <row r="19" spans="1:6">
      <c r="A19" s="5">
        <v>11</v>
      </c>
      <c r="B19" s="5" t="s">
        <v>132</v>
      </c>
      <c r="C19" s="22">
        <v>8</v>
      </c>
      <c r="D19" s="5"/>
      <c r="E19" s="5"/>
      <c r="F19" s="5">
        <f t="shared" si="0"/>
        <v>80</v>
      </c>
    </row>
    <row r="20" spans="1:6">
      <c r="A20" s="5">
        <v>12</v>
      </c>
      <c r="B20" s="5" t="s">
        <v>133</v>
      </c>
      <c r="C20" s="22">
        <v>9.5</v>
      </c>
      <c r="D20" s="5"/>
      <c r="E20" s="5"/>
      <c r="F20" s="5">
        <f t="shared" si="0"/>
        <v>95</v>
      </c>
    </row>
    <row r="21" spans="1:6">
      <c r="A21" s="5">
        <v>13</v>
      </c>
      <c r="B21" s="5" t="s">
        <v>134</v>
      </c>
      <c r="C21" s="22">
        <v>8</v>
      </c>
      <c r="D21" s="5"/>
      <c r="E21" s="5"/>
      <c r="F21" s="5">
        <f t="shared" si="0"/>
        <v>80</v>
      </c>
    </row>
    <row r="22" spans="1:6">
      <c r="A22" s="5">
        <v>14</v>
      </c>
      <c r="B22" s="31" t="s">
        <v>158</v>
      </c>
      <c r="C22" s="22">
        <v>7.5</v>
      </c>
      <c r="D22" s="5"/>
      <c r="E22" s="5"/>
      <c r="F22" s="5">
        <f t="shared" si="0"/>
        <v>75</v>
      </c>
    </row>
    <row r="23" spans="1:6">
      <c r="A23" s="5">
        <v>15</v>
      </c>
      <c r="B23" s="5" t="s">
        <v>136</v>
      </c>
      <c r="C23" s="22">
        <v>8</v>
      </c>
      <c r="D23" s="5"/>
      <c r="E23" s="5"/>
      <c r="F23" s="5">
        <f t="shared" si="0"/>
        <v>80</v>
      </c>
    </row>
    <row r="24" spans="1:6">
      <c r="A24" s="5">
        <v>16</v>
      </c>
      <c r="B24" s="5" t="s">
        <v>137</v>
      </c>
      <c r="C24" s="22">
        <v>8</v>
      </c>
      <c r="D24" s="5"/>
      <c r="E24" s="5"/>
      <c r="F24" s="5">
        <f t="shared" si="0"/>
        <v>80</v>
      </c>
    </row>
    <row r="25" spans="1:6" ht="13.9" customHeight="1">
      <c r="A25" s="5">
        <v>17</v>
      </c>
      <c r="B25" s="5" t="s">
        <v>138</v>
      </c>
      <c r="C25" s="22">
        <v>8</v>
      </c>
      <c r="D25" s="5"/>
      <c r="E25" s="5"/>
      <c r="F25" s="5">
        <f t="shared" si="0"/>
        <v>80</v>
      </c>
    </row>
    <row r="26" spans="1:6">
      <c r="A26" s="5">
        <v>18</v>
      </c>
      <c r="B26" s="5" t="s">
        <v>139</v>
      </c>
      <c r="C26" s="22">
        <v>8</v>
      </c>
      <c r="D26" s="5"/>
      <c r="E26" s="5"/>
      <c r="F26" s="5">
        <f t="shared" si="0"/>
        <v>80</v>
      </c>
    </row>
    <row r="27" spans="1:6">
      <c r="A27" s="5">
        <v>19</v>
      </c>
      <c r="B27" s="5" t="s">
        <v>140</v>
      </c>
      <c r="C27" s="22">
        <v>8</v>
      </c>
      <c r="D27" s="5"/>
      <c r="E27" s="5"/>
      <c r="F27" s="5">
        <f t="shared" si="0"/>
        <v>80</v>
      </c>
    </row>
    <row r="28" spans="1:6">
      <c r="A28" s="5">
        <v>20</v>
      </c>
      <c r="B28" s="5" t="s">
        <v>141</v>
      </c>
      <c r="C28" s="22">
        <v>7</v>
      </c>
      <c r="D28" s="5"/>
      <c r="E28" s="5"/>
      <c r="F28" s="5">
        <f t="shared" si="0"/>
        <v>70</v>
      </c>
    </row>
    <row r="29" spans="1:6">
      <c r="A29" s="5">
        <v>21</v>
      </c>
      <c r="B29" s="5" t="s">
        <v>143</v>
      </c>
      <c r="C29" s="22">
        <v>9</v>
      </c>
      <c r="D29" s="5"/>
      <c r="E29" s="5"/>
      <c r="F29" s="5">
        <f t="shared" si="0"/>
        <v>90</v>
      </c>
    </row>
    <row r="30" spans="1:6">
      <c r="A30" s="5">
        <v>22</v>
      </c>
      <c r="B30" s="5" t="s">
        <v>144</v>
      </c>
      <c r="C30" s="22">
        <v>7</v>
      </c>
      <c r="D30" s="5"/>
      <c r="E30" s="5"/>
      <c r="F30" s="5">
        <f t="shared" si="0"/>
        <v>70</v>
      </c>
    </row>
    <row r="31" spans="1:6">
      <c r="A31" s="5">
        <v>23</v>
      </c>
      <c r="B31" s="5"/>
      <c r="C31" s="22"/>
      <c r="D31" s="5"/>
      <c r="E31" s="5"/>
      <c r="F31" s="5">
        <f t="shared" ref="F31:F33" si="1">C31*6+D31*2+E31*2</f>
        <v>0</v>
      </c>
    </row>
    <row r="32" spans="1:6">
      <c r="A32" s="5">
        <v>24</v>
      </c>
      <c r="B32" s="5"/>
      <c r="C32" s="22"/>
      <c r="D32" s="5"/>
      <c r="E32" s="5"/>
      <c r="F32" s="5">
        <f t="shared" si="1"/>
        <v>0</v>
      </c>
    </row>
    <row r="33" spans="1:6">
      <c r="A33" s="5">
        <v>25</v>
      </c>
      <c r="B33" s="5"/>
      <c r="C33" s="22"/>
      <c r="D33" s="5"/>
      <c r="E33" s="5"/>
      <c r="F33" s="5">
        <f t="shared" si="1"/>
        <v>0</v>
      </c>
    </row>
    <row r="34" spans="1:6" ht="30">
      <c r="C34" s="7" t="s">
        <v>11</v>
      </c>
      <c r="D34" s="26" t="s">
        <v>12</v>
      </c>
    </row>
    <row r="35" spans="1:6">
      <c r="C35" t="s">
        <v>15</v>
      </c>
      <c r="D35" s="26" t="s">
        <v>12</v>
      </c>
    </row>
    <row r="36" spans="1:6">
      <c r="D36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C1" workbookViewId="0">
      <selection activeCell="R4" sqref="R4"/>
    </sheetView>
  </sheetViews>
  <sheetFormatPr defaultRowHeight="15"/>
  <cols>
    <col min="2" max="2" width="32.85546875" bestFit="1" customWidth="1"/>
    <col min="3" max="3" width="17.140625" customWidth="1"/>
    <col min="4" max="4" width="13" customWidth="1"/>
    <col min="5" max="5" width="15" customWidth="1"/>
    <col min="6" max="10" width="11.7109375" customWidth="1"/>
  </cols>
  <sheetData>
    <row r="1" spans="1:17" ht="15" customHeight="1">
      <c r="A1" s="34" t="s">
        <v>157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1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>
      <c r="A3" s="1"/>
      <c r="B3" s="2" t="s">
        <v>3</v>
      </c>
      <c r="C3" s="35" t="s">
        <v>156</v>
      </c>
      <c r="D3" s="36"/>
      <c r="E3" s="36"/>
      <c r="F3" s="36"/>
      <c r="G3" s="36"/>
      <c r="H3" s="36"/>
      <c r="I3" s="36"/>
      <c r="J3" s="13"/>
    </row>
    <row r="4" spans="1:17">
      <c r="A4" s="1"/>
      <c r="B4" s="2" t="s">
        <v>4</v>
      </c>
      <c r="C4" s="36"/>
      <c r="D4" s="36"/>
      <c r="E4" s="36"/>
      <c r="F4" s="36"/>
      <c r="G4" s="36"/>
      <c r="H4" s="36"/>
      <c r="I4" s="36"/>
      <c r="J4" s="13"/>
    </row>
    <row r="5" spans="1:17" ht="23.25" customHeight="1">
      <c r="A5" s="3" t="s">
        <v>5</v>
      </c>
      <c r="B5" s="4" t="s">
        <v>7</v>
      </c>
      <c r="C5" s="4" t="s">
        <v>25</v>
      </c>
      <c r="D5" s="4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100</v>
      </c>
      <c r="K5" s="10" t="s">
        <v>32</v>
      </c>
      <c r="L5" s="10" t="s">
        <v>33</v>
      </c>
      <c r="M5" s="10" t="s">
        <v>34</v>
      </c>
      <c r="N5" s="10" t="s">
        <v>35</v>
      </c>
      <c r="O5" s="10" t="s">
        <v>36</v>
      </c>
      <c r="P5" s="10" t="s">
        <v>37</v>
      </c>
      <c r="Q5" s="10" t="s">
        <v>43</v>
      </c>
    </row>
    <row r="6" spans="1:17">
      <c r="A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1">
        <f>((C6+D6+E6+F6+G6+H6+I6+J6+K6+L6+M6+N6+O6+P6)/1400)*40</f>
        <v>0</v>
      </c>
    </row>
    <row r="7" spans="1:17">
      <c r="A7" s="5">
        <v>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1">
        <f t="shared" ref="Q7:Q31" si="0">((C7+D7+E7+F7+G7+H7+I7+J7+K7+L7+M7+N7+O7+P7)/1400)*40</f>
        <v>0</v>
      </c>
    </row>
    <row r="8" spans="1:17">
      <c r="A8" s="5">
        <v>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1">
        <f t="shared" si="0"/>
        <v>0</v>
      </c>
    </row>
    <row r="9" spans="1:17">
      <c r="A9" s="5">
        <v>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1">
        <f t="shared" si="0"/>
        <v>0</v>
      </c>
    </row>
    <row r="10" spans="1:17">
      <c r="A10" s="5">
        <v>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1">
        <f t="shared" si="0"/>
        <v>0</v>
      </c>
    </row>
    <row r="11" spans="1:17">
      <c r="A11" s="5">
        <v>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1">
        <f t="shared" si="0"/>
        <v>0</v>
      </c>
    </row>
    <row r="12" spans="1:17">
      <c r="A12" s="5">
        <v>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1">
        <f t="shared" si="0"/>
        <v>0</v>
      </c>
    </row>
    <row r="13" spans="1:17">
      <c r="A13" s="5">
        <v>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1">
        <f t="shared" si="0"/>
        <v>0</v>
      </c>
    </row>
    <row r="14" spans="1:17">
      <c r="A14" s="5">
        <v>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1">
        <f t="shared" si="0"/>
        <v>0</v>
      </c>
    </row>
    <row r="15" spans="1:17">
      <c r="A15" s="5">
        <v>10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1">
        <f t="shared" si="0"/>
        <v>0</v>
      </c>
    </row>
    <row r="16" spans="1:17">
      <c r="A16" s="5">
        <v>11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1">
        <f t="shared" si="0"/>
        <v>0</v>
      </c>
    </row>
    <row r="17" spans="1:17">
      <c r="A17" s="5">
        <v>12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1">
        <f t="shared" si="0"/>
        <v>0</v>
      </c>
    </row>
    <row r="18" spans="1:17">
      <c r="A18" s="5">
        <v>13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1">
        <f t="shared" si="0"/>
        <v>0</v>
      </c>
    </row>
    <row r="19" spans="1:17">
      <c r="A19" s="5">
        <v>14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1">
        <f t="shared" si="0"/>
        <v>0</v>
      </c>
    </row>
    <row r="20" spans="1:17">
      <c r="A20" s="5">
        <v>15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1">
        <f t="shared" si="0"/>
        <v>0</v>
      </c>
    </row>
    <row r="21" spans="1:17">
      <c r="A21" s="5">
        <v>16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1">
        <f t="shared" si="0"/>
        <v>0</v>
      </c>
    </row>
    <row r="22" spans="1:17">
      <c r="A22" s="5">
        <v>17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1">
        <f t="shared" si="0"/>
        <v>0</v>
      </c>
    </row>
    <row r="23" spans="1:17">
      <c r="A23" s="5">
        <v>18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1">
        <f t="shared" si="0"/>
        <v>0</v>
      </c>
    </row>
    <row r="24" spans="1:17">
      <c r="A24" s="5">
        <v>19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1">
        <f t="shared" si="0"/>
        <v>0</v>
      </c>
    </row>
    <row r="25" spans="1:17">
      <c r="A25" s="5">
        <v>20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1">
        <f t="shared" si="0"/>
        <v>0</v>
      </c>
    </row>
    <row r="26" spans="1:17">
      <c r="A26" s="5">
        <v>21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1">
        <f t="shared" si="0"/>
        <v>0</v>
      </c>
    </row>
    <row r="27" spans="1:17">
      <c r="A27" s="5">
        <v>22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1">
        <f t="shared" si="0"/>
        <v>0</v>
      </c>
    </row>
    <row r="28" spans="1:17">
      <c r="A28" s="5">
        <v>23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1">
        <f t="shared" si="0"/>
        <v>0</v>
      </c>
    </row>
    <row r="29" spans="1:17">
      <c r="A29" s="5">
        <v>24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1">
        <f t="shared" si="0"/>
        <v>0</v>
      </c>
    </row>
    <row r="30" spans="1:17">
      <c r="A30" s="5">
        <v>25</v>
      </c>
      <c r="C30" s="5"/>
      <c r="D30" s="5"/>
      <c r="E30" s="5"/>
      <c r="F30" s="5"/>
      <c r="G30" s="5"/>
      <c r="H30" s="5"/>
      <c r="I30" s="5"/>
      <c r="J30" s="5"/>
      <c r="K30" s="5"/>
      <c r="L30" s="5">
        <v>97.5</v>
      </c>
      <c r="M30" s="5">
        <v>97.5</v>
      </c>
      <c r="N30" s="5">
        <v>97.5</v>
      </c>
      <c r="O30" s="5">
        <v>97.5</v>
      </c>
      <c r="P30" s="5">
        <v>97.5</v>
      </c>
      <c r="Q30" s="11">
        <f t="shared" si="0"/>
        <v>13.928571428571427</v>
      </c>
    </row>
    <row r="31" spans="1:17">
      <c r="A31" s="5">
        <v>26</v>
      </c>
      <c r="C31" s="5"/>
      <c r="D31" s="5"/>
      <c r="E31" s="5"/>
      <c r="F31" s="5"/>
      <c r="G31" s="5"/>
      <c r="H31" s="5"/>
      <c r="I31" s="5"/>
      <c r="J31" s="5"/>
      <c r="K31" s="5"/>
      <c r="L31" s="5">
        <v>97.5</v>
      </c>
      <c r="M31" s="5">
        <v>97.5</v>
      </c>
      <c r="N31" s="5">
        <v>97.5</v>
      </c>
      <c r="O31" s="5">
        <v>97.5</v>
      </c>
      <c r="P31" s="5">
        <v>97.5</v>
      </c>
      <c r="Q31" s="11">
        <f t="shared" si="0"/>
        <v>13.928571428571427</v>
      </c>
    </row>
    <row r="32" spans="1:17">
      <c r="A32" s="5">
        <v>27</v>
      </c>
      <c r="B32" s="5"/>
      <c r="C32" s="5"/>
      <c r="D32" s="5"/>
      <c r="E32" s="5"/>
      <c r="F32" s="5"/>
      <c r="G32" s="5"/>
      <c r="H32" s="5"/>
      <c r="I32" s="9"/>
      <c r="J32" s="9"/>
      <c r="K32" s="5"/>
      <c r="L32" s="5"/>
      <c r="M32" s="5"/>
      <c r="N32" s="5"/>
      <c r="O32" s="5"/>
      <c r="P32" s="5"/>
      <c r="Q32" s="11"/>
    </row>
    <row r="33" spans="1:17">
      <c r="A33" s="5">
        <v>28</v>
      </c>
      <c r="B33" s="5"/>
      <c r="C33" s="5"/>
      <c r="D33" s="5"/>
      <c r="E33" s="5"/>
      <c r="F33" s="5"/>
      <c r="G33" s="5"/>
      <c r="H33" s="5"/>
      <c r="I33" s="9"/>
      <c r="J33" s="9"/>
      <c r="K33" s="5"/>
      <c r="L33" s="5"/>
      <c r="M33" s="5"/>
      <c r="N33" s="5"/>
      <c r="O33" s="5"/>
      <c r="P33" s="5"/>
      <c r="Q33" s="11"/>
    </row>
    <row r="34" spans="1:17">
      <c r="A34" s="5">
        <v>29</v>
      </c>
      <c r="B34" s="5"/>
      <c r="C34" s="5"/>
      <c r="D34" s="5"/>
      <c r="E34" s="5"/>
      <c r="F34" s="5"/>
      <c r="G34" s="5"/>
      <c r="H34" s="5"/>
      <c r="I34" s="9"/>
      <c r="J34" s="9"/>
      <c r="K34" s="5"/>
      <c r="L34" s="5"/>
      <c r="M34" s="5"/>
      <c r="N34" s="5"/>
      <c r="O34" s="5"/>
      <c r="P34" s="5"/>
      <c r="Q34" s="11"/>
    </row>
    <row r="35" spans="1:17">
      <c r="A35" s="5">
        <v>30</v>
      </c>
      <c r="B35" s="5"/>
      <c r="C35" s="5"/>
      <c r="D35" s="5"/>
      <c r="E35" s="5"/>
      <c r="F35" s="5"/>
      <c r="G35" s="5"/>
      <c r="H35" s="5"/>
      <c r="I35" s="9"/>
      <c r="J35" s="9"/>
      <c r="K35" s="5"/>
      <c r="L35" s="5"/>
      <c r="M35" s="5"/>
      <c r="N35" s="5"/>
      <c r="O35" s="5"/>
      <c r="P35" s="5"/>
      <c r="Q35" s="11"/>
    </row>
    <row r="36" spans="1:17">
      <c r="A36" s="5">
        <v>31</v>
      </c>
      <c r="B36" s="5"/>
      <c r="C36" s="5"/>
      <c r="D36" s="5"/>
      <c r="E36" s="5"/>
      <c r="F36" s="5"/>
      <c r="G36" s="5"/>
      <c r="H36" s="5"/>
      <c r="I36" s="9"/>
      <c r="J36" s="9"/>
      <c r="K36" s="5"/>
      <c r="L36" s="5"/>
      <c r="M36" s="5"/>
      <c r="N36" s="5"/>
      <c r="O36" s="5"/>
      <c r="P36" s="5"/>
      <c r="Q36" s="11"/>
    </row>
    <row r="37" spans="1:17">
      <c r="A37" s="5">
        <v>32</v>
      </c>
      <c r="B37" s="5"/>
      <c r="C37" s="5"/>
      <c r="D37" s="5"/>
      <c r="E37" s="5"/>
      <c r="F37" s="5"/>
      <c r="G37" s="5"/>
      <c r="H37" s="5"/>
      <c r="I37" s="9"/>
      <c r="J37" s="9"/>
      <c r="K37" s="5"/>
      <c r="L37" s="5"/>
      <c r="M37" s="5"/>
      <c r="N37" s="5"/>
      <c r="O37" s="5"/>
      <c r="P37" s="5"/>
      <c r="Q37" s="11"/>
    </row>
    <row r="38" spans="1:17">
      <c r="A38" s="5">
        <v>33</v>
      </c>
      <c r="B38" s="5"/>
      <c r="C38" s="5"/>
      <c r="D38" s="5"/>
      <c r="E38" s="5"/>
      <c r="F38" s="5"/>
      <c r="G38" s="5"/>
      <c r="H38" s="5"/>
      <c r="I38" s="9"/>
      <c r="J38" s="9"/>
      <c r="K38" s="5"/>
      <c r="L38" s="5"/>
      <c r="M38" s="5"/>
      <c r="N38" s="5"/>
      <c r="O38" s="5"/>
      <c r="P38" s="5"/>
      <c r="Q38" s="11"/>
    </row>
    <row r="39" spans="1:17">
      <c r="A39" s="5">
        <v>34</v>
      </c>
      <c r="B39" s="5"/>
      <c r="C39" s="5"/>
      <c r="D39" s="5"/>
      <c r="E39" s="5"/>
      <c r="F39" s="5"/>
      <c r="G39" s="5"/>
      <c r="H39" s="5"/>
      <c r="I39" s="9"/>
      <c r="J39" s="9"/>
      <c r="K39" s="5"/>
      <c r="L39" s="5"/>
      <c r="M39" s="5"/>
      <c r="N39" s="5"/>
      <c r="O39" s="5"/>
      <c r="P39" s="5"/>
      <c r="Q39" s="11"/>
    </row>
    <row r="40" spans="1:17">
      <c r="A40" s="5">
        <v>35</v>
      </c>
      <c r="B40" s="5"/>
      <c r="C40" s="5"/>
      <c r="D40" s="5"/>
      <c r="E40" s="5"/>
      <c r="F40" s="5"/>
      <c r="G40" s="5"/>
      <c r="H40" s="5"/>
      <c r="I40" s="9"/>
      <c r="J40" s="9"/>
      <c r="K40" s="5"/>
      <c r="L40" s="5"/>
      <c r="M40" s="5"/>
      <c r="N40" s="5"/>
      <c r="O40" s="5"/>
      <c r="P40" s="5"/>
      <c r="Q40" s="11"/>
    </row>
    <row r="41" spans="1:17">
      <c r="A41" s="5">
        <v>36</v>
      </c>
      <c r="B41" s="5"/>
      <c r="C41" s="5"/>
      <c r="D41" s="5"/>
      <c r="E41" s="5"/>
      <c r="F41" s="5"/>
      <c r="G41" s="5"/>
      <c r="H41" s="5"/>
      <c r="I41" s="9"/>
      <c r="J41" s="9"/>
      <c r="K41" s="5"/>
      <c r="L41" s="5"/>
      <c r="M41" s="5"/>
      <c r="N41" s="5"/>
      <c r="O41" s="5"/>
      <c r="P41" s="5"/>
      <c r="Q41" s="11"/>
    </row>
    <row r="42" spans="1:17">
      <c r="A42" s="5">
        <v>37</v>
      </c>
      <c r="B42" s="5"/>
      <c r="C42" s="5"/>
      <c r="D42" s="5"/>
      <c r="E42" s="5"/>
      <c r="F42" s="5"/>
      <c r="G42" s="5"/>
      <c r="H42" s="5"/>
      <c r="I42" s="9"/>
      <c r="J42" s="9"/>
      <c r="K42" s="5"/>
      <c r="L42" s="5"/>
      <c r="M42" s="5"/>
      <c r="N42" s="5"/>
      <c r="O42" s="5"/>
      <c r="P42" s="5"/>
      <c r="Q42" s="11"/>
    </row>
    <row r="43" spans="1:17">
      <c r="A43" s="5">
        <v>38</v>
      </c>
      <c r="B43" s="5"/>
      <c r="C43" s="5"/>
      <c r="D43" s="5"/>
      <c r="E43" s="5"/>
      <c r="F43" s="5"/>
      <c r="G43" s="5"/>
      <c r="H43" s="5"/>
      <c r="I43" s="9"/>
      <c r="J43" s="9"/>
      <c r="K43" s="5"/>
      <c r="L43" s="5"/>
      <c r="M43" s="5"/>
      <c r="N43" s="5"/>
      <c r="O43" s="5"/>
      <c r="P43" s="5"/>
      <c r="Q43" s="11"/>
    </row>
    <row r="45" spans="1:17" ht="30">
      <c r="B45" s="6"/>
      <c r="C45" s="7" t="s">
        <v>11</v>
      </c>
      <c r="D45" s="8" t="s">
        <v>12</v>
      </c>
    </row>
    <row r="46" spans="1:17">
      <c r="B46" s="6"/>
      <c r="C46" t="s">
        <v>15</v>
      </c>
      <c r="D46" s="8" t="s">
        <v>12</v>
      </c>
    </row>
    <row r="47" spans="1:17">
      <c r="B47" s="6"/>
      <c r="D47" s="8"/>
    </row>
    <row r="48" spans="1:17">
      <c r="B48" s="6"/>
      <c r="D48" s="8"/>
    </row>
  </sheetData>
  <mergeCells count="3">
    <mergeCell ref="A1:Q2"/>
    <mergeCell ref="C3:I3"/>
    <mergeCell ref="C4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workbookViewId="0">
      <selection activeCell="B2" sqref="B2"/>
    </sheetView>
  </sheetViews>
  <sheetFormatPr defaultRowHeight="15"/>
  <cols>
    <col min="2" max="2" width="32.85546875" bestFit="1" customWidth="1"/>
    <col min="3" max="3" width="17.140625" customWidth="1"/>
    <col min="4" max="4" width="15" customWidth="1"/>
    <col min="5" max="5" width="11.7109375" customWidth="1"/>
  </cols>
  <sheetData>
    <row r="1" spans="1:5" ht="15" customHeight="1">
      <c r="A1" s="24"/>
      <c r="B1" s="24" t="s">
        <v>155</v>
      </c>
      <c r="C1" s="24"/>
      <c r="D1" s="24"/>
      <c r="E1" s="24"/>
    </row>
    <row r="2" spans="1:5" ht="15" customHeight="1">
      <c r="A2" s="24"/>
      <c r="B2" s="24"/>
      <c r="C2" s="24"/>
      <c r="D2" s="24"/>
      <c r="E2" s="24"/>
    </row>
    <row r="3" spans="1:5">
      <c r="B3" s="2" t="s">
        <v>154</v>
      </c>
      <c r="C3" s="23"/>
      <c r="D3" s="23"/>
      <c r="E3" s="23"/>
    </row>
    <row r="4" spans="1:5">
      <c r="B4" s="2" t="s">
        <v>1</v>
      </c>
      <c r="C4" s="23"/>
      <c r="D4" s="23"/>
      <c r="E4" s="23"/>
    </row>
    <row r="5" spans="1:5">
      <c r="A5" s="1"/>
      <c r="B5" s="2" t="s">
        <v>2</v>
      </c>
      <c r="C5" s="25"/>
      <c r="D5" s="23"/>
      <c r="E5" s="23"/>
    </row>
    <row r="6" spans="1:5">
      <c r="A6" s="1"/>
      <c r="B6" s="2" t="s">
        <v>3</v>
      </c>
      <c r="C6" s="23"/>
      <c r="D6" s="23"/>
      <c r="E6" s="23"/>
    </row>
    <row r="7" spans="1:5">
      <c r="A7" s="1"/>
      <c r="B7" s="2" t="s">
        <v>4</v>
      </c>
      <c r="C7" s="23"/>
      <c r="D7" s="23"/>
      <c r="E7" s="23"/>
    </row>
    <row r="8" spans="1:5" ht="63" customHeight="1">
      <c r="A8" s="3" t="s">
        <v>5</v>
      </c>
      <c r="B8" s="4" t="s">
        <v>7</v>
      </c>
      <c r="C8" s="4" t="s">
        <v>24</v>
      </c>
      <c r="D8" s="4" t="s">
        <v>153</v>
      </c>
      <c r="E8" s="4" t="s">
        <v>23</v>
      </c>
    </row>
    <row r="9" spans="1:5">
      <c r="A9" s="5">
        <v>1</v>
      </c>
      <c r="B9" s="5"/>
      <c r="C9" s="5">
        <v>10</v>
      </c>
      <c r="D9" s="5">
        <v>3</v>
      </c>
      <c r="E9" s="5">
        <f>C9+D9</f>
        <v>13</v>
      </c>
    </row>
    <row r="10" spans="1:5">
      <c r="A10" s="5">
        <v>2</v>
      </c>
      <c r="B10" s="5"/>
      <c r="C10" s="5"/>
      <c r="D10" s="5"/>
      <c r="E10" s="5">
        <f t="shared" ref="E10:E33" si="0">C10+D10</f>
        <v>0</v>
      </c>
    </row>
    <row r="11" spans="1:5">
      <c r="A11" s="5">
        <v>3</v>
      </c>
      <c r="B11" s="5"/>
      <c r="C11" s="5"/>
      <c r="D11" s="5"/>
      <c r="E11" s="5">
        <f t="shared" si="0"/>
        <v>0</v>
      </c>
    </row>
    <row r="12" spans="1:5">
      <c r="A12" s="5">
        <v>4</v>
      </c>
      <c r="B12" s="5"/>
      <c r="C12" s="5"/>
      <c r="D12" s="5"/>
      <c r="E12" s="5">
        <f t="shared" si="0"/>
        <v>0</v>
      </c>
    </row>
    <row r="13" spans="1:5">
      <c r="A13" s="5">
        <v>5</v>
      </c>
      <c r="B13" s="5"/>
      <c r="C13" s="5"/>
      <c r="D13" s="5"/>
      <c r="E13" s="5">
        <f t="shared" si="0"/>
        <v>0</v>
      </c>
    </row>
    <row r="14" spans="1:5">
      <c r="A14" s="5">
        <v>6</v>
      </c>
      <c r="B14" s="5"/>
      <c r="C14" s="5"/>
      <c r="D14" s="5"/>
      <c r="E14" s="5">
        <f t="shared" si="0"/>
        <v>0</v>
      </c>
    </row>
    <row r="15" spans="1:5">
      <c r="A15" s="5">
        <v>7</v>
      </c>
      <c r="B15" s="5"/>
      <c r="C15" s="5"/>
      <c r="D15" s="5"/>
      <c r="E15" s="5">
        <f t="shared" si="0"/>
        <v>0</v>
      </c>
    </row>
    <row r="16" spans="1:5">
      <c r="A16" s="5">
        <v>8</v>
      </c>
      <c r="B16" s="5"/>
      <c r="C16" s="5"/>
      <c r="D16" s="5"/>
      <c r="E16" s="5">
        <f t="shared" si="0"/>
        <v>0</v>
      </c>
    </row>
    <row r="17" spans="1:5">
      <c r="A17" s="5">
        <v>9</v>
      </c>
      <c r="B17" s="5"/>
      <c r="C17" s="5"/>
      <c r="D17" s="5"/>
      <c r="E17" s="5">
        <f t="shared" si="0"/>
        <v>0</v>
      </c>
    </row>
    <row r="18" spans="1:5">
      <c r="A18" s="5">
        <v>10</v>
      </c>
      <c r="B18" s="5"/>
      <c r="C18" s="5"/>
      <c r="D18" s="5"/>
      <c r="E18" s="5">
        <f t="shared" si="0"/>
        <v>0</v>
      </c>
    </row>
    <row r="19" spans="1:5">
      <c r="A19" s="5">
        <v>11</v>
      </c>
      <c r="B19" s="5"/>
      <c r="C19" s="5"/>
      <c r="D19" s="5"/>
      <c r="E19" s="5">
        <f t="shared" si="0"/>
        <v>0</v>
      </c>
    </row>
    <row r="20" spans="1:5">
      <c r="A20" s="5">
        <v>12</v>
      </c>
      <c r="B20" s="5"/>
      <c r="C20" s="5"/>
      <c r="D20" s="5"/>
      <c r="E20" s="5">
        <f t="shared" si="0"/>
        <v>0</v>
      </c>
    </row>
    <row r="21" spans="1:5">
      <c r="A21" s="5">
        <v>13</v>
      </c>
      <c r="B21" s="5"/>
      <c r="C21" s="5"/>
      <c r="D21" s="5"/>
      <c r="E21" s="5">
        <f t="shared" si="0"/>
        <v>0</v>
      </c>
    </row>
    <row r="22" spans="1:5">
      <c r="A22" s="5">
        <v>14</v>
      </c>
      <c r="B22" s="5"/>
      <c r="C22" s="5"/>
      <c r="D22" s="5"/>
      <c r="E22" s="5">
        <f t="shared" si="0"/>
        <v>0</v>
      </c>
    </row>
    <row r="23" spans="1:5">
      <c r="A23" s="5">
        <v>15</v>
      </c>
      <c r="B23" s="5"/>
      <c r="C23" s="5"/>
      <c r="D23" s="5"/>
      <c r="E23" s="5">
        <f t="shared" si="0"/>
        <v>0</v>
      </c>
    </row>
    <row r="24" spans="1:5">
      <c r="A24" s="5">
        <v>16</v>
      </c>
      <c r="B24" s="5"/>
      <c r="C24" s="5"/>
      <c r="D24" s="5"/>
      <c r="E24" s="5">
        <f t="shared" si="0"/>
        <v>0</v>
      </c>
    </row>
    <row r="25" spans="1:5">
      <c r="A25" s="5">
        <v>17</v>
      </c>
      <c r="B25" s="5"/>
      <c r="C25" s="5"/>
      <c r="D25" s="5"/>
      <c r="E25" s="5">
        <f t="shared" si="0"/>
        <v>0</v>
      </c>
    </row>
    <row r="26" spans="1:5">
      <c r="A26" s="5">
        <v>18</v>
      </c>
      <c r="B26" s="5"/>
      <c r="C26" s="5"/>
      <c r="D26" s="5"/>
      <c r="E26" s="5">
        <v>0</v>
      </c>
    </row>
    <row r="27" spans="1:5">
      <c r="A27" s="5">
        <v>19</v>
      </c>
      <c r="B27" s="5"/>
      <c r="C27" s="5"/>
      <c r="D27" s="5"/>
      <c r="E27" s="5">
        <f t="shared" si="0"/>
        <v>0</v>
      </c>
    </row>
    <row r="28" spans="1:5">
      <c r="A28" s="5">
        <v>20</v>
      </c>
      <c r="B28" s="5"/>
      <c r="C28" s="5"/>
      <c r="D28" s="5"/>
      <c r="E28" s="5">
        <f t="shared" si="0"/>
        <v>0</v>
      </c>
    </row>
    <row r="29" spans="1:5">
      <c r="A29" s="5">
        <v>21</v>
      </c>
      <c r="B29" s="5"/>
      <c r="C29" s="5"/>
      <c r="D29" s="5"/>
      <c r="E29" s="5">
        <f t="shared" si="0"/>
        <v>0</v>
      </c>
    </row>
    <row r="30" spans="1:5">
      <c r="A30" s="5">
        <v>22</v>
      </c>
      <c r="B30" s="5"/>
      <c r="C30" s="5"/>
      <c r="D30" s="5"/>
      <c r="E30" s="5">
        <f t="shared" si="0"/>
        <v>0</v>
      </c>
    </row>
    <row r="31" spans="1:5">
      <c r="A31" s="5">
        <v>23</v>
      </c>
      <c r="B31" s="5"/>
      <c r="C31" s="5"/>
      <c r="D31" s="5"/>
      <c r="E31" s="5">
        <f t="shared" si="0"/>
        <v>0</v>
      </c>
    </row>
    <row r="32" spans="1:5">
      <c r="A32" s="5">
        <v>24</v>
      </c>
      <c r="B32" s="5"/>
      <c r="C32" s="5"/>
      <c r="D32" s="5"/>
      <c r="E32" s="5">
        <f t="shared" si="0"/>
        <v>0</v>
      </c>
    </row>
    <row r="33" spans="1:5">
      <c r="A33" s="5">
        <v>25</v>
      </c>
      <c r="B33" s="5"/>
      <c r="C33" s="5"/>
      <c r="D33" s="5"/>
      <c r="E33" s="5">
        <f t="shared" si="0"/>
        <v>0</v>
      </c>
    </row>
    <row r="35" spans="1:5" ht="30">
      <c r="B35" s="6" t="s">
        <v>10</v>
      </c>
      <c r="C35" s="7" t="s">
        <v>11</v>
      </c>
    </row>
    <row r="36" spans="1:5">
      <c r="B36" s="6" t="s">
        <v>14</v>
      </c>
      <c r="C36" t="s">
        <v>15</v>
      </c>
    </row>
    <row r="37" spans="1:5">
      <c r="B37" s="6" t="s">
        <v>17</v>
      </c>
    </row>
    <row r="38" spans="1:5">
      <c r="B38" s="6" t="s">
        <v>19</v>
      </c>
    </row>
  </sheetData>
  <pageMargins left="0.7" right="0.7" top="0.75" bottom="0.75" header="0.3" footer="0.3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Week_01</vt:lpstr>
      <vt:lpstr>Week_02</vt:lpstr>
      <vt:lpstr>Week_03</vt:lpstr>
      <vt:lpstr>Week_04</vt:lpstr>
      <vt:lpstr>Week_05</vt:lpstr>
      <vt:lpstr>Week_06</vt:lpstr>
      <vt:lpstr>QuizNo.1</vt:lpstr>
      <vt:lpstr>Total_Lab_Assessment</vt:lpstr>
      <vt:lpstr>Mid_Term</vt:lpstr>
      <vt:lpstr>Mid_Final</vt:lpstr>
      <vt:lpstr>Lab_journals</vt:lpstr>
      <vt:lpstr>Final_Assesment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NASEER</dc:creator>
  <cp:lastModifiedBy>Nazir Afridi</cp:lastModifiedBy>
  <cp:lastPrinted>2021-03-04T08:50:59Z</cp:lastPrinted>
  <dcterms:created xsi:type="dcterms:W3CDTF">2019-09-26T04:27:40Z</dcterms:created>
  <dcterms:modified xsi:type="dcterms:W3CDTF">2021-08-06T19:33:49Z</dcterms:modified>
</cp:coreProperties>
</file>