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aulina\Downloads\"/>
    </mc:Choice>
  </mc:AlternateContent>
  <xr:revisionPtr revIDLastSave="0" documentId="13_ncr:1_{111C9A6B-CA12-4161-B8BB-578FB0D118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15" i="1"/>
  <c r="D23" i="1"/>
  <c r="B41" i="1"/>
  <c r="B40" i="1"/>
  <c r="D13" i="1"/>
  <c r="F12" i="1"/>
  <c r="F11" i="1"/>
  <c r="F10" i="1"/>
  <c r="F9" i="1"/>
  <c r="F8" i="1"/>
  <c r="F7" i="1"/>
  <c r="F6" i="1"/>
  <c r="F5" i="1"/>
  <c r="F4" i="1"/>
  <c r="F3" i="1"/>
  <c r="B38" i="1" l="1"/>
  <c r="B39" i="1"/>
  <c r="F23" i="1"/>
  <c r="F13" i="1"/>
  <c r="B45" i="1" l="1"/>
</calcChain>
</file>

<file path=xl/sharedStrings.xml><?xml version="1.0" encoding="utf-8"?>
<sst xmlns="http://schemas.openxmlformats.org/spreadsheetml/2006/main" count="85" uniqueCount="60">
  <si>
    <t>Etapas del proyecto</t>
  </si>
  <si>
    <t>Estado</t>
  </si>
  <si>
    <t>Recursos de etapa (Materiales, RR.HH, Intangibles)</t>
  </si>
  <si>
    <t>Horas Hombre Semanal</t>
  </si>
  <si>
    <t>Costo por hora</t>
  </si>
  <si>
    <t>Costo monetario del recurso humano(semanal)</t>
  </si>
  <si>
    <t>Sprint 1</t>
  </si>
  <si>
    <t xml:space="preserve">     Diseño de primera vista de app movil</t>
  </si>
  <si>
    <t>Desarrollador, Computador (Hardware), Software Jira, Versionamiento (Software), Android (Programación), Electricidad (Gasto básico)</t>
  </si>
  <si>
    <t xml:space="preserve">     Desarrollar log in </t>
  </si>
  <si>
    <t>Desarrollador, Computador (Hardware), Software Jira, Versionamiento (Herramienta), Android, Electricidad (Gasto básico)</t>
  </si>
  <si>
    <t xml:space="preserve">     Definir criterios de aceptación </t>
  </si>
  <si>
    <t>Analista Programador, Computador (Hardware), Software Jira, Versionamiento (Herramienta), Android, Electricidad (Gasto básico)</t>
  </si>
  <si>
    <t xml:space="preserve">     Desarrollar el proceso de registro </t>
  </si>
  <si>
    <t>Desarrollador, Computador (Hardware), Software Jira, Versionamiento (Herramienta), Android, Electricidad (Gasto básico), GCP</t>
  </si>
  <si>
    <t xml:space="preserve">    Creación de cuentas para herramientas de app movil</t>
  </si>
  <si>
    <t>Analista Programador, Computador (Hardware), Software Jira, Versionamiento (Herramienta), Android, Electricidad (Gasto básico), GCP</t>
  </si>
  <si>
    <t xml:space="preserve">    Documentación del primer sprint</t>
  </si>
  <si>
    <t xml:space="preserve">    Desarrollar versionamiento de avances</t>
  </si>
  <si>
    <t xml:space="preserve">    Generar plan de facturación de gcp</t>
  </si>
  <si>
    <t xml:space="preserve">    Crear base de datos</t>
  </si>
  <si>
    <t xml:space="preserve">   Conexión de base de datos de la aplicación a gcp </t>
  </si>
  <si>
    <t xml:space="preserve">Total Horas Sprint 1 </t>
  </si>
  <si>
    <t>Total RR.HH</t>
  </si>
  <si>
    <t>Sprint 2</t>
  </si>
  <si>
    <t>Sprint 3</t>
  </si>
  <si>
    <t>Sprint 4</t>
  </si>
  <si>
    <t xml:space="preserve">Fecha de finalización de proyecto </t>
  </si>
  <si>
    <t xml:space="preserve">Noviembre </t>
  </si>
  <si>
    <t xml:space="preserve">Fecha de inicio </t>
  </si>
  <si>
    <t xml:space="preserve">Inversión Inicial </t>
  </si>
  <si>
    <t>Software Gestión Interna</t>
  </si>
  <si>
    <t>Software de Versionamiento</t>
  </si>
  <si>
    <t>Android</t>
  </si>
  <si>
    <t>GCP</t>
  </si>
  <si>
    <t>Desarrollador</t>
  </si>
  <si>
    <t>Analista Programador</t>
  </si>
  <si>
    <t xml:space="preserve">Gastos básicos (Luz) </t>
  </si>
  <si>
    <t>Internet</t>
  </si>
  <si>
    <t>Licencia</t>
  </si>
  <si>
    <t>Mantenimiento de equipamiento</t>
  </si>
  <si>
    <t>Reemplazo de equipamiento dañado</t>
  </si>
  <si>
    <t>Total</t>
  </si>
  <si>
    <t>Listo</t>
  </si>
  <si>
    <t>Total Horas Sprint 2</t>
  </si>
  <si>
    <t xml:space="preserve">  Crear segunda rama para el versionamiento en GitHub</t>
  </si>
  <si>
    <t xml:space="preserve">  Investigar forma para alojar imágenes en FireBase y Android</t>
  </si>
  <si>
    <t xml:space="preserve">  Actualizar diagramas de diseño Sprint 1 y 2</t>
  </si>
  <si>
    <t xml:space="preserve">  Desarrollar un cuadro de texto opcional dentro del botón alerta</t>
  </si>
  <si>
    <t xml:space="preserve">  Diseñar botón de selección para clasificación de riesgo</t>
  </si>
  <si>
    <t xml:space="preserve">  Documentación del sprint 2</t>
  </si>
  <si>
    <t>Analista Programador, Software Versionamiento (Github), Eléctricidad (Gasto básico), Computador (Hardware)</t>
  </si>
  <si>
    <t>Analista Programador, GCP (Servicio Cloud SQL), Eléctricidad (Gasto básico), Computador (Hardware)</t>
  </si>
  <si>
    <t>Analista Programador, Eléctricidad (Gasto básico), Computador (Hardware)</t>
  </si>
  <si>
    <t xml:space="preserve">  Implementar versionamientos del desarrollo (respaldo) en segunda rama de GitHub</t>
  </si>
  <si>
    <t>Desarrollador, Android studio, Eléctricidad (Gasto básico), Computador (Hardware), GCP (Servicio Cloud SQL)</t>
  </si>
  <si>
    <t xml:space="preserve">  Desarrollar función para almacenar fotos en FireStorage y Firebase</t>
  </si>
  <si>
    <t>Desarrollador, GCP (Servicio Cloud SQL), Android studio, Eléctricidad (Gasto básico), Computador (Hardware), FireStorage</t>
  </si>
  <si>
    <t>Analista Programador, Software Jira, Herramientas Office</t>
  </si>
  <si>
    <t xml:space="preserve">SQL 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</si>
</sst>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"/>
    <numFmt numFmtId="165" formatCode="d&quot; de &quot;mmmm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5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/>
    <xf numFmtId="0" fontId="4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0" fillId="0" borderId="0" xfId="0" applyAlignment="1">
      <alignment vertical="top"/>
    </xf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5"/>
  <sheetViews>
    <sheetView showGridLines="0" tabSelected="1" workbookViewId="0">
      <pane ySplit="1" topLeftCell="A2" activePane="bottomLeft" state="frozen"/>
      <selection pane="bottomLeft" activeCell="C23" sqref="C23"/>
    </sheetView>
  </sheetViews>
  <sheetFormatPr baseColWidth="10" defaultColWidth="12.6328125" defaultRowHeight="15.75" customHeight="1" x14ac:dyDescent="0.25"/>
  <cols>
    <col min="1" max="1" width="57.08984375" customWidth="1"/>
    <col min="2" max="2" width="27.08984375" customWidth="1"/>
    <col min="3" max="3" width="51.08984375" customWidth="1"/>
    <col min="4" max="4" width="15.26953125" customWidth="1"/>
    <col min="5" max="5" width="20.81640625" customWidth="1"/>
    <col min="6" max="6" width="32.36328125" customWidth="1"/>
  </cols>
  <sheetData>
    <row r="1" spans="1:6" ht="34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12" t="s">
        <v>6</v>
      </c>
      <c r="B2" s="13"/>
      <c r="C2" s="13"/>
      <c r="D2" s="13"/>
      <c r="E2" s="13"/>
      <c r="F2" s="14"/>
    </row>
    <row r="3" spans="1:6" ht="51" customHeight="1" x14ac:dyDescent="0.25">
      <c r="A3" s="3" t="s">
        <v>7</v>
      </c>
      <c r="B3" s="4" t="s">
        <v>43</v>
      </c>
      <c r="C3" s="5" t="s">
        <v>8</v>
      </c>
      <c r="D3" s="6">
        <v>16</v>
      </c>
      <c r="E3" s="7">
        <v>6769</v>
      </c>
      <c r="F3" s="7">
        <f t="shared" ref="F3:F12" si="0">D3*E3</f>
        <v>108304</v>
      </c>
    </row>
    <row r="4" spans="1:6" ht="44.5" customHeight="1" x14ac:dyDescent="0.25">
      <c r="A4" s="5" t="s">
        <v>9</v>
      </c>
      <c r="B4" s="4" t="s">
        <v>43</v>
      </c>
      <c r="C4" s="5" t="s">
        <v>10</v>
      </c>
      <c r="D4" s="6">
        <v>16</v>
      </c>
      <c r="E4" s="7">
        <v>6769</v>
      </c>
      <c r="F4" s="7">
        <f t="shared" si="0"/>
        <v>108304</v>
      </c>
    </row>
    <row r="5" spans="1:6" ht="47.5" customHeight="1" x14ac:dyDescent="0.25">
      <c r="A5" s="5" t="s">
        <v>11</v>
      </c>
      <c r="B5" s="4" t="s">
        <v>43</v>
      </c>
      <c r="C5" s="5" t="s">
        <v>12</v>
      </c>
      <c r="D5" s="6">
        <v>16</v>
      </c>
      <c r="E5" s="7">
        <v>5538</v>
      </c>
      <c r="F5" s="7">
        <f t="shared" si="0"/>
        <v>88608</v>
      </c>
    </row>
    <row r="6" spans="1:6" ht="51" customHeight="1" x14ac:dyDescent="0.25">
      <c r="A6" s="5" t="s">
        <v>13</v>
      </c>
      <c r="B6" s="4" t="s">
        <v>43</v>
      </c>
      <c r="C6" s="5" t="s">
        <v>14</v>
      </c>
      <c r="D6" s="6">
        <v>16</v>
      </c>
      <c r="E6" s="7">
        <v>6769</v>
      </c>
      <c r="F6" s="7">
        <f t="shared" si="0"/>
        <v>108304</v>
      </c>
    </row>
    <row r="7" spans="1:6" ht="41.5" customHeight="1" x14ac:dyDescent="0.25">
      <c r="A7" s="8" t="s">
        <v>15</v>
      </c>
      <c r="B7" s="4" t="s">
        <v>43</v>
      </c>
      <c r="C7" s="5" t="s">
        <v>16</v>
      </c>
      <c r="D7" s="6">
        <v>16</v>
      </c>
      <c r="E7" s="7">
        <v>5538</v>
      </c>
      <c r="F7" s="7">
        <f t="shared" si="0"/>
        <v>88608</v>
      </c>
    </row>
    <row r="8" spans="1:6" ht="46.5" customHeight="1" x14ac:dyDescent="0.25">
      <c r="A8" s="8" t="s">
        <v>17</v>
      </c>
      <c r="B8" s="4" t="s">
        <v>43</v>
      </c>
      <c r="C8" s="5" t="s">
        <v>12</v>
      </c>
      <c r="D8" s="6">
        <v>16</v>
      </c>
      <c r="E8" s="7">
        <v>5538</v>
      </c>
      <c r="F8" s="7">
        <f t="shared" si="0"/>
        <v>88608</v>
      </c>
    </row>
    <row r="9" spans="1:6" ht="46" customHeight="1" x14ac:dyDescent="0.25">
      <c r="A9" s="18" t="s">
        <v>18</v>
      </c>
      <c r="B9" s="4" t="s">
        <v>43</v>
      </c>
      <c r="C9" s="5" t="s">
        <v>16</v>
      </c>
      <c r="D9" s="6">
        <v>16</v>
      </c>
      <c r="E9" s="7">
        <v>5538</v>
      </c>
      <c r="F9" s="7">
        <f t="shared" si="0"/>
        <v>88608</v>
      </c>
    </row>
    <row r="10" spans="1:6" ht="46" customHeight="1" x14ac:dyDescent="0.25">
      <c r="A10" s="18" t="s">
        <v>19</v>
      </c>
      <c r="B10" s="4" t="s">
        <v>43</v>
      </c>
      <c r="C10" s="5" t="s">
        <v>16</v>
      </c>
      <c r="D10" s="6">
        <v>16</v>
      </c>
      <c r="E10" s="7">
        <v>5538</v>
      </c>
      <c r="F10" s="7">
        <f t="shared" si="0"/>
        <v>88608</v>
      </c>
    </row>
    <row r="11" spans="1:6" ht="49" customHeight="1" x14ac:dyDescent="0.25">
      <c r="A11" s="18" t="s">
        <v>20</v>
      </c>
      <c r="B11" s="4" t="s">
        <v>43</v>
      </c>
      <c r="C11" s="3" t="s">
        <v>14</v>
      </c>
      <c r="D11" s="6">
        <v>16</v>
      </c>
      <c r="E11" s="7">
        <v>6769</v>
      </c>
      <c r="F11" s="7">
        <f t="shared" si="0"/>
        <v>108304</v>
      </c>
    </row>
    <row r="12" spans="1:6" ht="43" customHeight="1" x14ac:dyDescent="0.25">
      <c r="A12" s="5" t="s">
        <v>21</v>
      </c>
      <c r="B12" s="4" t="s">
        <v>43</v>
      </c>
      <c r="C12" s="5" t="s">
        <v>14</v>
      </c>
      <c r="D12" s="6">
        <v>16</v>
      </c>
      <c r="E12" s="7">
        <v>6769</v>
      </c>
      <c r="F12" s="7">
        <f t="shared" si="0"/>
        <v>108304</v>
      </c>
    </row>
    <row r="13" spans="1:6" ht="15.75" customHeight="1" x14ac:dyDescent="0.25">
      <c r="A13" s="6"/>
      <c r="B13" s="4"/>
      <c r="C13" s="6" t="s">
        <v>22</v>
      </c>
      <c r="D13" s="6">
        <f>SUM(D3:D12)</f>
        <v>160</v>
      </c>
      <c r="E13" s="6" t="s">
        <v>23</v>
      </c>
      <c r="F13" s="7">
        <f>SUM(F3:F12)</f>
        <v>984560</v>
      </c>
    </row>
    <row r="14" spans="1:6" ht="15.75" customHeight="1" x14ac:dyDescent="0.3">
      <c r="A14" s="19" t="s">
        <v>24</v>
      </c>
      <c r="B14" s="9"/>
      <c r="D14" s="9"/>
      <c r="E14" s="9"/>
      <c r="F14" s="9"/>
    </row>
    <row r="15" spans="1:6" ht="27" customHeight="1" x14ac:dyDescent="0.25">
      <c r="A15" s="23" t="s">
        <v>45</v>
      </c>
      <c r="B15" s="25" t="s">
        <v>43</v>
      </c>
      <c r="C15" s="24" t="s">
        <v>51</v>
      </c>
      <c r="D15" s="27">
        <v>4</v>
      </c>
      <c r="E15" s="7">
        <v>5538</v>
      </c>
      <c r="F15" s="31">
        <f>D15*E15</f>
        <v>22152</v>
      </c>
    </row>
    <row r="16" spans="1:6" ht="26" customHeight="1" x14ac:dyDescent="0.25">
      <c r="A16" s="23" t="s">
        <v>46</v>
      </c>
      <c r="B16" s="25" t="s">
        <v>43</v>
      </c>
      <c r="C16" s="24" t="s">
        <v>52</v>
      </c>
      <c r="D16" s="27">
        <v>40</v>
      </c>
      <c r="E16" s="7">
        <v>5538</v>
      </c>
      <c r="F16" s="31">
        <f t="shared" ref="F16:F22" si="1">D16*E16</f>
        <v>221520</v>
      </c>
    </row>
    <row r="17" spans="1:6" ht="29" customHeight="1" x14ac:dyDescent="0.25">
      <c r="A17" s="23" t="s">
        <v>47</v>
      </c>
      <c r="B17" s="25" t="s">
        <v>43</v>
      </c>
      <c r="C17" s="26" t="s">
        <v>53</v>
      </c>
      <c r="D17" s="27">
        <v>24</v>
      </c>
      <c r="E17" s="7">
        <v>5538</v>
      </c>
      <c r="F17" s="31">
        <f t="shared" si="1"/>
        <v>132912</v>
      </c>
    </row>
    <row r="18" spans="1:6" ht="33.5" customHeight="1" x14ac:dyDescent="0.25">
      <c r="A18" s="23" t="s">
        <v>54</v>
      </c>
      <c r="B18" s="25" t="s">
        <v>43</v>
      </c>
      <c r="C18" s="26" t="s">
        <v>51</v>
      </c>
      <c r="D18" s="27">
        <v>1</v>
      </c>
      <c r="E18" s="7">
        <v>5538</v>
      </c>
      <c r="F18" s="31">
        <f t="shared" si="1"/>
        <v>5538</v>
      </c>
    </row>
    <row r="19" spans="1:6" ht="43" customHeight="1" x14ac:dyDescent="0.25">
      <c r="A19" s="23" t="s">
        <v>56</v>
      </c>
      <c r="B19" s="25" t="s">
        <v>43</v>
      </c>
      <c r="C19" s="26" t="s">
        <v>57</v>
      </c>
      <c r="D19" s="27">
        <v>80</v>
      </c>
      <c r="E19" s="7">
        <v>6769</v>
      </c>
      <c r="F19" s="31">
        <f t="shared" si="1"/>
        <v>541520</v>
      </c>
    </row>
    <row r="20" spans="1:6" ht="37.5" customHeight="1" x14ac:dyDescent="0.25">
      <c r="A20" s="20" t="s">
        <v>48</v>
      </c>
      <c r="B20" s="25" t="s">
        <v>43</v>
      </c>
      <c r="C20" s="24" t="s">
        <v>55</v>
      </c>
      <c r="D20" s="27">
        <v>16</v>
      </c>
      <c r="E20" s="7">
        <v>6769</v>
      </c>
      <c r="F20" s="31">
        <f t="shared" si="1"/>
        <v>108304</v>
      </c>
    </row>
    <row r="21" spans="1:6" ht="44" customHeight="1" x14ac:dyDescent="0.25">
      <c r="A21" s="20" t="s">
        <v>49</v>
      </c>
      <c r="B21" s="25" t="s">
        <v>43</v>
      </c>
      <c r="C21" s="24" t="s">
        <v>55</v>
      </c>
      <c r="D21" s="27">
        <v>16</v>
      </c>
      <c r="E21" s="7">
        <v>6769</v>
      </c>
      <c r="F21" s="31">
        <f t="shared" si="1"/>
        <v>108304</v>
      </c>
    </row>
    <row r="22" spans="1:6" s="30" customFormat="1" ht="19" customHeight="1" x14ac:dyDescent="0.25">
      <c r="A22" s="29" t="s">
        <v>50</v>
      </c>
      <c r="B22" s="25" t="s">
        <v>43</v>
      </c>
      <c r="C22" s="28" t="s">
        <v>58</v>
      </c>
      <c r="D22" s="27">
        <v>24</v>
      </c>
      <c r="E22" s="7">
        <v>5538</v>
      </c>
      <c r="F22" s="31">
        <f t="shared" si="1"/>
        <v>132912</v>
      </c>
    </row>
    <row r="23" spans="1:6" ht="15.75" customHeight="1" x14ac:dyDescent="0.25">
      <c r="A23" s="6"/>
      <c r="B23" s="4"/>
      <c r="C23" s="6" t="s">
        <v>44</v>
      </c>
      <c r="D23" s="6">
        <f>SUM(D15:D22)</f>
        <v>205</v>
      </c>
      <c r="E23" s="6" t="s">
        <v>23</v>
      </c>
      <c r="F23" s="7">
        <f>SUM(F15:F22)</f>
        <v>1273162</v>
      </c>
    </row>
    <row r="24" spans="1:6" ht="19" customHeight="1" x14ac:dyDescent="0.25">
      <c r="A24" s="9" t="s">
        <v>25</v>
      </c>
      <c r="B24" s="21"/>
      <c r="C24" s="22"/>
      <c r="D24" s="21"/>
      <c r="E24" s="21"/>
      <c r="F24" s="21"/>
    </row>
    <row r="25" spans="1:6" ht="15.75" customHeight="1" x14ac:dyDescent="0.25">
      <c r="A25" s="9" t="s">
        <v>26</v>
      </c>
      <c r="B25" s="9"/>
      <c r="D25" s="9"/>
      <c r="E25" s="9"/>
      <c r="F25" s="9"/>
    </row>
    <row r="26" spans="1:6" ht="15.75" customHeight="1" x14ac:dyDescent="0.25">
      <c r="B26" s="9"/>
      <c r="D26" s="9"/>
      <c r="E26" s="9"/>
      <c r="F26" s="9"/>
    </row>
    <row r="27" spans="1:6" ht="15.75" customHeight="1" x14ac:dyDescent="0.25">
      <c r="A27" s="9"/>
      <c r="B27" s="9"/>
    </row>
    <row r="28" spans="1:6" ht="12.5" x14ac:dyDescent="0.25">
      <c r="A28" s="9"/>
      <c r="B28" s="9"/>
    </row>
    <row r="29" spans="1:6" ht="12.5" x14ac:dyDescent="0.25">
      <c r="A29" s="15" t="s">
        <v>27</v>
      </c>
      <c r="B29" s="16" t="s">
        <v>28</v>
      </c>
    </row>
    <row r="30" spans="1:6" ht="12.5" x14ac:dyDescent="0.25">
      <c r="A30" s="15" t="s">
        <v>29</v>
      </c>
      <c r="B30" s="17">
        <v>45041</v>
      </c>
    </row>
    <row r="31" spans="1:6" ht="12.5" x14ac:dyDescent="0.25">
      <c r="B31" s="9"/>
    </row>
    <row r="32" spans="1:6" ht="12.5" x14ac:dyDescent="0.25">
      <c r="A32" s="6" t="s">
        <v>30</v>
      </c>
    </row>
    <row r="33" spans="1:2" ht="12.5" x14ac:dyDescent="0.25">
      <c r="A33" s="6" t="s">
        <v>31</v>
      </c>
      <c r="B33" s="7">
        <v>0</v>
      </c>
    </row>
    <row r="34" spans="1:2" ht="12.5" x14ac:dyDescent="0.25">
      <c r="A34" s="6" t="s">
        <v>32</v>
      </c>
      <c r="B34" s="7">
        <v>0</v>
      </c>
    </row>
    <row r="35" spans="1:2" ht="12.5" x14ac:dyDescent="0.25">
      <c r="A35" s="6" t="s">
        <v>33</v>
      </c>
      <c r="B35" s="7">
        <v>0</v>
      </c>
    </row>
    <row r="36" spans="1:2" ht="12.5" x14ac:dyDescent="0.25">
      <c r="A36" s="6" t="s">
        <v>34</v>
      </c>
      <c r="B36" s="7">
        <v>0</v>
      </c>
    </row>
    <row r="37" spans="1:2" ht="12.5" x14ac:dyDescent="0.25">
      <c r="A37" s="6" t="s">
        <v>59</v>
      </c>
      <c r="B37" s="7">
        <v>98989</v>
      </c>
    </row>
    <row r="38" spans="1:2" ht="12.5" x14ac:dyDescent="0.25">
      <c r="A38" s="6" t="s">
        <v>35</v>
      </c>
      <c r="B38" s="7">
        <f>F3+F4+F6+F11+F12+F19+F20+F21</f>
        <v>1299648</v>
      </c>
    </row>
    <row r="39" spans="1:2" ht="12.5" x14ac:dyDescent="0.25">
      <c r="A39" s="6" t="s">
        <v>36</v>
      </c>
      <c r="B39" s="7">
        <f>F5+F7+F8+F10+F15+F16+F17</f>
        <v>731016</v>
      </c>
    </row>
    <row r="40" spans="1:2" ht="12.5" x14ac:dyDescent="0.25">
      <c r="A40" s="6" t="s">
        <v>37</v>
      </c>
      <c r="B40" s="7">
        <f>20000*8</f>
        <v>160000</v>
      </c>
    </row>
    <row r="41" spans="1:2" ht="12.5" x14ac:dyDescent="0.25">
      <c r="A41" s="6" t="s">
        <v>38</v>
      </c>
      <c r="B41" s="7">
        <f>37000*8</f>
        <v>296000</v>
      </c>
    </row>
    <row r="42" spans="1:2" ht="12.5" x14ac:dyDescent="0.25">
      <c r="A42" s="6" t="s">
        <v>39</v>
      </c>
      <c r="B42" s="7">
        <v>9990</v>
      </c>
    </row>
    <row r="43" spans="1:2" ht="12.5" x14ac:dyDescent="0.25">
      <c r="A43" s="6" t="s">
        <v>40</v>
      </c>
      <c r="B43" s="7">
        <v>50000</v>
      </c>
    </row>
    <row r="44" spans="1:2" ht="18" customHeight="1" x14ac:dyDescent="0.25">
      <c r="A44" s="6" t="s">
        <v>41</v>
      </c>
      <c r="B44" s="7">
        <v>380000</v>
      </c>
    </row>
    <row r="45" spans="1:2" ht="13" x14ac:dyDescent="0.3">
      <c r="A45" s="10" t="s">
        <v>42</v>
      </c>
      <c r="B45" s="11">
        <f>SUM(B33:B44)</f>
        <v>3025643</v>
      </c>
    </row>
  </sheetData>
  <mergeCells count="1">
    <mergeCell ref="A2:F2"/>
  </mergeCells>
  <dataValidations count="1">
    <dataValidation type="list" allowBlank="1" showErrorMessage="1" sqref="B3:B31" xr:uid="{00000000-0002-0000-0000-000000000000}">
      <formula1>"Listo,Pendiente"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</cp:lastModifiedBy>
  <dcterms:modified xsi:type="dcterms:W3CDTF">2023-06-27T17:10:45Z</dcterms:modified>
</cp:coreProperties>
</file>