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Paulina\Downloads\"/>
    </mc:Choice>
  </mc:AlternateContent>
  <xr:revisionPtr revIDLastSave="0" documentId="13_ncr:1_{1859CA8F-1B5A-40F9-839C-D69826729B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9" i="1" l="1"/>
  <c r="E36" i="1"/>
  <c r="B6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5" i="1"/>
  <c r="D42" i="1"/>
  <c r="F16" i="1"/>
  <c r="F17" i="1"/>
  <c r="F18" i="1"/>
  <c r="F19" i="1"/>
  <c r="F20" i="1"/>
  <c r="F21" i="1"/>
  <c r="F22" i="1"/>
  <c r="F15" i="1"/>
  <c r="D23" i="1"/>
  <c r="B61" i="1"/>
  <c r="B60" i="1"/>
  <c r="D13" i="1"/>
  <c r="F12" i="1"/>
  <c r="F11" i="1"/>
  <c r="F10" i="1"/>
  <c r="F9" i="1"/>
  <c r="F8" i="1"/>
  <c r="F7" i="1"/>
  <c r="F6" i="1"/>
  <c r="F5" i="1"/>
  <c r="F4" i="1"/>
  <c r="F3" i="1"/>
  <c r="B58" i="1" s="1"/>
  <c r="F42" i="1" l="1"/>
  <c r="F23" i="1"/>
  <c r="F13" i="1"/>
</calcChain>
</file>

<file path=xl/sharedStrings.xml><?xml version="1.0" encoding="utf-8"?>
<sst xmlns="http://schemas.openxmlformats.org/spreadsheetml/2006/main" count="138" uniqueCount="86">
  <si>
    <t>Etapas del proyecto</t>
  </si>
  <si>
    <t>Estado</t>
  </si>
  <si>
    <t>Recursos de etapa (Materiales, RR.HH, Intangibles)</t>
  </si>
  <si>
    <t>Horas Hombre Semanal</t>
  </si>
  <si>
    <t>Costo por hora</t>
  </si>
  <si>
    <t>Costo monetario del recurso humano(semanal)</t>
  </si>
  <si>
    <t>Sprint 1</t>
  </si>
  <si>
    <t xml:space="preserve">     Diseño de primera vista de app movil</t>
  </si>
  <si>
    <t>Desarrollador, Computador (Hardware), Software Jira, Versionamiento (Software), Android (Programación), Electricidad (Gasto básico)</t>
  </si>
  <si>
    <t xml:space="preserve">     Desarrollar log in </t>
  </si>
  <si>
    <t>Desarrollador, Computador (Hardware), Software Jira, Versionamiento (Herramienta), Android, Electricidad (Gasto básico)</t>
  </si>
  <si>
    <t xml:space="preserve">     Definir criterios de aceptación </t>
  </si>
  <si>
    <t>Analista Programador, Computador (Hardware), Software Jira, Versionamiento (Herramienta), Android, Electricidad (Gasto básico)</t>
  </si>
  <si>
    <t xml:space="preserve">     Desarrollar el proceso de registro </t>
  </si>
  <si>
    <t>Desarrollador, Computador (Hardware), Software Jira, Versionamiento (Herramienta), Android, Electricidad (Gasto básico), GCP</t>
  </si>
  <si>
    <t xml:space="preserve">    Creación de cuentas para herramientas de app movil</t>
  </si>
  <si>
    <t>Analista Programador, Computador (Hardware), Software Jira, Versionamiento (Herramienta), Android, Electricidad (Gasto básico), GCP</t>
  </si>
  <si>
    <t xml:space="preserve">    Documentación del primer sprint</t>
  </si>
  <si>
    <t xml:space="preserve">    Desarrollar versionamiento de avances</t>
  </si>
  <si>
    <t xml:space="preserve">    Generar plan de facturación de gcp</t>
  </si>
  <si>
    <t xml:space="preserve">    Crear base de datos</t>
  </si>
  <si>
    <t xml:space="preserve">   Conexión de base de datos de la aplicación a gcp </t>
  </si>
  <si>
    <t xml:space="preserve">Total Horas Sprint 1 </t>
  </si>
  <si>
    <t>Total RR.HH</t>
  </si>
  <si>
    <t>Sprint 2</t>
  </si>
  <si>
    <t>Sprint 3</t>
  </si>
  <si>
    <t xml:space="preserve">Fecha de finalización de proyecto </t>
  </si>
  <si>
    <t xml:space="preserve">Noviembre </t>
  </si>
  <si>
    <t xml:space="preserve">Fecha de inicio </t>
  </si>
  <si>
    <t xml:space="preserve">Inversión Inicial </t>
  </si>
  <si>
    <t>Software Gestión Interna</t>
  </si>
  <si>
    <t>Software de Versionamiento</t>
  </si>
  <si>
    <t>Android</t>
  </si>
  <si>
    <t>GCP</t>
  </si>
  <si>
    <t>Desarrollador</t>
  </si>
  <si>
    <t>Analista Programador</t>
  </si>
  <si>
    <t xml:space="preserve">Gastos básicos (Luz) </t>
  </si>
  <si>
    <t>Internet</t>
  </si>
  <si>
    <t>Licencia</t>
  </si>
  <si>
    <t>Mantenimiento de equipamiento</t>
  </si>
  <si>
    <t>Reemplazo de equipamiento dañado</t>
  </si>
  <si>
    <t>Total</t>
  </si>
  <si>
    <t>Listo</t>
  </si>
  <si>
    <t>Total Horas Sprint 2</t>
  </si>
  <si>
    <t xml:space="preserve">  Crear segunda rama para el versionamiento en GitHub</t>
  </si>
  <si>
    <t xml:space="preserve">  Investigar forma para alojar imágenes en FireBase y Android</t>
  </si>
  <si>
    <t xml:space="preserve">  Actualizar diagramas de diseño Sprint 1 y 2</t>
  </si>
  <si>
    <t xml:space="preserve">  Desarrollar un cuadro de texto opcional dentro del botón alerta</t>
  </si>
  <si>
    <t xml:space="preserve">  Diseñar botón de selección para clasificación de riesgo</t>
  </si>
  <si>
    <t xml:space="preserve">  Documentación del sprint 2</t>
  </si>
  <si>
    <t>Analista Programador, Software Versionamiento (Github), Eléctricidad (Gasto básico), Computador (Hardware)</t>
  </si>
  <si>
    <t>Analista Programador, GCP (Servicio Cloud SQL), Eléctricidad (Gasto básico), Computador (Hardware)</t>
  </si>
  <si>
    <t>Analista Programador, Eléctricidad (Gasto básico), Computador (Hardware)</t>
  </si>
  <si>
    <t xml:space="preserve">  Implementar versionamientos del desarrollo (respaldo) en segunda rama de GitHub</t>
  </si>
  <si>
    <t>Desarrollador, Android studio, Eléctricidad (Gasto básico), Computador (Hardware), GCP (Servicio Cloud SQL)</t>
  </si>
  <si>
    <t xml:space="preserve">  Desarrollar función para almacenar fotos en FireStorage y Firebase</t>
  </si>
  <si>
    <t>Desarrollador, GCP (Servicio Cloud SQL), Android studio, Eléctricidad (Gasto básico), Computador (Hardware), FireStorage</t>
  </si>
  <si>
    <t>Analista Programador, Software Jira, Herramientas Office</t>
  </si>
  <si>
    <t xml:space="preserve">SQL Cloud </t>
  </si>
  <si>
    <t xml:space="preserve">Crear nueva base de datos en Firebase </t>
  </si>
  <si>
    <t>Renovar documentos para actualizar el plan básico de Firebase a uno de prepago para habilitar biblioteca "Maps SDK for Android".</t>
  </si>
  <si>
    <t>Obtener clave API de GCP para usar Google Maps en la aplicación móvil de android</t>
  </si>
  <si>
    <t>Agregar la dependencia del SDK de Google Maps al proyecto</t>
  </si>
  <si>
    <t>Documentar el sprint 3</t>
  </si>
  <si>
    <t>Actualizar plan de costos</t>
  </si>
  <si>
    <t>Investigar como hacer un control spinner en android</t>
  </si>
  <si>
    <t>Diseñar spinner en SafeTravelMapApp</t>
  </si>
  <si>
    <t>Desarrollar spinner para la aplicación móvil</t>
  </si>
  <si>
    <t>Implementar spinner en la aplicación móvil</t>
  </si>
  <si>
    <t>Hacer primer versionamiento de partida</t>
  </si>
  <si>
    <t>Hacer segundo versionamiento en GitHub</t>
  </si>
  <si>
    <t>Hacer versionamiento por termino de lo desarrollado en la aplicación móvil y documentación</t>
  </si>
  <si>
    <t>Total Horas Sprint 3</t>
  </si>
  <si>
    <t xml:space="preserve">Dar de baja la cuenta GCP que administra el actual plan de costos de FireBase </t>
  </si>
  <si>
    <t>Analista Programador, Eléctricidad (Gasto básico), Computador (Hardware), GCP</t>
  </si>
  <si>
    <t>Desarrollador, Firebase, Eléctricidad (Gasto básico), Computador (Hardware)</t>
  </si>
  <si>
    <t>Analista Programador, Eléctricidad (Gasto básico), Computador (Hardware), Firebase</t>
  </si>
  <si>
    <t xml:space="preserve">Crear nuevo proyecto en Firebase </t>
  </si>
  <si>
    <t>Desarrollador, GCP (Servicio Cloud SQL), Android studio, Eléctricidad (Gasto básico), Computador (Hardware)</t>
  </si>
  <si>
    <t>Agregar API al proyecto en Android Studio</t>
  </si>
  <si>
    <t xml:space="preserve">Desarrollador, Android studio, Eléctricidad (Gasto básico), Computador (Hardware). </t>
  </si>
  <si>
    <t>Agregar un fragmento de mapa a la actividad.</t>
  </si>
  <si>
    <t>Analista Contable, Analista Programador</t>
  </si>
  <si>
    <t>Analista Programador, Computador (Hardware), Eléctricidad (Gasto básico)</t>
  </si>
  <si>
    <t>Desarrollador, Eléctricidad (Gasto básico), Computador (Hardware), Android studio</t>
  </si>
  <si>
    <t>Analista Programador, Eléctricidad (Gasto básico), Computador (Hardware), Versionamiento (Github)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</si>
</sst>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"/>
    <numFmt numFmtId="165" formatCode="d&quot; de &quot;mmmm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164" fontId="1" fillId="0" borderId="1" xfId="0" applyNumberFormat="1" applyFont="1" applyBorder="1"/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0" fontId="2" fillId="3" borderId="1" xfId="0" applyFont="1" applyFill="1" applyBorder="1"/>
    <xf numFmtId="164" fontId="2" fillId="3" borderId="1" xfId="0" applyNumberFormat="1" applyFont="1" applyFill="1" applyBorder="1"/>
    <xf numFmtId="0" fontId="1" fillId="0" borderId="5" xfId="0" applyFont="1" applyBorder="1"/>
    <xf numFmtId="0" fontId="1" fillId="0" borderId="5" xfId="0" applyFont="1" applyBorder="1" applyAlignment="1">
      <alignment horizontal="right"/>
    </xf>
    <xf numFmtId="165" fontId="1" fillId="0" borderId="5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/>
    <xf numFmtId="0" fontId="5" fillId="0" borderId="5" xfId="0" applyFont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vertical="center" wrapText="1"/>
    </xf>
    <xf numFmtId="0" fontId="1" fillId="0" borderId="5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center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>
      <alignment horizontal="left" vertical="top"/>
    </xf>
    <xf numFmtId="0" fontId="0" fillId="0" borderId="0" xfId="0" applyAlignment="1">
      <alignment vertical="top"/>
    </xf>
    <xf numFmtId="164" fontId="1" fillId="0" borderId="5" xfId="0" applyNumberFormat="1" applyFont="1" applyBorder="1"/>
    <xf numFmtId="0" fontId="2" fillId="0" borderId="2" xfId="0" applyFont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1" fillId="0" borderId="6" xfId="0" applyFont="1" applyBorder="1"/>
    <xf numFmtId="0" fontId="1" fillId="0" borderId="6" xfId="0" applyFont="1" applyBorder="1" applyAlignment="1">
      <alignment vertical="center"/>
    </xf>
    <xf numFmtId="164" fontId="1" fillId="0" borderId="6" xfId="0" applyNumberFormat="1" applyFont="1" applyBorder="1"/>
    <xf numFmtId="0" fontId="2" fillId="0" borderId="5" xfId="0" applyFont="1" applyBorder="1" applyAlignment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1" fillId="0" borderId="10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" fillId="0" borderId="9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1" fillId="0" borderId="9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164" fontId="1" fillId="0" borderId="5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5" fillId="0" borderId="5" xfId="0" applyFont="1" applyBorder="1" applyAlignment="1">
      <alignment vertical="center"/>
    </xf>
    <xf numFmtId="0" fontId="2" fillId="0" borderId="0" xfId="0" applyFont="1" applyBorder="1" applyAlignment="1"/>
    <xf numFmtId="0" fontId="1" fillId="0" borderId="12" xfId="0" applyFont="1" applyBorder="1" applyAlignment="1">
      <alignment vertical="center"/>
    </xf>
    <xf numFmtId="164" fontId="1" fillId="0" borderId="13" xfId="0" applyNumberFormat="1" applyFont="1" applyBorder="1"/>
    <xf numFmtId="164" fontId="1" fillId="0" borderId="12" xfId="0" applyNumberFormat="1" applyFont="1" applyBorder="1"/>
    <xf numFmtId="1" fontId="1" fillId="0" borderId="13" xfId="0" applyNumberFormat="1" applyFont="1" applyBorder="1" applyAlignment="1">
      <alignment vertical="center"/>
    </xf>
    <xf numFmtId="0" fontId="6" fillId="0" borderId="1" xfId="0" applyFont="1" applyBorder="1"/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65"/>
  <sheetViews>
    <sheetView showGridLines="0" tabSelected="1" zoomScale="78" zoomScaleNormal="78" workbookViewId="0">
      <pane ySplit="1" topLeftCell="A40" activePane="bottomLeft" state="frozen"/>
      <selection pane="bottomLeft" activeCell="B60" sqref="B60"/>
    </sheetView>
  </sheetViews>
  <sheetFormatPr baseColWidth="10" defaultColWidth="12.6328125" defaultRowHeight="15.75" customHeight="1" x14ac:dyDescent="0.25"/>
  <cols>
    <col min="1" max="1" width="57.08984375" customWidth="1"/>
    <col min="2" max="2" width="27.08984375" customWidth="1"/>
    <col min="3" max="3" width="51.08984375" customWidth="1"/>
    <col min="4" max="4" width="15.26953125" customWidth="1"/>
    <col min="5" max="5" width="20.81640625" customWidth="1"/>
    <col min="6" max="6" width="32.36328125" customWidth="1"/>
  </cols>
  <sheetData>
    <row r="1" spans="1:6" ht="34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75" customHeight="1" x14ac:dyDescent="0.25">
      <c r="A2" s="27" t="s">
        <v>6</v>
      </c>
      <c r="B2" s="28"/>
      <c r="C2" s="28"/>
      <c r="D2" s="28"/>
      <c r="E2" s="28"/>
      <c r="F2" s="29"/>
    </row>
    <row r="3" spans="1:6" ht="51" customHeight="1" x14ac:dyDescent="0.25">
      <c r="A3" s="3" t="s">
        <v>7</v>
      </c>
      <c r="B3" s="4" t="s">
        <v>42</v>
      </c>
      <c r="C3" s="5" t="s">
        <v>8</v>
      </c>
      <c r="D3" s="6">
        <v>16</v>
      </c>
      <c r="E3" s="7">
        <v>6769</v>
      </c>
      <c r="F3" s="7">
        <f t="shared" ref="F3:F12" si="0">D3*E3</f>
        <v>108304</v>
      </c>
    </row>
    <row r="4" spans="1:6" ht="44.5" customHeight="1" x14ac:dyDescent="0.25">
      <c r="A4" s="5" t="s">
        <v>9</v>
      </c>
      <c r="B4" s="4" t="s">
        <v>42</v>
      </c>
      <c r="C4" s="5" t="s">
        <v>10</v>
      </c>
      <c r="D4" s="6">
        <v>16</v>
      </c>
      <c r="E4" s="7">
        <v>6769</v>
      </c>
      <c r="F4" s="7">
        <f t="shared" si="0"/>
        <v>108304</v>
      </c>
    </row>
    <row r="5" spans="1:6" ht="47.5" customHeight="1" x14ac:dyDescent="0.25">
      <c r="A5" s="5" t="s">
        <v>11</v>
      </c>
      <c r="B5" s="4" t="s">
        <v>42</v>
      </c>
      <c r="C5" s="5" t="s">
        <v>12</v>
      </c>
      <c r="D5" s="6">
        <v>16</v>
      </c>
      <c r="E5" s="7">
        <v>5538</v>
      </c>
      <c r="F5" s="7">
        <f t="shared" si="0"/>
        <v>88608</v>
      </c>
    </row>
    <row r="6" spans="1:6" ht="51" customHeight="1" x14ac:dyDescent="0.25">
      <c r="A6" s="5" t="s">
        <v>13</v>
      </c>
      <c r="B6" s="4" t="s">
        <v>42</v>
      </c>
      <c r="C6" s="5" t="s">
        <v>14</v>
      </c>
      <c r="D6" s="6">
        <v>16</v>
      </c>
      <c r="E6" s="7">
        <v>6769</v>
      </c>
      <c r="F6" s="7">
        <f t="shared" si="0"/>
        <v>108304</v>
      </c>
    </row>
    <row r="7" spans="1:6" ht="41.5" customHeight="1" x14ac:dyDescent="0.25">
      <c r="A7" s="8" t="s">
        <v>15</v>
      </c>
      <c r="B7" s="4" t="s">
        <v>42</v>
      </c>
      <c r="C7" s="5" t="s">
        <v>16</v>
      </c>
      <c r="D7" s="6">
        <v>16</v>
      </c>
      <c r="E7" s="7">
        <v>5538</v>
      </c>
      <c r="F7" s="7">
        <f t="shared" si="0"/>
        <v>88608</v>
      </c>
    </row>
    <row r="8" spans="1:6" ht="46.5" customHeight="1" x14ac:dyDescent="0.25">
      <c r="A8" s="8" t="s">
        <v>17</v>
      </c>
      <c r="B8" s="4" t="s">
        <v>42</v>
      </c>
      <c r="C8" s="5" t="s">
        <v>12</v>
      </c>
      <c r="D8" s="6">
        <v>16</v>
      </c>
      <c r="E8" s="7">
        <v>5538</v>
      </c>
      <c r="F8" s="7">
        <f t="shared" si="0"/>
        <v>88608</v>
      </c>
    </row>
    <row r="9" spans="1:6" ht="46" customHeight="1" x14ac:dyDescent="0.25">
      <c r="A9" s="15" t="s">
        <v>18</v>
      </c>
      <c r="B9" s="4" t="s">
        <v>42</v>
      </c>
      <c r="C9" s="5" t="s">
        <v>16</v>
      </c>
      <c r="D9" s="6">
        <v>16</v>
      </c>
      <c r="E9" s="7">
        <v>5538</v>
      </c>
      <c r="F9" s="7">
        <f t="shared" si="0"/>
        <v>88608</v>
      </c>
    </row>
    <row r="10" spans="1:6" ht="46" customHeight="1" x14ac:dyDescent="0.25">
      <c r="A10" s="15" t="s">
        <v>19</v>
      </c>
      <c r="B10" s="4" t="s">
        <v>42</v>
      </c>
      <c r="C10" s="5" t="s">
        <v>16</v>
      </c>
      <c r="D10" s="6">
        <v>16</v>
      </c>
      <c r="E10" s="7">
        <v>5538</v>
      </c>
      <c r="F10" s="7">
        <f t="shared" si="0"/>
        <v>88608</v>
      </c>
    </row>
    <row r="11" spans="1:6" ht="49" customHeight="1" x14ac:dyDescent="0.25">
      <c r="A11" s="15" t="s">
        <v>20</v>
      </c>
      <c r="B11" s="4" t="s">
        <v>42</v>
      </c>
      <c r="C11" s="3" t="s">
        <v>14</v>
      </c>
      <c r="D11" s="6">
        <v>16</v>
      </c>
      <c r="E11" s="7">
        <v>6769</v>
      </c>
      <c r="F11" s="7">
        <f t="shared" si="0"/>
        <v>108304</v>
      </c>
    </row>
    <row r="12" spans="1:6" ht="43" customHeight="1" x14ac:dyDescent="0.25">
      <c r="A12" s="5" t="s">
        <v>21</v>
      </c>
      <c r="B12" s="4" t="s">
        <v>42</v>
      </c>
      <c r="C12" s="5" t="s">
        <v>14</v>
      </c>
      <c r="D12" s="6">
        <v>16</v>
      </c>
      <c r="E12" s="7">
        <v>6769</v>
      </c>
      <c r="F12" s="7">
        <f t="shared" si="0"/>
        <v>108304</v>
      </c>
    </row>
    <row r="13" spans="1:6" ht="15.75" customHeight="1" x14ac:dyDescent="0.25">
      <c r="A13" s="6"/>
      <c r="B13" s="4"/>
      <c r="C13" s="6" t="s">
        <v>22</v>
      </c>
      <c r="D13" s="6">
        <f>SUM(D3:D12)</f>
        <v>160</v>
      </c>
      <c r="E13" s="6" t="s">
        <v>23</v>
      </c>
      <c r="F13" s="7">
        <f>SUM(F3:F12)</f>
        <v>984560</v>
      </c>
    </row>
    <row r="14" spans="1:6" ht="15.75" customHeight="1" x14ac:dyDescent="0.3">
      <c r="A14" s="16" t="s">
        <v>24</v>
      </c>
      <c r="B14" s="9"/>
      <c r="D14" s="9"/>
      <c r="E14" s="9"/>
      <c r="F14" s="9"/>
    </row>
    <row r="15" spans="1:6" ht="27" customHeight="1" x14ac:dyDescent="0.25">
      <c r="A15" s="18" t="s">
        <v>44</v>
      </c>
      <c r="B15" s="20" t="s">
        <v>42</v>
      </c>
      <c r="C15" s="19" t="s">
        <v>50</v>
      </c>
      <c r="D15" s="22">
        <v>4</v>
      </c>
      <c r="E15" s="7">
        <v>5538</v>
      </c>
      <c r="F15" s="26">
        <f>D15*E15</f>
        <v>22152</v>
      </c>
    </row>
    <row r="16" spans="1:6" ht="26" customHeight="1" x14ac:dyDescent="0.25">
      <c r="A16" s="18" t="s">
        <v>45</v>
      </c>
      <c r="B16" s="20" t="s">
        <v>42</v>
      </c>
      <c r="C16" s="19" t="s">
        <v>51</v>
      </c>
      <c r="D16" s="22">
        <v>40</v>
      </c>
      <c r="E16" s="7">
        <v>5538</v>
      </c>
      <c r="F16" s="26">
        <f t="shared" ref="F16:F22" si="1">D16*E16</f>
        <v>221520</v>
      </c>
    </row>
    <row r="17" spans="1:6" ht="29" customHeight="1" x14ac:dyDescent="0.25">
      <c r="A17" s="18" t="s">
        <v>46</v>
      </c>
      <c r="B17" s="20" t="s">
        <v>42</v>
      </c>
      <c r="C17" s="21" t="s">
        <v>52</v>
      </c>
      <c r="D17" s="22">
        <v>24</v>
      </c>
      <c r="E17" s="7">
        <v>5538</v>
      </c>
      <c r="F17" s="26">
        <f t="shared" si="1"/>
        <v>132912</v>
      </c>
    </row>
    <row r="18" spans="1:6" ht="33.5" customHeight="1" x14ac:dyDescent="0.25">
      <c r="A18" s="18" t="s">
        <v>53</v>
      </c>
      <c r="B18" s="20" t="s">
        <v>42</v>
      </c>
      <c r="C18" s="21" t="s">
        <v>50</v>
      </c>
      <c r="D18" s="22">
        <v>1</v>
      </c>
      <c r="E18" s="7">
        <v>5538</v>
      </c>
      <c r="F18" s="26">
        <f t="shared" si="1"/>
        <v>5538</v>
      </c>
    </row>
    <row r="19" spans="1:6" ht="43" customHeight="1" x14ac:dyDescent="0.25">
      <c r="A19" s="18" t="s">
        <v>55</v>
      </c>
      <c r="B19" s="20" t="s">
        <v>42</v>
      </c>
      <c r="C19" s="21" t="s">
        <v>56</v>
      </c>
      <c r="D19" s="22">
        <v>80</v>
      </c>
      <c r="E19" s="7">
        <v>6769</v>
      </c>
      <c r="F19" s="26">
        <f t="shared" si="1"/>
        <v>541520</v>
      </c>
    </row>
    <row r="20" spans="1:6" ht="37.5" customHeight="1" x14ac:dyDescent="0.25">
      <c r="A20" s="17" t="s">
        <v>47</v>
      </c>
      <c r="B20" s="20" t="s">
        <v>42</v>
      </c>
      <c r="C20" s="19" t="s">
        <v>54</v>
      </c>
      <c r="D20" s="22">
        <v>16</v>
      </c>
      <c r="E20" s="7">
        <v>6769</v>
      </c>
      <c r="F20" s="26">
        <f t="shared" si="1"/>
        <v>108304</v>
      </c>
    </row>
    <row r="21" spans="1:6" ht="44" customHeight="1" x14ac:dyDescent="0.25">
      <c r="A21" s="17" t="s">
        <v>48</v>
      </c>
      <c r="B21" s="20" t="s">
        <v>42</v>
      </c>
      <c r="C21" s="19" t="s">
        <v>54</v>
      </c>
      <c r="D21" s="22">
        <v>16</v>
      </c>
      <c r="E21" s="7">
        <v>6769</v>
      </c>
      <c r="F21" s="26">
        <f t="shared" si="1"/>
        <v>108304</v>
      </c>
    </row>
    <row r="22" spans="1:6" s="25" customFormat="1" ht="19" customHeight="1" x14ac:dyDescent="0.25">
      <c r="A22" s="24" t="s">
        <v>49</v>
      </c>
      <c r="B22" s="20" t="s">
        <v>42</v>
      </c>
      <c r="C22" s="23" t="s">
        <v>57</v>
      </c>
      <c r="D22" s="22">
        <v>24</v>
      </c>
      <c r="E22" s="7">
        <v>5538</v>
      </c>
      <c r="F22" s="26">
        <f t="shared" si="1"/>
        <v>132912</v>
      </c>
    </row>
    <row r="23" spans="1:6" ht="15.75" customHeight="1" x14ac:dyDescent="0.25">
      <c r="A23" s="30"/>
      <c r="B23" s="31"/>
      <c r="C23" s="30" t="s">
        <v>43</v>
      </c>
      <c r="D23" s="30">
        <f>SUM(D15:D22)</f>
        <v>205</v>
      </c>
      <c r="E23" s="30" t="s">
        <v>23</v>
      </c>
      <c r="F23" s="32">
        <f>SUM(F15:F22)</f>
        <v>1273162</v>
      </c>
    </row>
    <row r="24" spans="1:6" s="33" customFormat="1" ht="15.75" customHeight="1" x14ac:dyDescent="0.3">
      <c r="A24" s="34" t="s">
        <v>25</v>
      </c>
      <c r="B24" s="35"/>
      <c r="C24" s="35"/>
      <c r="D24" s="35"/>
      <c r="E24" s="35"/>
      <c r="F24" s="36"/>
    </row>
    <row r="25" spans="1:6" s="50" customFormat="1" ht="35.5" customHeight="1" x14ac:dyDescent="0.3">
      <c r="A25" s="17" t="s">
        <v>69</v>
      </c>
      <c r="B25" s="20" t="s">
        <v>42</v>
      </c>
      <c r="C25" s="19" t="s">
        <v>85</v>
      </c>
      <c r="D25" s="54">
        <v>8</v>
      </c>
      <c r="E25" s="7">
        <v>5538</v>
      </c>
      <c r="F25" s="53">
        <f>D25*E25</f>
        <v>44304</v>
      </c>
    </row>
    <row r="26" spans="1:6" ht="45.5" customHeight="1" x14ac:dyDescent="0.25">
      <c r="A26" s="39" t="s">
        <v>73</v>
      </c>
      <c r="B26" s="20" t="s">
        <v>42</v>
      </c>
      <c r="C26" s="19" t="s">
        <v>74</v>
      </c>
      <c r="D26" s="51">
        <v>2</v>
      </c>
      <c r="E26" s="52">
        <v>5538</v>
      </c>
      <c r="F26" s="53">
        <f t="shared" ref="F26:F41" si="2">D26*E26</f>
        <v>11076</v>
      </c>
    </row>
    <row r="27" spans="1:6" ht="26" customHeight="1" x14ac:dyDescent="0.25">
      <c r="A27" s="18" t="s">
        <v>59</v>
      </c>
      <c r="B27" s="20" t="s">
        <v>42</v>
      </c>
      <c r="C27" s="19" t="s">
        <v>75</v>
      </c>
      <c r="D27" s="22">
        <v>16</v>
      </c>
      <c r="E27" s="7">
        <v>6769</v>
      </c>
      <c r="F27" s="53">
        <f t="shared" si="2"/>
        <v>108304</v>
      </c>
    </row>
    <row r="28" spans="1:6" ht="29" customHeight="1" x14ac:dyDescent="0.25">
      <c r="A28" s="39" t="s">
        <v>60</v>
      </c>
      <c r="B28" s="20" t="s">
        <v>42</v>
      </c>
      <c r="C28" s="21" t="s">
        <v>52</v>
      </c>
      <c r="D28" s="22">
        <v>8</v>
      </c>
      <c r="E28" s="7">
        <v>5538</v>
      </c>
      <c r="F28" s="53">
        <f t="shared" si="2"/>
        <v>44304</v>
      </c>
    </row>
    <row r="29" spans="1:6" ht="33.5" customHeight="1" x14ac:dyDescent="0.25">
      <c r="A29" s="17" t="s">
        <v>77</v>
      </c>
      <c r="B29" s="20" t="s">
        <v>42</v>
      </c>
      <c r="C29" s="21" t="s">
        <v>76</v>
      </c>
      <c r="D29" s="22">
        <v>16</v>
      </c>
      <c r="E29" s="32">
        <v>5538</v>
      </c>
      <c r="F29" s="53">
        <f t="shared" si="2"/>
        <v>88608</v>
      </c>
    </row>
    <row r="30" spans="1:6" ht="43" customHeight="1" x14ac:dyDescent="0.25">
      <c r="A30" s="43" t="s">
        <v>61</v>
      </c>
      <c r="B30" s="40" t="s">
        <v>42</v>
      </c>
      <c r="C30" s="21" t="s">
        <v>78</v>
      </c>
      <c r="D30" s="22">
        <v>1</v>
      </c>
      <c r="E30" s="7">
        <v>6769</v>
      </c>
      <c r="F30" s="53">
        <f t="shared" si="2"/>
        <v>6769</v>
      </c>
    </row>
    <row r="31" spans="1:6" ht="37.5" customHeight="1" x14ac:dyDescent="0.25">
      <c r="A31" s="17" t="s">
        <v>79</v>
      </c>
      <c r="B31" s="40" t="s">
        <v>42</v>
      </c>
      <c r="C31" s="19" t="s">
        <v>80</v>
      </c>
      <c r="D31" s="22">
        <v>8</v>
      </c>
      <c r="E31" s="7">
        <v>6769</v>
      </c>
      <c r="F31" s="53">
        <f t="shared" si="2"/>
        <v>54152</v>
      </c>
    </row>
    <row r="32" spans="1:6" ht="44" customHeight="1" x14ac:dyDescent="0.25">
      <c r="A32" s="17" t="s">
        <v>62</v>
      </c>
      <c r="B32" s="40" t="s">
        <v>42</v>
      </c>
      <c r="C32" s="44" t="s">
        <v>80</v>
      </c>
      <c r="D32" s="37">
        <v>16</v>
      </c>
      <c r="E32" s="7">
        <v>6769</v>
      </c>
      <c r="F32" s="53">
        <f t="shared" si="2"/>
        <v>108304</v>
      </c>
    </row>
    <row r="33" spans="1:6" ht="44" customHeight="1" x14ac:dyDescent="0.25">
      <c r="A33" s="17" t="s">
        <v>70</v>
      </c>
      <c r="B33" s="41" t="s">
        <v>42</v>
      </c>
      <c r="C33" s="19" t="s">
        <v>85</v>
      </c>
      <c r="D33" s="37">
        <v>1</v>
      </c>
      <c r="E33" s="26">
        <v>5538</v>
      </c>
      <c r="F33" s="53">
        <f t="shared" si="2"/>
        <v>5538</v>
      </c>
    </row>
    <row r="34" spans="1:6" s="25" customFormat="1" ht="17" customHeight="1" x14ac:dyDescent="0.25">
      <c r="A34" s="17" t="s">
        <v>63</v>
      </c>
      <c r="B34" s="41" t="s">
        <v>42</v>
      </c>
      <c r="C34" s="23" t="s">
        <v>57</v>
      </c>
      <c r="D34" s="22">
        <v>36</v>
      </c>
      <c r="E34" s="26">
        <v>5538</v>
      </c>
      <c r="F34" s="53">
        <f t="shared" si="2"/>
        <v>199368</v>
      </c>
    </row>
    <row r="35" spans="1:6" s="47" customFormat="1" ht="42.5" customHeight="1" x14ac:dyDescent="0.25">
      <c r="A35" s="17" t="s">
        <v>81</v>
      </c>
      <c r="B35" s="42" t="s">
        <v>42</v>
      </c>
      <c r="C35" s="44" t="s">
        <v>80</v>
      </c>
      <c r="D35" s="48">
        <v>32</v>
      </c>
      <c r="E35" s="7">
        <v>6769</v>
      </c>
      <c r="F35" s="53">
        <f t="shared" si="2"/>
        <v>216608</v>
      </c>
    </row>
    <row r="36" spans="1:6" s="47" customFormat="1" ht="19" customHeight="1" x14ac:dyDescent="0.25">
      <c r="A36" s="17" t="s">
        <v>64</v>
      </c>
      <c r="B36" s="42" t="s">
        <v>42</v>
      </c>
      <c r="C36" s="49" t="s">
        <v>82</v>
      </c>
      <c r="D36" s="22">
        <v>1</v>
      </c>
      <c r="E36" s="7">
        <f>10000+5538</f>
        <v>15538</v>
      </c>
      <c r="F36" s="53">
        <f t="shared" si="2"/>
        <v>15538</v>
      </c>
    </row>
    <row r="37" spans="1:6" s="47" customFormat="1" ht="30.5" customHeight="1" x14ac:dyDescent="0.25">
      <c r="A37" s="17" t="s">
        <v>65</v>
      </c>
      <c r="B37" s="42" t="s">
        <v>42</v>
      </c>
      <c r="C37" s="19" t="s">
        <v>83</v>
      </c>
      <c r="D37" s="22">
        <v>3</v>
      </c>
      <c r="E37" s="26">
        <v>5538</v>
      </c>
      <c r="F37" s="53">
        <f t="shared" si="2"/>
        <v>16614</v>
      </c>
    </row>
    <row r="38" spans="1:6" s="47" customFormat="1" ht="29.5" customHeight="1" x14ac:dyDescent="0.25">
      <c r="A38" s="17" t="s">
        <v>66</v>
      </c>
      <c r="B38" s="42" t="s">
        <v>42</v>
      </c>
      <c r="C38" s="19" t="s">
        <v>84</v>
      </c>
      <c r="D38" s="22">
        <v>3</v>
      </c>
      <c r="E38" s="7">
        <v>6769</v>
      </c>
      <c r="F38" s="53">
        <f t="shared" si="2"/>
        <v>20307</v>
      </c>
    </row>
    <row r="39" spans="1:6" ht="30" customHeight="1" x14ac:dyDescent="0.25">
      <c r="A39" s="17" t="s">
        <v>67</v>
      </c>
      <c r="B39" s="40" t="s">
        <v>42</v>
      </c>
      <c r="C39" s="19" t="s">
        <v>84</v>
      </c>
      <c r="D39" s="12">
        <v>3</v>
      </c>
      <c r="E39" s="7">
        <v>6769</v>
      </c>
      <c r="F39" s="53">
        <f t="shared" si="2"/>
        <v>20307</v>
      </c>
    </row>
    <row r="40" spans="1:6" ht="30" customHeight="1" x14ac:dyDescent="0.25">
      <c r="A40" s="17" t="s">
        <v>68</v>
      </c>
      <c r="B40" s="40" t="s">
        <v>42</v>
      </c>
      <c r="C40" s="19" t="s">
        <v>84</v>
      </c>
      <c r="D40" s="12">
        <v>3</v>
      </c>
      <c r="E40" s="7">
        <v>6769</v>
      </c>
      <c r="F40" s="53">
        <f t="shared" si="2"/>
        <v>20307</v>
      </c>
    </row>
    <row r="41" spans="1:6" ht="29.5" customHeight="1" x14ac:dyDescent="0.25">
      <c r="A41" s="43" t="s">
        <v>71</v>
      </c>
      <c r="B41" s="40" t="s">
        <v>42</v>
      </c>
      <c r="C41" s="19" t="s">
        <v>85</v>
      </c>
      <c r="D41" s="12">
        <v>1</v>
      </c>
      <c r="E41" s="26">
        <v>5538</v>
      </c>
      <c r="F41" s="53">
        <f t="shared" si="2"/>
        <v>5538</v>
      </c>
    </row>
    <row r="42" spans="1:6" s="47" customFormat="1" ht="19" customHeight="1" x14ac:dyDescent="0.25">
      <c r="A42" s="38"/>
      <c r="B42" s="45"/>
      <c r="C42" s="22" t="s">
        <v>72</v>
      </c>
      <c r="D42" s="22">
        <f>SUM(D25:D41)</f>
        <v>158</v>
      </c>
      <c r="E42" s="22" t="s">
        <v>23</v>
      </c>
      <c r="F42" s="46">
        <f>SUM(F26:F34)</f>
        <v>626423</v>
      </c>
    </row>
    <row r="43" spans="1:6" ht="15.75" customHeight="1" x14ac:dyDescent="0.25">
      <c r="A43" s="38"/>
      <c r="B43" s="9"/>
      <c r="D43" s="9"/>
      <c r="E43" s="9"/>
      <c r="F43" s="9"/>
    </row>
    <row r="44" spans="1:6" ht="15.75" customHeight="1" x14ac:dyDescent="0.25">
      <c r="A44" s="38"/>
      <c r="B44" s="9"/>
      <c r="D44" s="9"/>
      <c r="E44" s="9"/>
      <c r="F44" s="9"/>
    </row>
    <row r="45" spans="1:6" ht="15.75" customHeight="1" x14ac:dyDescent="0.25">
      <c r="A45" s="38"/>
      <c r="B45" s="9"/>
    </row>
    <row r="46" spans="1:6" ht="15.75" customHeight="1" x14ac:dyDescent="0.25">
      <c r="A46" s="38"/>
      <c r="B46" s="9"/>
    </row>
    <row r="47" spans="1:6" ht="12.5" x14ac:dyDescent="0.25">
      <c r="A47" s="38"/>
      <c r="B47" s="9"/>
    </row>
    <row r="48" spans="1:6" ht="12.5" x14ac:dyDescent="0.25">
      <c r="A48" s="12" t="s">
        <v>26</v>
      </c>
      <c r="B48" s="13" t="s">
        <v>27</v>
      </c>
    </row>
    <row r="49" spans="1:2" ht="12.5" x14ac:dyDescent="0.25">
      <c r="A49" s="12" t="s">
        <v>28</v>
      </c>
      <c r="B49" s="14">
        <v>45041</v>
      </c>
    </row>
    <row r="50" spans="1:2" ht="12.5" x14ac:dyDescent="0.25">
      <c r="B50" s="9"/>
    </row>
    <row r="51" spans="1:2" ht="12.5" x14ac:dyDescent="0.25">
      <c r="A51" s="6" t="s">
        <v>29</v>
      </c>
    </row>
    <row r="52" spans="1:2" ht="12.5" x14ac:dyDescent="0.25">
      <c r="A52" s="6" t="s">
        <v>30</v>
      </c>
      <c r="B52" s="7">
        <v>0</v>
      </c>
    </row>
    <row r="53" spans="1:2" ht="12.5" x14ac:dyDescent="0.25">
      <c r="A53" s="6" t="s">
        <v>31</v>
      </c>
      <c r="B53" s="7">
        <v>0</v>
      </c>
    </row>
    <row r="54" spans="1:2" ht="12.5" x14ac:dyDescent="0.25">
      <c r="A54" s="6" t="s">
        <v>32</v>
      </c>
      <c r="B54" s="7">
        <v>0</v>
      </c>
    </row>
    <row r="55" spans="1:2" ht="12.5" x14ac:dyDescent="0.25">
      <c r="A55" s="6" t="s">
        <v>33</v>
      </c>
      <c r="B55" s="7">
        <v>0</v>
      </c>
    </row>
    <row r="56" spans="1:2" ht="12.5" x14ac:dyDescent="0.25">
      <c r="A56" s="6" t="s">
        <v>58</v>
      </c>
      <c r="B56" s="7">
        <v>98989</v>
      </c>
    </row>
    <row r="57" spans="1:2" ht="12.5" x14ac:dyDescent="0.25">
      <c r="A57" s="55" t="s">
        <v>58</v>
      </c>
      <c r="B57" s="56">
        <v>-98989</v>
      </c>
    </row>
    <row r="58" spans="1:2" ht="12.5" x14ac:dyDescent="0.25">
      <c r="A58" s="6" t="s">
        <v>34</v>
      </c>
      <c r="B58" s="7">
        <f>F3+F4+F6+F11+F12+F19+F20+F21+F27+F30+F32+F31+F35+F38+F39+F40</f>
        <v>1854706</v>
      </c>
    </row>
    <row r="59" spans="1:2" ht="12.5" x14ac:dyDescent="0.25">
      <c r="A59" s="6" t="s">
        <v>35</v>
      </c>
      <c r="B59" s="7">
        <f>F5+F7+F8+F10+F15+F16+F17+F25+F26+F28+F29+F33+F34+F37+F41+F36</f>
        <v>1161904</v>
      </c>
    </row>
    <row r="60" spans="1:2" ht="12.5" x14ac:dyDescent="0.25">
      <c r="A60" s="6" t="s">
        <v>36</v>
      </c>
      <c r="B60" s="7">
        <f>20000*8</f>
        <v>160000</v>
      </c>
    </row>
    <row r="61" spans="1:2" ht="12.5" x14ac:dyDescent="0.25">
      <c r="A61" s="6" t="s">
        <v>37</v>
      </c>
      <c r="B61" s="7">
        <f>37000*8</f>
        <v>296000</v>
      </c>
    </row>
    <row r="62" spans="1:2" ht="12.5" x14ac:dyDescent="0.25">
      <c r="A62" s="6" t="s">
        <v>38</v>
      </c>
      <c r="B62" s="7">
        <v>9990</v>
      </c>
    </row>
    <row r="63" spans="1:2" ht="12.5" x14ac:dyDescent="0.25">
      <c r="A63" s="6" t="s">
        <v>39</v>
      </c>
      <c r="B63" s="7">
        <v>50000</v>
      </c>
    </row>
    <row r="64" spans="1:2" ht="18" customHeight="1" x14ac:dyDescent="0.25">
      <c r="A64" s="6" t="s">
        <v>40</v>
      </c>
      <c r="B64" s="7">
        <v>380000</v>
      </c>
    </row>
    <row r="65" spans="1:2" ht="13" x14ac:dyDescent="0.3">
      <c r="A65" s="10" t="s">
        <v>41</v>
      </c>
      <c r="B65" s="11">
        <f>SUM(B52:B64)</f>
        <v>3912600</v>
      </c>
    </row>
  </sheetData>
  <mergeCells count="2">
    <mergeCell ref="A2:F2"/>
    <mergeCell ref="A24:F24"/>
  </mergeCells>
  <dataValidations count="1">
    <dataValidation type="list" allowBlank="1" showErrorMessage="1" sqref="B3:B23 B25:B50" xr:uid="{00000000-0002-0000-0000-000000000000}">
      <formula1>"Listo,Pendiente"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</cp:lastModifiedBy>
  <dcterms:modified xsi:type="dcterms:W3CDTF">2023-08-02T23:40:58Z</dcterms:modified>
</cp:coreProperties>
</file>