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Materials\"/>
    </mc:Choice>
  </mc:AlternateContent>
  <xr:revisionPtr revIDLastSave="0" documentId="13_ncr:1_{9C6E2291-56AB-4380-999F-2451C1AB9BF8}" xr6:coauthVersionLast="47" xr6:coauthVersionMax="47" xr10:uidLastSave="{00000000-0000-0000-0000-000000000000}"/>
  <bookViews>
    <workbookView xWindow="5720" yWindow="0" windowWidth="13570" windowHeight="10170" xr2:uid="{00000000-000D-0000-FFFF-FFFF00000000}"/>
  </bookViews>
  <sheets>
    <sheet name="Kriptografi" sheetId="1" r:id="rId1"/>
    <sheet name="KNN" sheetId="2" r:id="rId2"/>
    <sheet name="KMeans" sheetId="3" r:id="rId3"/>
    <sheet name="SV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4" l="1"/>
  <c r="B39" i="4"/>
  <c r="D34" i="4"/>
  <c r="E34" i="4"/>
  <c r="D35" i="4"/>
  <c r="E35" i="4"/>
  <c r="D36" i="4"/>
  <c r="E36" i="4"/>
  <c r="D37" i="4"/>
  <c r="E37" i="4"/>
  <c r="C35" i="4"/>
  <c r="C36" i="4"/>
  <c r="C37" i="4"/>
  <c r="C34" i="4"/>
  <c r="B34" i="4"/>
  <c r="B35" i="4"/>
  <c r="B36" i="4"/>
  <c r="B37" i="4"/>
  <c r="C32" i="4"/>
  <c r="E32" i="4"/>
  <c r="D32" i="4"/>
  <c r="B32" i="4"/>
  <c r="E27" i="4" a="1"/>
  <c r="E27" i="4" s="1"/>
  <c r="D27" i="4" a="1"/>
  <c r="D27" i="4" s="1"/>
  <c r="C27" i="4" a="1"/>
  <c r="C27" i="4" s="1"/>
  <c r="B27" i="4" a="1"/>
  <c r="B27" i="4" s="1"/>
  <c r="Q24" i="4"/>
  <c r="Q20" i="4" a="1"/>
  <c r="Q20" i="4" s="1"/>
  <c r="L20" i="4" a="1"/>
  <c r="L20" i="4" s="1"/>
  <c r="L24" i="4" s="1"/>
  <c r="G20" i="4" a="1"/>
  <c r="G20" i="4" s="1"/>
  <c r="G24" i="4" s="1"/>
  <c r="B20" i="4" a="1"/>
  <c r="B20" i="4" s="1"/>
  <c r="B24" i="4" s="1"/>
  <c r="F3" i="4" a="1"/>
  <c r="F3" i="4" s="1"/>
  <c r="A12" i="4" s="1" a="1"/>
  <c r="A12" i="4" s="1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43" i="3"/>
  <c r="N99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43" i="3"/>
  <c r="M99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43" i="3"/>
  <c r="L99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43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99" i="3"/>
  <c r="N130" i="3"/>
  <c r="O130" i="3"/>
  <c r="M130" i="3"/>
  <c r="J129" i="3"/>
  <c r="K129" i="3"/>
  <c r="I129" i="3"/>
  <c r="F136" i="3"/>
  <c r="G136" i="3"/>
  <c r="E136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53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53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53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99" i="3"/>
  <c r="I53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53" i="3"/>
  <c r="N83" i="3"/>
  <c r="O83" i="3"/>
  <c r="M83" i="3"/>
  <c r="J85" i="3"/>
  <c r="K85" i="3"/>
  <c r="I85" i="3"/>
  <c r="F92" i="3"/>
  <c r="G92" i="3"/>
  <c r="E92" i="3"/>
  <c r="L54" i="3"/>
  <c r="M54" i="3"/>
  <c r="N54" i="3"/>
  <c r="L55" i="3"/>
  <c r="M55" i="3"/>
  <c r="N55" i="3"/>
  <c r="L56" i="3"/>
  <c r="M56" i="3"/>
  <c r="N56" i="3"/>
  <c r="L57" i="3"/>
  <c r="M57" i="3"/>
  <c r="N57" i="3"/>
  <c r="L58" i="3"/>
  <c r="M58" i="3"/>
  <c r="N58" i="3"/>
  <c r="L59" i="3"/>
  <c r="M59" i="3"/>
  <c r="N59" i="3"/>
  <c r="L60" i="3"/>
  <c r="M60" i="3"/>
  <c r="N60" i="3"/>
  <c r="L61" i="3"/>
  <c r="M61" i="3"/>
  <c r="N61" i="3"/>
  <c r="L62" i="3"/>
  <c r="M62" i="3"/>
  <c r="N62" i="3"/>
  <c r="L63" i="3"/>
  <c r="M63" i="3"/>
  <c r="N63" i="3"/>
  <c r="L64" i="3"/>
  <c r="M64" i="3"/>
  <c r="N64" i="3"/>
  <c r="L65" i="3"/>
  <c r="M65" i="3"/>
  <c r="N65" i="3"/>
  <c r="L66" i="3"/>
  <c r="M66" i="3"/>
  <c r="N66" i="3"/>
  <c r="L67" i="3"/>
  <c r="M67" i="3"/>
  <c r="N67" i="3"/>
  <c r="L68" i="3"/>
  <c r="M68" i="3"/>
  <c r="N68" i="3"/>
  <c r="L69" i="3"/>
  <c r="M69" i="3"/>
  <c r="N69" i="3"/>
  <c r="L70" i="3"/>
  <c r="M70" i="3"/>
  <c r="N70" i="3"/>
  <c r="L71" i="3"/>
  <c r="M71" i="3"/>
  <c r="N71" i="3"/>
  <c r="L72" i="3"/>
  <c r="M72" i="3"/>
  <c r="N72" i="3"/>
  <c r="L73" i="3"/>
  <c r="M73" i="3"/>
  <c r="N73" i="3"/>
  <c r="L74" i="3"/>
  <c r="M74" i="3"/>
  <c r="N74" i="3"/>
  <c r="L75" i="3"/>
  <c r="M75" i="3"/>
  <c r="N75" i="3"/>
  <c r="N7" i="3"/>
  <c r="M7" i="3"/>
  <c r="L7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" i="3"/>
  <c r="N38" i="3"/>
  <c r="O38" i="3"/>
  <c r="M38" i="3"/>
  <c r="J37" i="3"/>
  <c r="K37" i="3"/>
  <c r="I37" i="3"/>
  <c r="F44" i="3"/>
  <c r="G44" i="3"/>
  <c r="E44" i="3"/>
  <c r="J8" i="3"/>
  <c r="N8" i="3" s="1"/>
  <c r="J9" i="3"/>
  <c r="J10" i="3"/>
  <c r="J11" i="3"/>
  <c r="J12" i="3"/>
  <c r="N12" i="3" s="1"/>
  <c r="J13" i="3"/>
  <c r="J14" i="3"/>
  <c r="J15" i="3"/>
  <c r="J16" i="3"/>
  <c r="N16" i="3" s="1"/>
  <c r="J17" i="3"/>
  <c r="J18" i="3"/>
  <c r="J19" i="3"/>
  <c r="J20" i="3"/>
  <c r="N20" i="3" s="1"/>
  <c r="J21" i="3"/>
  <c r="J22" i="3"/>
  <c r="J23" i="3"/>
  <c r="J24" i="3"/>
  <c r="N24" i="3" s="1"/>
  <c r="J25" i="3"/>
  <c r="J26" i="3"/>
  <c r="J27" i="3"/>
  <c r="N27" i="3" s="1"/>
  <c r="J28" i="3"/>
  <c r="N28" i="3" s="1"/>
  <c r="J29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7" i="3"/>
  <c r="H8" i="3"/>
  <c r="H9" i="3"/>
  <c r="H10" i="3"/>
  <c r="H11" i="3"/>
  <c r="N11" i="3" s="1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7" i="2" a="1"/>
  <c r="H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2" i="2"/>
  <c r="J108" i="1" a="1"/>
  <c r="J108" i="1" s="1"/>
  <c r="J101" i="1" a="1"/>
  <c r="J101" i="1" s="1"/>
  <c r="J94" i="1" a="1"/>
  <c r="J94" i="1" s="1"/>
  <c r="J87" i="1" a="1"/>
  <c r="J87" i="1" s="1"/>
  <c r="J80" i="1" a="1"/>
  <c r="J80" i="1" s="1"/>
  <c r="H108" i="1" a="1"/>
  <c r="H108" i="1" s="1"/>
  <c r="H101" i="1" a="1"/>
  <c r="H101" i="1" s="1"/>
  <c r="H94" i="1" a="1"/>
  <c r="H94" i="1" s="1"/>
  <c r="H87" i="1" a="1"/>
  <c r="H87" i="1" s="1"/>
  <c r="H80" i="1" a="1"/>
  <c r="H80" i="1" s="1"/>
  <c r="D108" i="1" a="1"/>
  <c r="D108" i="1" s="1"/>
  <c r="D101" i="1" a="1"/>
  <c r="D101" i="1" s="1"/>
  <c r="D94" i="1" a="1"/>
  <c r="D94" i="1" s="1"/>
  <c r="D87" i="1" a="1"/>
  <c r="D87" i="1" s="1"/>
  <c r="D80" i="1" a="1"/>
  <c r="D80" i="1" s="1"/>
  <c r="B108" i="1" a="1"/>
  <c r="B108" i="1" s="1"/>
  <c r="B101" i="1" a="1"/>
  <c r="B101" i="1" s="1"/>
  <c r="B94" i="1" a="1"/>
  <c r="B94" i="1" s="1"/>
  <c r="B87" i="1" a="1"/>
  <c r="B87" i="1" s="1"/>
  <c r="B80" i="1" a="1"/>
  <c r="B80" i="1" s="1"/>
  <c r="B72" i="1" a="1"/>
  <c r="B72" i="1" s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45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17" i="1"/>
  <c r="L26" i="3" l="1"/>
  <c r="L22" i="3"/>
  <c r="L18" i="3"/>
  <c r="L14" i="3"/>
  <c r="L10" i="3"/>
  <c r="M28" i="3"/>
  <c r="M24" i="3"/>
  <c r="M16" i="3"/>
  <c r="M12" i="3"/>
  <c r="M8" i="3"/>
  <c r="N23" i="3"/>
  <c r="N19" i="3"/>
  <c r="N15" i="3"/>
  <c r="M25" i="3"/>
  <c r="M17" i="3"/>
  <c r="L12" i="3"/>
  <c r="L24" i="3"/>
  <c r="L16" i="3"/>
  <c r="L27" i="3"/>
  <c r="L23" i="3"/>
  <c r="L19" i="3"/>
  <c r="L15" i="3"/>
  <c r="L11" i="3"/>
  <c r="M27" i="3"/>
  <c r="M23" i="3"/>
  <c r="M19" i="3"/>
  <c r="M15" i="3"/>
  <c r="M11" i="3"/>
  <c r="N26" i="3"/>
  <c r="N22" i="3"/>
  <c r="N18" i="3"/>
  <c r="N14" i="3"/>
  <c r="N10" i="3"/>
  <c r="M29" i="3"/>
  <c r="M21" i="3"/>
  <c r="M13" i="3"/>
  <c r="M9" i="3"/>
  <c r="M20" i="3"/>
  <c r="L28" i="3"/>
  <c r="L20" i="3"/>
  <c r="L8" i="3"/>
  <c r="M26" i="3"/>
  <c r="M22" i="3"/>
  <c r="M18" i="3"/>
  <c r="M14" i="3"/>
  <c r="M10" i="3"/>
  <c r="N29" i="3"/>
  <c r="N25" i="3"/>
  <c r="L21" i="3"/>
  <c r="N17" i="3"/>
  <c r="N13" i="3"/>
  <c r="L9" i="3"/>
  <c r="L29" i="3"/>
  <c r="L17" i="3"/>
  <c r="L25" i="3"/>
  <c r="L13" i="3"/>
  <c r="N21" i="3"/>
  <c r="N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<sst xmlns="http://schemas.openxmlformats.org/spreadsheetml/2006/main" count="389" uniqueCount="112">
  <si>
    <t>Caesar Key</t>
  </si>
  <si>
    <t>a</t>
  </si>
  <si>
    <t>b</t>
  </si>
  <si>
    <t>Affine Keys</t>
  </si>
  <si>
    <t>Hill Cipher Key - [A]</t>
  </si>
  <si>
    <t>Pesan</t>
  </si>
  <si>
    <t>x1</t>
  </si>
  <si>
    <t>x2</t>
  </si>
  <si>
    <t>x3</t>
  </si>
  <si>
    <t>x4</t>
  </si>
  <si>
    <t>Group</t>
  </si>
  <si>
    <t>A</t>
  </si>
  <si>
    <t>C</t>
  </si>
  <si>
    <t>B</t>
  </si>
  <si>
    <t>N</t>
  </si>
  <si>
    <t>O</t>
  </si>
  <si>
    <t>P</t>
  </si>
  <si>
    <t>D</t>
  </si>
  <si>
    <t>Q</t>
  </si>
  <si>
    <t>E</t>
  </si>
  <si>
    <t>R</t>
  </si>
  <si>
    <t>F</t>
  </si>
  <si>
    <t>S</t>
  </si>
  <si>
    <t>G</t>
  </si>
  <si>
    <t>T</t>
  </si>
  <si>
    <t>H</t>
  </si>
  <si>
    <t>U</t>
  </si>
  <si>
    <t>I</t>
  </si>
  <si>
    <t>V</t>
  </si>
  <si>
    <t>J</t>
  </si>
  <si>
    <t>W</t>
  </si>
  <si>
    <t>K</t>
  </si>
  <si>
    <t>X</t>
  </si>
  <si>
    <t>L</t>
  </si>
  <si>
    <t>Y</t>
  </si>
  <si>
    <t>M</t>
  </si>
  <si>
    <t>Z</t>
  </si>
  <si>
    <t>Cipher Text</t>
  </si>
  <si>
    <t>= SXEZMHFEADBJUDMNGJLPHPFKZ</t>
  </si>
  <si>
    <t xml:space="preserve">Caesar Cipher - Encrypt </t>
  </si>
  <si>
    <t>Caesar Cipher - Decrypt</t>
  </si>
  <si>
    <t xml:space="preserve">C </t>
  </si>
  <si>
    <t>Plain Text</t>
  </si>
  <si>
    <t xml:space="preserve">P </t>
  </si>
  <si>
    <t>=EJQLYTRQMPNVGPYZSVXBTBRWL</t>
  </si>
  <si>
    <t>Affine Cipher - Encrypt</t>
  </si>
  <si>
    <t>inverse 23 modulo 26</t>
  </si>
  <si>
    <t>26 = 1 . 23 + 3</t>
  </si>
  <si>
    <t>23 = 7 . 3 + 2</t>
  </si>
  <si>
    <t>3 = 1 . 2 + 1</t>
  </si>
  <si>
    <t>3 = 26 - 1 . 23</t>
  </si>
  <si>
    <t>2 = 23 - 7 . 3</t>
  </si>
  <si>
    <t>1 = 3 - 1 . 2</t>
  </si>
  <si>
    <t>1 = 3 - 1 . (23 - 7 . 3)</t>
  </si>
  <si>
    <t>1 = 3 - 1 . 23 + 7 . 3</t>
  </si>
  <si>
    <t>1 = 8 . 3 - 1 . 23</t>
  </si>
  <si>
    <t>1 = 8 . (26 - 1 . 23)  - 1 . 23</t>
  </si>
  <si>
    <t>1 = 8 . 26 - 9 . 23</t>
  </si>
  <si>
    <t xml:space="preserve">inverse a = </t>
  </si>
  <si>
    <t>Plain text</t>
  </si>
  <si>
    <t>Cipher text</t>
  </si>
  <si>
    <t>Hill Cipher Keys</t>
  </si>
  <si>
    <t>Inverse A</t>
  </si>
  <si>
    <t>encrypt</t>
  </si>
  <si>
    <t>Affine Cipher - Decrypt</t>
  </si>
  <si>
    <t>P1</t>
  </si>
  <si>
    <t>C1</t>
  </si>
  <si>
    <t>mod 26 =</t>
  </si>
  <si>
    <t>decrypt</t>
  </si>
  <si>
    <t>mod 26=</t>
  </si>
  <si>
    <t>P2</t>
  </si>
  <si>
    <t>C2</t>
  </si>
  <si>
    <t>C3</t>
  </si>
  <si>
    <t>P3</t>
  </si>
  <si>
    <t>P4</t>
  </si>
  <si>
    <t>P5</t>
  </si>
  <si>
    <t>C4</t>
  </si>
  <si>
    <t>C5</t>
  </si>
  <si>
    <t>Setelah Sort</t>
  </si>
  <si>
    <t>Kemiripan</t>
  </si>
  <si>
    <t>Loop 1</t>
  </si>
  <si>
    <t>Random</t>
  </si>
  <si>
    <t>Cluster 0</t>
  </si>
  <si>
    <t>Cluster 1</t>
  </si>
  <si>
    <t>Cluster 2</t>
  </si>
  <si>
    <t>x</t>
  </si>
  <si>
    <t>y</t>
  </si>
  <si>
    <t>z</t>
  </si>
  <si>
    <t>Mean =</t>
  </si>
  <si>
    <t xml:space="preserve">Mean = </t>
  </si>
  <si>
    <t>Loop 2</t>
  </si>
  <si>
    <t>Cluster0</t>
  </si>
  <si>
    <t>Cluster1</t>
  </si>
  <si>
    <t>Cluster2</t>
  </si>
  <si>
    <t xml:space="preserve">MEAN= </t>
  </si>
  <si>
    <t>MEAN =</t>
  </si>
  <si>
    <t xml:space="preserve">MEAN = </t>
  </si>
  <si>
    <t>MEAN</t>
  </si>
  <si>
    <t>A Transpose</t>
  </si>
  <si>
    <t>A transpose * A</t>
  </si>
  <si>
    <t>lamda-1</t>
  </si>
  <si>
    <t>lambda</t>
  </si>
  <si>
    <t>A-Lambda*1</t>
  </si>
  <si>
    <t>lamda-2</t>
  </si>
  <si>
    <t>lambda-3</t>
  </si>
  <si>
    <t>Determinan</t>
  </si>
  <si>
    <t>Nilai Eigen</t>
  </si>
  <si>
    <t>Vektor Eigen</t>
  </si>
  <si>
    <t>lamda-4</t>
  </si>
  <si>
    <t>Norm dari VE</t>
  </si>
  <si>
    <t>Matriks V</t>
  </si>
  <si>
    <t>Matriks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</si>
</sst>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/>
    <xf numFmtId="0" fontId="0" fillId="2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"/>
  <sheetViews>
    <sheetView tabSelected="1" topLeftCell="A92" zoomScale="62" workbookViewId="0">
      <selection activeCell="K103" sqref="K103"/>
    </sheetView>
  </sheetViews>
  <sheetFormatPr defaultRowHeight="14.5" x14ac:dyDescent="0.35"/>
  <cols>
    <col min="1" max="1" width="15.453125" customWidth="1"/>
    <col min="3" max="3" width="11.7265625" customWidth="1"/>
    <col min="5" max="5" width="10.54296875" customWidth="1"/>
    <col min="11" max="11" width="31.08984375" customWidth="1"/>
  </cols>
  <sheetData>
    <row r="1" spans="1:26" x14ac:dyDescent="0.35">
      <c r="A1" t="s">
        <v>0</v>
      </c>
      <c r="B1">
        <v>14</v>
      </c>
      <c r="H1" s="1" t="s">
        <v>11</v>
      </c>
      <c r="I1" s="1">
        <v>0</v>
      </c>
      <c r="J1" s="1" t="s">
        <v>29</v>
      </c>
      <c r="K1" s="1">
        <v>9</v>
      </c>
      <c r="L1" s="1" t="s">
        <v>22</v>
      </c>
      <c r="M1" s="1">
        <v>18</v>
      </c>
    </row>
    <row r="2" spans="1:26" x14ac:dyDescent="0.35">
      <c r="H2" s="1" t="s">
        <v>13</v>
      </c>
      <c r="I2" s="1">
        <v>1</v>
      </c>
      <c r="J2" s="1" t="s">
        <v>31</v>
      </c>
      <c r="K2" s="1">
        <v>10</v>
      </c>
      <c r="L2" s="1" t="s">
        <v>24</v>
      </c>
      <c r="M2" s="1">
        <v>19</v>
      </c>
    </row>
    <row r="3" spans="1:26" x14ac:dyDescent="0.35">
      <c r="B3" t="s">
        <v>1</v>
      </c>
      <c r="C3" t="s">
        <v>2</v>
      </c>
      <c r="H3" s="1" t="s">
        <v>12</v>
      </c>
      <c r="I3" s="1">
        <v>2</v>
      </c>
      <c r="J3" s="1" t="s">
        <v>33</v>
      </c>
      <c r="K3" s="1">
        <v>11</v>
      </c>
      <c r="L3" s="1" t="s">
        <v>26</v>
      </c>
      <c r="M3" s="1">
        <v>20</v>
      </c>
    </row>
    <row r="4" spans="1:26" x14ac:dyDescent="0.35">
      <c r="A4" t="s">
        <v>3</v>
      </c>
      <c r="B4">
        <v>23</v>
      </c>
      <c r="C4">
        <v>15</v>
      </c>
      <c r="H4" s="1" t="s">
        <v>17</v>
      </c>
      <c r="I4" s="1">
        <v>3</v>
      </c>
      <c r="J4" s="1" t="s">
        <v>35</v>
      </c>
      <c r="K4" s="1">
        <v>12</v>
      </c>
      <c r="L4" s="1" t="s">
        <v>28</v>
      </c>
      <c r="M4" s="1">
        <v>21</v>
      </c>
    </row>
    <row r="5" spans="1:26" x14ac:dyDescent="0.35">
      <c r="H5" s="1" t="s">
        <v>19</v>
      </c>
      <c r="I5" s="1">
        <v>4</v>
      </c>
      <c r="J5" s="1" t="s">
        <v>14</v>
      </c>
      <c r="K5" s="1">
        <v>13</v>
      </c>
      <c r="L5" s="1" t="s">
        <v>30</v>
      </c>
      <c r="M5" s="1">
        <v>22</v>
      </c>
    </row>
    <row r="6" spans="1:26" x14ac:dyDescent="0.35">
      <c r="A6" t="s">
        <v>4</v>
      </c>
      <c r="H6" s="1" t="s">
        <v>21</v>
      </c>
      <c r="I6" s="1">
        <v>5</v>
      </c>
      <c r="J6" s="1" t="s">
        <v>15</v>
      </c>
      <c r="K6" s="1">
        <v>14</v>
      </c>
      <c r="L6" s="1" t="s">
        <v>32</v>
      </c>
      <c r="M6" s="1">
        <v>23</v>
      </c>
    </row>
    <row r="7" spans="1:26" x14ac:dyDescent="0.35">
      <c r="A7">
        <v>0.36449399656946829</v>
      </c>
      <c r="B7">
        <v>-0.1226415094339622</v>
      </c>
      <c r="C7">
        <v>-9.348198970840485E-2</v>
      </c>
      <c r="D7">
        <v>-0.19639794168096061</v>
      </c>
      <c r="E7">
        <v>3.7735849056603772E-2</v>
      </c>
      <c r="H7" s="1" t="s">
        <v>23</v>
      </c>
      <c r="I7" s="1">
        <v>6</v>
      </c>
      <c r="J7" s="1" t="s">
        <v>16</v>
      </c>
      <c r="K7" s="1">
        <v>15</v>
      </c>
      <c r="L7" s="1" t="s">
        <v>34</v>
      </c>
      <c r="M7" s="1">
        <v>24</v>
      </c>
    </row>
    <row r="8" spans="1:26" x14ac:dyDescent="0.35">
      <c r="A8">
        <v>4.2881646655231573E-2</v>
      </c>
      <c r="B8">
        <v>-0.13207547169811321</v>
      </c>
      <c r="C8">
        <v>-0.1286449399656947</v>
      </c>
      <c r="D8">
        <v>0.27101200686106353</v>
      </c>
      <c r="E8">
        <v>-0.1132075471698113</v>
      </c>
      <c r="H8" s="1" t="s">
        <v>25</v>
      </c>
      <c r="I8" s="1">
        <v>7</v>
      </c>
      <c r="J8" s="1" t="s">
        <v>18</v>
      </c>
      <c r="K8" s="1">
        <v>16</v>
      </c>
      <c r="L8" s="1" t="s">
        <v>36</v>
      </c>
      <c r="M8" s="1">
        <v>25</v>
      </c>
    </row>
    <row r="9" spans="1:26" x14ac:dyDescent="0.35">
      <c r="A9">
        <v>-8.5763293310463196E-4</v>
      </c>
      <c r="B9">
        <v>0.12264150943396231</v>
      </c>
      <c r="C9">
        <v>2.5728987993138938E-3</v>
      </c>
      <c r="D9">
        <v>1.457975986277873E-2</v>
      </c>
      <c r="E9">
        <v>-3.7735849056603772E-2</v>
      </c>
      <c r="H9" s="1" t="s">
        <v>27</v>
      </c>
      <c r="I9" s="1">
        <v>8</v>
      </c>
      <c r="J9" s="1" t="s">
        <v>20</v>
      </c>
      <c r="K9" s="1">
        <v>17</v>
      </c>
    </row>
    <row r="10" spans="1:26" x14ac:dyDescent="0.35">
      <c r="A10">
        <v>-0.48370497427101211</v>
      </c>
      <c r="B10">
        <v>0.169811320754717</v>
      </c>
      <c r="C10">
        <v>0.45111492281303611</v>
      </c>
      <c r="D10">
        <v>0.22298456260720409</v>
      </c>
      <c r="E10">
        <v>-0.28301886792452829</v>
      </c>
    </row>
    <row r="11" spans="1:26" x14ac:dyDescent="0.35">
      <c r="A11">
        <v>6.8610634648370557E-3</v>
      </c>
      <c r="B11">
        <v>1.886792452830189E-2</v>
      </c>
      <c r="C11">
        <v>-2.0583190394511151E-2</v>
      </c>
      <c r="D11">
        <v>-0.1166380789022298</v>
      </c>
      <c r="E11">
        <v>0.30188679245283018</v>
      </c>
    </row>
    <row r="13" spans="1:26" x14ac:dyDescent="0.35">
      <c r="A13" t="s">
        <v>5</v>
      </c>
      <c r="B13">
        <v>4</v>
      </c>
      <c r="C13">
        <v>35</v>
      </c>
      <c r="D13">
        <v>16</v>
      </c>
      <c r="E13">
        <v>37</v>
      </c>
      <c r="F13">
        <v>24</v>
      </c>
      <c r="G13">
        <v>45</v>
      </c>
      <c r="H13">
        <v>17</v>
      </c>
      <c r="I13">
        <v>16</v>
      </c>
      <c r="J13">
        <v>12</v>
      </c>
      <c r="K13">
        <v>41</v>
      </c>
      <c r="L13">
        <v>13</v>
      </c>
      <c r="M13">
        <v>21</v>
      </c>
      <c r="N13">
        <v>32</v>
      </c>
      <c r="O13">
        <v>15</v>
      </c>
      <c r="P13">
        <v>50</v>
      </c>
      <c r="Q13">
        <v>25</v>
      </c>
      <c r="R13">
        <v>44</v>
      </c>
      <c r="S13">
        <v>21</v>
      </c>
      <c r="T13">
        <v>49</v>
      </c>
      <c r="U13">
        <v>27</v>
      </c>
      <c r="V13">
        <v>45</v>
      </c>
      <c r="W13">
        <v>1</v>
      </c>
      <c r="X13">
        <v>17</v>
      </c>
      <c r="Y13">
        <v>48</v>
      </c>
      <c r="Z13">
        <v>37</v>
      </c>
    </row>
    <row r="15" spans="1:26" x14ac:dyDescent="0.35">
      <c r="A15" t="s">
        <v>39</v>
      </c>
      <c r="H15" t="s">
        <v>40</v>
      </c>
    </row>
    <row r="16" spans="1:26" x14ac:dyDescent="0.35">
      <c r="A16" s="1" t="s">
        <v>16</v>
      </c>
      <c r="B16" s="1" t="s">
        <v>12</v>
      </c>
      <c r="C16" s="1" t="s">
        <v>37</v>
      </c>
      <c r="D16" s="2" t="s">
        <v>38</v>
      </c>
      <c r="H16" s="1" t="s">
        <v>41</v>
      </c>
      <c r="I16" s="1" t="s">
        <v>16</v>
      </c>
      <c r="J16" s="1" t="s">
        <v>42</v>
      </c>
      <c r="K16" s="3" t="s">
        <v>44</v>
      </c>
    </row>
    <row r="17" spans="1:10" x14ac:dyDescent="0.35">
      <c r="A17" s="1">
        <v>4</v>
      </c>
      <c r="B17" s="1">
        <f>MOD((A17+$B$1), 26)</f>
        <v>18</v>
      </c>
      <c r="C17" s="1" t="s">
        <v>22</v>
      </c>
      <c r="H17" s="1">
        <v>18</v>
      </c>
      <c r="I17" s="1">
        <f>MOD((H17-$B$1), 26)</f>
        <v>4</v>
      </c>
      <c r="J17" s="1" t="s">
        <v>19</v>
      </c>
    </row>
    <row r="18" spans="1:10" x14ac:dyDescent="0.35">
      <c r="A18" s="1">
        <v>35</v>
      </c>
      <c r="B18" s="1">
        <f t="shared" ref="B18:B41" si="0">MOD((A18+$B$1), 26)</f>
        <v>23</v>
      </c>
      <c r="C18" s="1" t="s">
        <v>32</v>
      </c>
      <c r="H18" s="1">
        <v>23</v>
      </c>
      <c r="I18" s="1">
        <f t="shared" ref="I18:I41" si="1">MOD((H18-$B$1), 26)</f>
        <v>9</v>
      </c>
      <c r="J18" s="1" t="s">
        <v>29</v>
      </c>
    </row>
    <row r="19" spans="1:10" x14ac:dyDescent="0.35">
      <c r="A19" s="1">
        <v>16</v>
      </c>
      <c r="B19" s="1">
        <f t="shared" si="0"/>
        <v>4</v>
      </c>
      <c r="C19" s="1" t="s">
        <v>19</v>
      </c>
      <c r="H19" s="1">
        <v>4</v>
      </c>
      <c r="I19" s="1">
        <f t="shared" si="1"/>
        <v>16</v>
      </c>
      <c r="J19" s="1" t="s">
        <v>18</v>
      </c>
    </row>
    <row r="20" spans="1:10" x14ac:dyDescent="0.35">
      <c r="A20" s="1">
        <v>37</v>
      </c>
      <c r="B20" s="1">
        <f t="shared" si="0"/>
        <v>25</v>
      </c>
      <c r="C20" s="1" t="s">
        <v>36</v>
      </c>
      <c r="H20" s="1">
        <v>25</v>
      </c>
      <c r="I20" s="1">
        <f t="shared" si="1"/>
        <v>11</v>
      </c>
      <c r="J20" s="1" t="s">
        <v>33</v>
      </c>
    </row>
    <row r="21" spans="1:10" x14ac:dyDescent="0.35">
      <c r="A21" s="1">
        <v>24</v>
      </c>
      <c r="B21" s="1">
        <f t="shared" si="0"/>
        <v>12</v>
      </c>
      <c r="C21" s="1" t="s">
        <v>35</v>
      </c>
      <c r="H21" s="1">
        <v>12</v>
      </c>
      <c r="I21" s="1">
        <f t="shared" si="1"/>
        <v>24</v>
      </c>
      <c r="J21" s="1" t="s">
        <v>34</v>
      </c>
    </row>
    <row r="22" spans="1:10" x14ac:dyDescent="0.35">
      <c r="A22" s="1">
        <v>45</v>
      </c>
      <c r="B22" s="1">
        <f t="shared" si="0"/>
        <v>7</v>
      </c>
      <c r="C22" s="1" t="s">
        <v>25</v>
      </c>
      <c r="H22" s="1">
        <v>7</v>
      </c>
      <c r="I22" s="1">
        <f t="shared" si="1"/>
        <v>19</v>
      </c>
      <c r="J22" s="1" t="s">
        <v>24</v>
      </c>
    </row>
    <row r="23" spans="1:10" x14ac:dyDescent="0.35">
      <c r="A23" s="1">
        <v>17</v>
      </c>
      <c r="B23" s="1">
        <f t="shared" si="0"/>
        <v>5</v>
      </c>
      <c r="C23" s="1" t="s">
        <v>21</v>
      </c>
      <c r="H23" s="1">
        <v>5</v>
      </c>
      <c r="I23" s="1">
        <f t="shared" si="1"/>
        <v>17</v>
      </c>
      <c r="J23" s="1" t="s">
        <v>20</v>
      </c>
    </row>
    <row r="24" spans="1:10" x14ac:dyDescent="0.35">
      <c r="A24" s="1">
        <v>16</v>
      </c>
      <c r="B24" s="1">
        <f t="shared" si="0"/>
        <v>4</v>
      </c>
      <c r="C24" s="1" t="s">
        <v>19</v>
      </c>
      <c r="H24" s="1">
        <v>4</v>
      </c>
      <c r="I24" s="1">
        <f t="shared" si="1"/>
        <v>16</v>
      </c>
      <c r="J24" s="1" t="s">
        <v>18</v>
      </c>
    </row>
    <row r="25" spans="1:10" x14ac:dyDescent="0.35">
      <c r="A25" s="1">
        <v>12</v>
      </c>
      <c r="B25" s="1">
        <f t="shared" si="0"/>
        <v>0</v>
      </c>
      <c r="C25" s="1" t="s">
        <v>11</v>
      </c>
      <c r="H25" s="1">
        <v>0</v>
      </c>
      <c r="I25" s="1">
        <f t="shared" si="1"/>
        <v>12</v>
      </c>
      <c r="J25" s="1" t="s">
        <v>35</v>
      </c>
    </row>
    <row r="26" spans="1:10" x14ac:dyDescent="0.35">
      <c r="A26" s="1">
        <v>41</v>
      </c>
      <c r="B26" s="1">
        <f t="shared" si="0"/>
        <v>3</v>
      </c>
      <c r="C26" s="1" t="s">
        <v>17</v>
      </c>
      <c r="H26" s="1">
        <v>3</v>
      </c>
      <c r="I26" s="1">
        <f t="shared" si="1"/>
        <v>15</v>
      </c>
      <c r="J26" s="1" t="s">
        <v>43</v>
      </c>
    </row>
    <row r="27" spans="1:10" x14ac:dyDescent="0.35">
      <c r="A27" s="1">
        <v>13</v>
      </c>
      <c r="B27" s="1">
        <f t="shared" si="0"/>
        <v>1</v>
      </c>
      <c r="C27" s="1" t="s">
        <v>13</v>
      </c>
      <c r="H27" s="1">
        <v>1</v>
      </c>
      <c r="I27" s="1">
        <f t="shared" si="1"/>
        <v>13</v>
      </c>
      <c r="J27" s="1" t="s">
        <v>14</v>
      </c>
    </row>
    <row r="28" spans="1:10" x14ac:dyDescent="0.35">
      <c r="A28" s="1">
        <v>21</v>
      </c>
      <c r="B28" s="1">
        <f t="shared" si="0"/>
        <v>9</v>
      </c>
      <c r="C28" s="1" t="s">
        <v>29</v>
      </c>
      <c r="H28" s="1">
        <v>9</v>
      </c>
      <c r="I28" s="1">
        <f t="shared" si="1"/>
        <v>21</v>
      </c>
      <c r="J28" s="1" t="s">
        <v>28</v>
      </c>
    </row>
    <row r="29" spans="1:10" x14ac:dyDescent="0.35">
      <c r="A29" s="1">
        <v>32</v>
      </c>
      <c r="B29" s="1">
        <f t="shared" si="0"/>
        <v>20</v>
      </c>
      <c r="C29" s="1" t="s">
        <v>26</v>
      </c>
      <c r="H29" s="1">
        <v>20</v>
      </c>
      <c r="I29" s="1">
        <f t="shared" si="1"/>
        <v>6</v>
      </c>
      <c r="J29" s="1" t="s">
        <v>23</v>
      </c>
    </row>
    <row r="30" spans="1:10" x14ac:dyDescent="0.35">
      <c r="A30" s="1">
        <v>15</v>
      </c>
      <c r="B30" s="1">
        <f t="shared" si="0"/>
        <v>3</v>
      </c>
      <c r="C30" s="1" t="s">
        <v>17</v>
      </c>
      <c r="H30" s="1">
        <v>3</v>
      </c>
      <c r="I30" s="1">
        <f t="shared" si="1"/>
        <v>15</v>
      </c>
      <c r="J30" s="1" t="s">
        <v>16</v>
      </c>
    </row>
    <row r="31" spans="1:10" x14ac:dyDescent="0.35">
      <c r="A31" s="1">
        <v>50</v>
      </c>
      <c r="B31" s="1">
        <f t="shared" si="0"/>
        <v>12</v>
      </c>
      <c r="C31" s="1" t="s">
        <v>35</v>
      </c>
      <c r="H31" s="1">
        <v>12</v>
      </c>
      <c r="I31" s="1">
        <f t="shared" si="1"/>
        <v>24</v>
      </c>
      <c r="J31" s="1" t="s">
        <v>34</v>
      </c>
    </row>
    <row r="32" spans="1:10" x14ac:dyDescent="0.35">
      <c r="A32" s="1">
        <v>25</v>
      </c>
      <c r="B32" s="1">
        <f t="shared" si="0"/>
        <v>13</v>
      </c>
      <c r="C32" s="1" t="s">
        <v>14</v>
      </c>
      <c r="H32" s="1">
        <v>13</v>
      </c>
      <c r="I32" s="1">
        <f t="shared" si="1"/>
        <v>25</v>
      </c>
      <c r="J32" s="1" t="s">
        <v>36</v>
      </c>
    </row>
    <row r="33" spans="1:10" x14ac:dyDescent="0.35">
      <c r="A33" s="1">
        <v>44</v>
      </c>
      <c r="B33" s="1">
        <f t="shared" si="0"/>
        <v>6</v>
      </c>
      <c r="C33" s="1" t="s">
        <v>23</v>
      </c>
      <c r="H33" s="1">
        <v>6</v>
      </c>
      <c r="I33" s="1">
        <f t="shared" si="1"/>
        <v>18</v>
      </c>
      <c r="J33" s="1" t="s">
        <v>22</v>
      </c>
    </row>
    <row r="34" spans="1:10" x14ac:dyDescent="0.35">
      <c r="A34" s="1">
        <v>21</v>
      </c>
      <c r="B34" s="1">
        <f t="shared" si="0"/>
        <v>9</v>
      </c>
      <c r="C34" s="1" t="s">
        <v>29</v>
      </c>
      <c r="H34" s="1">
        <v>9</v>
      </c>
      <c r="I34" s="1">
        <f t="shared" si="1"/>
        <v>21</v>
      </c>
      <c r="J34" s="1" t="s">
        <v>28</v>
      </c>
    </row>
    <row r="35" spans="1:10" x14ac:dyDescent="0.35">
      <c r="A35" s="1">
        <v>49</v>
      </c>
      <c r="B35" s="1">
        <f t="shared" si="0"/>
        <v>11</v>
      </c>
      <c r="C35" s="1" t="s">
        <v>33</v>
      </c>
      <c r="H35" s="1">
        <v>11</v>
      </c>
      <c r="I35" s="1">
        <f t="shared" si="1"/>
        <v>23</v>
      </c>
      <c r="J35" s="1" t="s">
        <v>32</v>
      </c>
    </row>
    <row r="36" spans="1:10" x14ac:dyDescent="0.35">
      <c r="A36" s="1">
        <v>27</v>
      </c>
      <c r="B36" s="1">
        <f t="shared" si="0"/>
        <v>15</v>
      </c>
      <c r="C36" s="1" t="s">
        <v>16</v>
      </c>
      <c r="H36" s="1">
        <v>15</v>
      </c>
      <c r="I36" s="1">
        <f t="shared" si="1"/>
        <v>1</v>
      </c>
      <c r="J36" s="1" t="s">
        <v>13</v>
      </c>
    </row>
    <row r="37" spans="1:10" x14ac:dyDescent="0.35">
      <c r="A37" s="1">
        <v>45</v>
      </c>
      <c r="B37" s="1">
        <f t="shared" si="0"/>
        <v>7</v>
      </c>
      <c r="C37" s="1" t="s">
        <v>25</v>
      </c>
      <c r="H37" s="1">
        <v>7</v>
      </c>
      <c r="I37" s="1">
        <f t="shared" si="1"/>
        <v>19</v>
      </c>
      <c r="J37" s="1" t="s">
        <v>24</v>
      </c>
    </row>
    <row r="38" spans="1:10" x14ac:dyDescent="0.35">
      <c r="A38" s="1">
        <v>1</v>
      </c>
      <c r="B38" s="1">
        <f t="shared" si="0"/>
        <v>15</v>
      </c>
      <c r="C38" s="1" t="s">
        <v>16</v>
      </c>
      <c r="H38" s="1">
        <v>15</v>
      </c>
      <c r="I38" s="1">
        <f t="shared" si="1"/>
        <v>1</v>
      </c>
      <c r="J38" s="1" t="s">
        <v>13</v>
      </c>
    </row>
    <row r="39" spans="1:10" x14ac:dyDescent="0.35">
      <c r="A39" s="1">
        <v>17</v>
      </c>
      <c r="B39" s="1">
        <f t="shared" si="0"/>
        <v>5</v>
      </c>
      <c r="C39" s="1" t="s">
        <v>21</v>
      </c>
      <c r="H39" s="1">
        <v>5</v>
      </c>
      <c r="I39" s="1">
        <f t="shared" si="1"/>
        <v>17</v>
      </c>
      <c r="J39" s="1" t="s">
        <v>20</v>
      </c>
    </row>
    <row r="40" spans="1:10" x14ac:dyDescent="0.35">
      <c r="A40" s="1">
        <v>48</v>
      </c>
      <c r="B40" s="1">
        <f t="shared" si="0"/>
        <v>10</v>
      </c>
      <c r="C40" s="1" t="s">
        <v>31</v>
      </c>
      <c r="H40" s="1">
        <v>10</v>
      </c>
      <c r="I40" s="1">
        <f t="shared" si="1"/>
        <v>22</v>
      </c>
      <c r="J40" s="1" t="s">
        <v>30</v>
      </c>
    </row>
    <row r="41" spans="1:10" x14ac:dyDescent="0.35">
      <c r="A41" s="1">
        <v>37</v>
      </c>
      <c r="B41" s="1">
        <f t="shared" si="0"/>
        <v>25</v>
      </c>
      <c r="C41" s="1" t="s">
        <v>36</v>
      </c>
      <c r="H41" s="1">
        <v>25</v>
      </c>
      <c r="I41" s="1">
        <f t="shared" si="1"/>
        <v>11</v>
      </c>
      <c r="J41" s="1" t="s">
        <v>33</v>
      </c>
    </row>
    <row r="43" spans="1:10" x14ac:dyDescent="0.35">
      <c r="A43" t="s">
        <v>45</v>
      </c>
      <c r="H43" t="s">
        <v>64</v>
      </c>
    </row>
    <row r="44" spans="1:10" x14ac:dyDescent="0.35">
      <c r="A44" s="4" t="s">
        <v>16</v>
      </c>
      <c r="B44" s="4" t="s">
        <v>12</v>
      </c>
      <c r="C44" s="4" t="s">
        <v>60</v>
      </c>
      <c r="H44" s="4" t="s">
        <v>12</v>
      </c>
      <c r="I44" s="4" t="s">
        <v>16</v>
      </c>
      <c r="J44" s="4" t="s">
        <v>59</v>
      </c>
    </row>
    <row r="45" spans="1:10" x14ac:dyDescent="0.35">
      <c r="A45" s="4">
        <v>4</v>
      </c>
      <c r="B45" s="4">
        <f>MOD((($B$4*A45)+$C$4), 26)</f>
        <v>3</v>
      </c>
      <c r="C45" s="4"/>
      <c r="E45" t="s">
        <v>46</v>
      </c>
      <c r="H45" s="4">
        <v>3</v>
      </c>
      <c r="I45" s="4">
        <f>MOD((($F$59)*(H45-$C$4)), 26)</f>
        <v>4</v>
      </c>
      <c r="J45" s="1" t="s">
        <v>19</v>
      </c>
    </row>
    <row r="46" spans="1:10" x14ac:dyDescent="0.35">
      <c r="A46" s="4">
        <v>35</v>
      </c>
      <c r="B46" s="4">
        <f t="shared" ref="B46:B69" si="2">MOD((($B$4*A46)+$C$4), 26)</f>
        <v>14</v>
      </c>
      <c r="C46" s="4"/>
      <c r="E46" t="s">
        <v>47</v>
      </c>
      <c r="H46" s="4">
        <v>14</v>
      </c>
      <c r="I46" s="4">
        <f t="shared" ref="I46:I69" si="3">MOD((($F$59)*(H46-$C$4)), 26)</f>
        <v>9</v>
      </c>
      <c r="J46" s="1" t="s">
        <v>29</v>
      </c>
    </row>
    <row r="47" spans="1:10" x14ac:dyDescent="0.35">
      <c r="A47" s="4">
        <v>16</v>
      </c>
      <c r="B47" s="4">
        <f t="shared" si="2"/>
        <v>19</v>
      </c>
      <c r="C47" s="4"/>
      <c r="E47" t="s">
        <v>48</v>
      </c>
      <c r="H47" s="4">
        <v>19</v>
      </c>
      <c r="I47" s="4">
        <f t="shared" si="3"/>
        <v>16</v>
      </c>
      <c r="J47" s="1" t="s">
        <v>18</v>
      </c>
    </row>
    <row r="48" spans="1:10" x14ac:dyDescent="0.35">
      <c r="A48" s="4">
        <v>37</v>
      </c>
      <c r="B48" s="4">
        <f t="shared" si="2"/>
        <v>8</v>
      </c>
      <c r="C48" s="4"/>
      <c r="E48" t="s">
        <v>49</v>
      </c>
      <c r="H48" s="4">
        <v>8</v>
      </c>
      <c r="I48" s="4">
        <f t="shared" si="3"/>
        <v>11</v>
      </c>
      <c r="J48" s="1" t="s">
        <v>33</v>
      </c>
    </row>
    <row r="49" spans="1:10" x14ac:dyDescent="0.35">
      <c r="A49" s="4">
        <v>24</v>
      </c>
      <c r="B49" s="4">
        <f t="shared" si="2"/>
        <v>21</v>
      </c>
      <c r="C49" s="4"/>
      <c r="H49" s="4">
        <v>21</v>
      </c>
      <c r="I49" s="4">
        <f t="shared" si="3"/>
        <v>24</v>
      </c>
      <c r="J49" s="1" t="s">
        <v>34</v>
      </c>
    </row>
    <row r="50" spans="1:10" x14ac:dyDescent="0.35">
      <c r="A50" s="4">
        <v>45</v>
      </c>
      <c r="B50" s="4">
        <f t="shared" si="2"/>
        <v>10</v>
      </c>
      <c r="C50" s="4"/>
      <c r="E50" t="s">
        <v>50</v>
      </c>
      <c r="H50" s="4">
        <v>10</v>
      </c>
      <c r="I50" s="4">
        <f t="shared" si="3"/>
        <v>19</v>
      </c>
      <c r="J50" s="1" t="s">
        <v>24</v>
      </c>
    </row>
    <row r="51" spans="1:10" x14ac:dyDescent="0.35">
      <c r="A51" s="4">
        <v>17</v>
      </c>
      <c r="B51" s="4">
        <f t="shared" si="2"/>
        <v>16</v>
      </c>
      <c r="C51" s="4"/>
      <c r="E51" t="s">
        <v>51</v>
      </c>
      <c r="H51" s="4">
        <v>16</v>
      </c>
      <c r="I51" s="4">
        <f t="shared" si="3"/>
        <v>17</v>
      </c>
      <c r="J51" s="1" t="s">
        <v>20</v>
      </c>
    </row>
    <row r="52" spans="1:10" x14ac:dyDescent="0.35">
      <c r="A52" s="4">
        <v>16</v>
      </c>
      <c r="B52" s="4">
        <f t="shared" si="2"/>
        <v>19</v>
      </c>
      <c r="C52" s="4"/>
      <c r="E52" t="s">
        <v>52</v>
      </c>
      <c r="H52" s="4">
        <v>19</v>
      </c>
      <c r="I52" s="4">
        <f t="shared" si="3"/>
        <v>16</v>
      </c>
      <c r="J52" s="1" t="s">
        <v>18</v>
      </c>
    </row>
    <row r="53" spans="1:10" x14ac:dyDescent="0.35">
      <c r="A53" s="4">
        <v>12</v>
      </c>
      <c r="B53" s="4">
        <f t="shared" si="2"/>
        <v>5</v>
      </c>
      <c r="C53" s="4"/>
      <c r="H53" s="4">
        <v>5</v>
      </c>
      <c r="I53" s="4">
        <f t="shared" si="3"/>
        <v>12</v>
      </c>
      <c r="J53" s="1" t="s">
        <v>35</v>
      </c>
    </row>
    <row r="54" spans="1:10" x14ac:dyDescent="0.35">
      <c r="A54" s="4">
        <v>41</v>
      </c>
      <c r="B54" s="4">
        <f t="shared" si="2"/>
        <v>22</v>
      </c>
      <c r="C54" s="4"/>
      <c r="E54" t="s">
        <v>53</v>
      </c>
      <c r="H54" s="4">
        <v>22</v>
      </c>
      <c r="I54" s="4">
        <f t="shared" si="3"/>
        <v>15</v>
      </c>
      <c r="J54" s="1" t="s">
        <v>43</v>
      </c>
    </row>
    <row r="55" spans="1:10" x14ac:dyDescent="0.35">
      <c r="A55" s="4">
        <v>13</v>
      </c>
      <c r="B55" s="4">
        <f t="shared" si="2"/>
        <v>2</v>
      </c>
      <c r="C55" s="4"/>
      <c r="E55" t="s">
        <v>54</v>
      </c>
      <c r="H55" s="4">
        <v>2</v>
      </c>
      <c r="I55" s="4">
        <f t="shared" si="3"/>
        <v>13</v>
      </c>
      <c r="J55" s="1" t="s">
        <v>14</v>
      </c>
    </row>
    <row r="56" spans="1:10" x14ac:dyDescent="0.35">
      <c r="A56" s="4">
        <v>21</v>
      </c>
      <c r="B56" s="4">
        <f t="shared" si="2"/>
        <v>4</v>
      </c>
      <c r="C56" s="4"/>
      <c r="E56" t="s">
        <v>55</v>
      </c>
      <c r="H56" s="4">
        <v>4</v>
      </c>
      <c r="I56" s="4">
        <f t="shared" si="3"/>
        <v>21</v>
      </c>
      <c r="J56" s="1" t="s">
        <v>28</v>
      </c>
    </row>
    <row r="57" spans="1:10" x14ac:dyDescent="0.35">
      <c r="A57" s="4">
        <v>32</v>
      </c>
      <c r="B57" s="4">
        <f t="shared" si="2"/>
        <v>23</v>
      </c>
      <c r="C57" s="4"/>
      <c r="E57" t="s">
        <v>56</v>
      </c>
      <c r="H57" s="4">
        <v>23</v>
      </c>
      <c r="I57" s="4">
        <f t="shared" si="3"/>
        <v>6</v>
      </c>
      <c r="J57" s="1" t="s">
        <v>23</v>
      </c>
    </row>
    <row r="58" spans="1:10" x14ac:dyDescent="0.35">
      <c r="A58" s="4">
        <v>15</v>
      </c>
      <c r="B58" s="4">
        <f t="shared" si="2"/>
        <v>22</v>
      </c>
      <c r="C58" s="4"/>
      <c r="E58" t="s">
        <v>57</v>
      </c>
      <c r="H58" s="4">
        <v>22</v>
      </c>
      <c r="I58" s="4">
        <f t="shared" si="3"/>
        <v>15</v>
      </c>
      <c r="J58" s="1" t="s">
        <v>16</v>
      </c>
    </row>
    <row r="59" spans="1:10" x14ac:dyDescent="0.35">
      <c r="A59" s="4">
        <v>50</v>
      </c>
      <c r="B59" s="4">
        <f t="shared" si="2"/>
        <v>21</v>
      </c>
      <c r="C59" s="4"/>
      <c r="E59" t="s">
        <v>58</v>
      </c>
      <c r="F59">
        <v>-9</v>
      </c>
      <c r="H59" s="4">
        <v>21</v>
      </c>
      <c r="I59" s="4">
        <f t="shared" si="3"/>
        <v>24</v>
      </c>
      <c r="J59" s="1" t="s">
        <v>34</v>
      </c>
    </row>
    <row r="60" spans="1:10" x14ac:dyDescent="0.35">
      <c r="A60" s="4">
        <v>25</v>
      </c>
      <c r="B60" s="4">
        <f t="shared" si="2"/>
        <v>18</v>
      </c>
      <c r="C60" s="4"/>
      <c r="H60" s="4">
        <v>18</v>
      </c>
      <c r="I60" s="4">
        <f t="shared" si="3"/>
        <v>25</v>
      </c>
      <c r="J60" s="1" t="s">
        <v>36</v>
      </c>
    </row>
    <row r="61" spans="1:10" x14ac:dyDescent="0.35">
      <c r="A61" s="4">
        <v>44</v>
      </c>
      <c r="B61" s="4">
        <f t="shared" si="2"/>
        <v>13</v>
      </c>
      <c r="C61" s="4"/>
      <c r="H61" s="4">
        <v>13</v>
      </c>
      <c r="I61" s="4">
        <f t="shared" si="3"/>
        <v>18</v>
      </c>
      <c r="J61" s="1" t="s">
        <v>22</v>
      </c>
    </row>
    <row r="62" spans="1:10" x14ac:dyDescent="0.35">
      <c r="A62" s="4">
        <v>21</v>
      </c>
      <c r="B62" s="4">
        <f t="shared" si="2"/>
        <v>4</v>
      </c>
      <c r="C62" s="4"/>
      <c r="H62" s="4">
        <v>4</v>
      </c>
      <c r="I62" s="4">
        <f t="shared" si="3"/>
        <v>21</v>
      </c>
      <c r="J62" s="1" t="s">
        <v>28</v>
      </c>
    </row>
    <row r="63" spans="1:10" x14ac:dyDescent="0.35">
      <c r="A63" s="4">
        <v>49</v>
      </c>
      <c r="B63" s="4">
        <f t="shared" si="2"/>
        <v>24</v>
      </c>
      <c r="C63" s="4"/>
      <c r="H63" s="4">
        <v>24</v>
      </c>
      <c r="I63" s="4">
        <f t="shared" si="3"/>
        <v>23</v>
      </c>
      <c r="J63" s="1" t="s">
        <v>32</v>
      </c>
    </row>
    <row r="64" spans="1:10" x14ac:dyDescent="0.35">
      <c r="A64" s="4">
        <v>27</v>
      </c>
      <c r="B64" s="4">
        <f t="shared" si="2"/>
        <v>12</v>
      </c>
      <c r="C64" s="4"/>
      <c r="H64" s="4">
        <v>12</v>
      </c>
      <c r="I64" s="4">
        <f t="shared" si="3"/>
        <v>1</v>
      </c>
      <c r="J64" s="1" t="s">
        <v>13</v>
      </c>
    </row>
    <row r="65" spans="1:11" x14ac:dyDescent="0.35">
      <c r="A65" s="4">
        <v>45</v>
      </c>
      <c r="B65" s="4">
        <f t="shared" si="2"/>
        <v>10</v>
      </c>
      <c r="C65" s="4"/>
      <c r="H65" s="4">
        <v>10</v>
      </c>
      <c r="I65" s="4">
        <f t="shared" si="3"/>
        <v>19</v>
      </c>
      <c r="J65" s="1" t="s">
        <v>24</v>
      </c>
    </row>
    <row r="66" spans="1:11" x14ac:dyDescent="0.35">
      <c r="A66" s="4">
        <v>1</v>
      </c>
      <c r="B66" s="4">
        <f t="shared" si="2"/>
        <v>12</v>
      </c>
      <c r="C66" s="4"/>
      <c r="H66" s="4">
        <v>12</v>
      </c>
      <c r="I66" s="4">
        <f t="shared" si="3"/>
        <v>1</v>
      </c>
      <c r="J66" s="1" t="s">
        <v>13</v>
      </c>
    </row>
    <row r="67" spans="1:11" x14ac:dyDescent="0.35">
      <c r="A67" s="4">
        <v>17</v>
      </c>
      <c r="B67" s="4">
        <f t="shared" si="2"/>
        <v>16</v>
      </c>
      <c r="C67" s="4"/>
      <c r="H67" s="4">
        <v>16</v>
      </c>
      <c r="I67" s="4">
        <f t="shared" si="3"/>
        <v>17</v>
      </c>
      <c r="J67" s="1" t="s">
        <v>20</v>
      </c>
    </row>
    <row r="68" spans="1:11" x14ac:dyDescent="0.35">
      <c r="A68" s="4">
        <v>48</v>
      </c>
      <c r="B68" s="4">
        <f t="shared" si="2"/>
        <v>1</v>
      </c>
      <c r="C68" s="4"/>
      <c r="H68" s="4">
        <v>1</v>
      </c>
      <c r="I68" s="4">
        <f t="shared" si="3"/>
        <v>22</v>
      </c>
      <c r="J68" s="1" t="s">
        <v>30</v>
      </c>
    </row>
    <row r="69" spans="1:11" x14ac:dyDescent="0.35">
      <c r="A69" s="4">
        <v>37</v>
      </c>
      <c r="B69" s="4">
        <f t="shared" si="2"/>
        <v>8</v>
      </c>
      <c r="C69" s="4"/>
      <c r="H69" s="4">
        <v>8</v>
      </c>
      <c r="I69" s="4">
        <f t="shared" si="3"/>
        <v>11</v>
      </c>
      <c r="J69" s="1" t="s">
        <v>33</v>
      </c>
    </row>
    <row r="71" spans="1:11" x14ac:dyDescent="0.35">
      <c r="A71" t="s">
        <v>61</v>
      </c>
    </row>
    <row r="72" spans="1:11" x14ac:dyDescent="0.35">
      <c r="A72" t="s">
        <v>62</v>
      </c>
      <c r="B72" cm="1">
        <f t="array" ref="B72:F76">MINVERSE(A7:E11)</f>
        <v>5.0000000000000018</v>
      </c>
      <c r="C72">
        <v>3.0000000000000018</v>
      </c>
      <c r="D72">
        <v>4.9999999999999964</v>
      </c>
      <c r="E72">
        <v>2.0000000000000009</v>
      </c>
      <c r="F72">
        <v>3.0000000000000018</v>
      </c>
    </row>
    <row r="73" spans="1:11" x14ac:dyDescent="0.35">
      <c r="B73">
        <v>0</v>
      </c>
      <c r="C73">
        <v>-1.1343583077691813E-16</v>
      </c>
      <c r="D73">
        <v>7.9999999999999973</v>
      </c>
      <c r="E73">
        <v>0</v>
      </c>
      <c r="F73">
        <v>0.99999999999999978</v>
      </c>
    </row>
    <row r="74" spans="1:11" x14ac:dyDescent="0.35">
      <c r="B74">
        <v>5.0000000000000018</v>
      </c>
      <c r="C74">
        <v>2.0000000000000022</v>
      </c>
      <c r="D74">
        <v>0.99999999999999922</v>
      </c>
      <c r="E74">
        <v>4.0000000000000009</v>
      </c>
      <c r="F74">
        <v>4.0000000000000018</v>
      </c>
    </row>
    <row r="75" spans="1:11" x14ac:dyDescent="0.35">
      <c r="B75">
        <v>2.0000000000000004</v>
      </c>
      <c r="C75">
        <v>4.9999999999999991</v>
      </c>
      <c r="D75">
        <v>3.9999999999999969</v>
      </c>
      <c r="E75">
        <v>1.9999999999999996</v>
      </c>
      <c r="F75">
        <v>3.9999999999999991</v>
      </c>
    </row>
    <row r="76" spans="1:11" x14ac:dyDescent="0.35">
      <c r="B76">
        <v>1.0000000000000002</v>
      </c>
      <c r="C76">
        <v>1.9999999999999998</v>
      </c>
      <c r="D76">
        <v>0.99999999999999878</v>
      </c>
      <c r="E76">
        <v>0.99999999999999989</v>
      </c>
      <c r="F76">
        <v>5</v>
      </c>
    </row>
    <row r="78" spans="1:11" x14ac:dyDescent="0.35">
      <c r="A78" t="s">
        <v>63</v>
      </c>
      <c r="G78" t="s">
        <v>68</v>
      </c>
    </row>
    <row r="79" spans="1:11" x14ac:dyDescent="0.35">
      <c r="A79" s="6" t="s">
        <v>65</v>
      </c>
      <c r="B79" s="12" t="s">
        <v>66</v>
      </c>
      <c r="C79" s="12"/>
      <c r="D79" s="12"/>
      <c r="G79" s="6" t="s">
        <v>66</v>
      </c>
      <c r="H79" s="12" t="s">
        <v>65</v>
      </c>
      <c r="I79" s="12"/>
      <c r="J79" s="12"/>
      <c r="K79" s="7"/>
    </row>
    <row r="80" spans="1:11" x14ac:dyDescent="0.35">
      <c r="A80" s="6">
        <v>4</v>
      </c>
      <c r="B80" s="6" cm="1">
        <f t="array" ref="B80:B84">MMULT(A7:E11, A80:A84)</f>
        <v>-10.691252144082334</v>
      </c>
      <c r="C80" s="6"/>
      <c r="D80" s="6" cm="1">
        <f t="array" ref="D80:D84">MOD(B80:B84, 26)</f>
        <v>15.308747855917666</v>
      </c>
      <c r="G80" s="7">
        <v>15.3087478559177</v>
      </c>
      <c r="H80" s="6" cm="1">
        <f t="array" ref="H80:H84">MMULT(B72:F76, G80:G84)</f>
        <v>134.00000000000023</v>
      </c>
      <c r="I80" s="6"/>
      <c r="J80" s="6" cm="1">
        <f t="array" ref="J80:J84">MOD(H80:H84, 26)</f>
        <v>4.0000000000002274</v>
      </c>
      <c r="K80" s="7" t="s">
        <v>19</v>
      </c>
    </row>
    <row r="81" spans="1:11" x14ac:dyDescent="0.35">
      <c r="A81" s="6">
        <v>35</v>
      </c>
      <c r="B81" s="6">
        <v>0.80102915951972786</v>
      </c>
      <c r="C81" s="6"/>
      <c r="D81" s="6">
        <v>0.80102915951972786</v>
      </c>
      <c r="G81" s="6">
        <v>0.80102915951972786</v>
      </c>
      <c r="H81" s="6">
        <v>35</v>
      </c>
      <c r="I81" s="6"/>
      <c r="J81" s="6">
        <v>9</v>
      </c>
      <c r="K81" s="7" t="s">
        <v>29</v>
      </c>
    </row>
    <row r="82" spans="1:11" x14ac:dyDescent="0.35">
      <c r="A82" s="6">
        <v>16</v>
      </c>
      <c r="B82" s="6">
        <v>3.9639794168096065</v>
      </c>
      <c r="C82" s="6" t="s">
        <v>67</v>
      </c>
      <c r="D82" s="6">
        <v>3.9639794168096065</v>
      </c>
      <c r="E82" s="2"/>
      <c r="G82" s="6">
        <v>3.9639794168096065</v>
      </c>
      <c r="H82" s="6">
        <v>146.00000000000023</v>
      </c>
      <c r="I82" s="6" t="s">
        <v>69</v>
      </c>
      <c r="J82" s="6">
        <v>16.000000000000227</v>
      </c>
      <c r="K82" s="7" t="s">
        <v>18</v>
      </c>
    </row>
    <row r="83" spans="1:11" x14ac:dyDescent="0.35">
      <c r="A83" s="6">
        <v>37</v>
      </c>
      <c r="B83" s="6">
        <v>12.684391080617495</v>
      </c>
      <c r="C83" s="6"/>
      <c r="D83" s="6">
        <v>12.684391080617495</v>
      </c>
      <c r="G83" s="6">
        <v>12.684391080617495</v>
      </c>
      <c r="H83" s="6">
        <v>89.000000000000071</v>
      </c>
      <c r="I83" s="6"/>
      <c r="J83" s="6">
        <v>11.000000000000071</v>
      </c>
      <c r="K83" s="7" t="s">
        <v>33</v>
      </c>
    </row>
    <row r="84" spans="1:11" x14ac:dyDescent="0.35">
      <c r="A84" s="6">
        <v>24</v>
      </c>
      <c r="B84" s="6">
        <v>3.288164665523158</v>
      </c>
      <c r="C84" s="6"/>
      <c r="D84" s="6">
        <v>3.288164665523158</v>
      </c>
      <c r="G84" s="6">
        <v>3.288164665523158</v>
      </c>
      <c r="H84" s="6">
        <v>50.000000000000043</v>
      </c>
      <c r="I84" s="6"/>
      <c r="J84" s="6">
        <v>24.000000000000043</v>
      </c>
      <c r="K84" s="7" t="s">
        <v>34</v>
      </c>
    </row>
    <row r="86" spans="1:11" x14ac:dyDescent="0.35">
      <c r="A86" s="6" t="s">
        <v>70</v>
      </c>
      <c r="B86" s="6"/>
      <c r="C86" s="6" t="s">
        <v>71</v>
      </c>
      <c r="D86" s="6"/>
      <c r="G86" s="6" t="s">
        <v>71</v>
      </c>
      <c r="H86" s="6"/>
      <c r="I86" s="6" t="s">
        <v>70</v>
      </c>
      <c r="J86" s="6"/>
      <c r="K86" s="6"/>
    </row>
    <row r="87" spans="1:11" x14ac:dyDescent="0.35">
      <c r="A87" s="6">
        <v>45</v>
      </c>
      <c r="B87" s="6" cm="1">
        <f t="array" ref="B87:B91">MMULT(A7:E11, A87:A91)</f>
        <v>12.012006861063467</v>
      </c>
      <c r="C87" s="6"/>
      <c r="D87" s="6" cm="1">
        <f t="array" ref="D87:D91">MOD(_xlfn.ANCHORARRAY(B87), 26)</f>
        <v>12.012006861063467</v>
      </c>
      <c r="G87" s="6">
        <v>12.012006861063467</v>
      </c>
      <c r="H87" s="6" cm="1">
        <f t="array" ref="H87:H91">MMULT(B72:F76, G87:G91)</f>
        <v>175.00000000000011</v>
      </c>
      <c r="I87" s="6"/>
      <c r="J87" s="6" cm="1">
        <f t="array" ref="J87:J91">MOD(_xlfn.ANCHORARRAY(H87), 26)</f>
        <v>19.000000000000114</v>
      </c>
      <c r="K87" s="1" t="s">
        <v>24</v>
      </c>
    </row>
    <row r="88" spans="1:11" x14ac:dyDescent="0.35">
      <c r="A88" s="6">
        <v>17</v>
      </c>
      <c r="B88" s="6">
        <v>-3.7632933104631197</v>
      </c>
      <c r="C88" s="6"/>
      <c r="D88" s="6">
        <v>22.236706689536881</v>
      </c>
      <c r="G88" s="6">
        <v>22.236706689536881</v>
      </c>
      <c r="H88" s="6">
        <v>17</v>
      </c>
      <c r="I88" s="6"/>
      <c r="J88" s="6">
        <v>17</v>
      </c>
      <c r="K88" s="1" t="s">
        <v>20</v>
      </c>
    </row>
    <row r="89" spans="1:11" x14ac:dyDescent="0.35">
      <c r="A89" s="6">
        <v>16</v>
      </c>
      <c r="B89" s="6">
        <v>0.71526586620926325</v>
      </c>
      <c r="C89" s="6" t="s">
        <v>67</v>
      </c>
      <c r="D89" s="6">
        <v>0.71526586620926325</v>
      </c>
      <c r="G89" s="6">
        <v>0.71526586620926325</v>
      </c>
      <c r="H89" s="6">
        <v>172.00000000000011</v>
      </c>
      <c r="I89" s="6" t="s">
        <v>69</v>
      </c>
      <c r="J89" s="6">
        <v>16.000000000000114</v>
      </c>
      <c r="K89" s="1" t="s">
        <v>18</v>
      </c>
    </row>
    <row r="90" spans="1:11" x14ac:dyDescent="0.35">
      <c r="A90" s="6">
        <v>12</v>
      </c>
      <c r="B90" s="6">
        <v>-20.590051457975989</v>
      </c>
      <c r="C90" s="6"/>
      <c r="D90" s="6">
        <v>5.4099485420240114</v>
      </c>
      <c r="G90" s="6">
        <v>5.4099485420240114</v>
      </c>
      <c r="H90" s="6">
        <v>194</v>
      </c>
      <c r="I90" s="6"/>
      <c r="J90" s="6">
        <v>12</v>
      </c>
      <c r="K90" s="1" t="s">
        <v>35</v>
      </c>
    </row>
    <row r="91" spans="1:11" x14ac:dyDescent="0.35">
      <c r="A91" s="6">
        <v>41</v>
      </c>
      <c r="B91" s="6">
        <v>11.277873070325899</v>
      </c>
      <c r="C91" s="6"/>
      <c r="D91" s="6">
        <v>11.277873070325899</v>
      </c>
      <c r="G91" s="6">
        <v>11.277873070325899</v>
      </c>
      <c r="H91" s="6">
        <v>119</v>
      </c>
      <c r="I91" s="6"/>
      <c r="J91" s="6">
        <v>15</v>
      </c>
      <c r="K91" s="1" t="s">
        <v>43</v>
      </c>
    </row>
    <row r="92" spans="1:11" x14ac:dyDescent="0.35">
      <c r="A92" s="8"/>
    </row>
    <row r="93" spans="1:11" x14ac:dyDescent="0.35">
      <c r="A93" s="6" t="s">
        <v>73</v>
      </c>
      <c r="B93" s="7"/>
      <c r="C93" s="7" t="s">
        <v>72</v>
      </c>
      <c r="D93" s="7"/>
      <c r="G93" s="6" t="s">
        <v>72</v>
      </c>
      <c r="H93" s="6"/>
      <c r="I93" s="6" t="s">
        <v>73</v>
      </c>
      <c r="J93" s="6"/>
      <c r="K93" s="6"/>
    </row>
    <row r="94" spans="1:11" x14ac:dyDescent="0.35">
      <c r="A94" s="6">
        <v>13</v>
      </c>
      <c r="B94" s="6" cm="1">
        <f t="array" ref="B94:B98">MMULT(A7:E11, A94:A98)</f>
        <v>-1.8876500857632941</v>
      </c>
      <c r="C94" s="6"/>
      <c r="D94" s="6" cm="1">
        <f t="array" ref="D94:D98">MOD(_xlfn.ANCHORARRAY(B94), 26)</f>
        <v>24.112349914236706</v>
      </c>
      <c r="G94" s="6">
        <v>24.112349914236706</v>
      </c>
      <c r="H94" s="6" cm="1">
        <f t="array" ref="H94:H98">MMULT(B72:F76, G94:G98)</f>
        <v>221.00000000000011</v>
      </c>
      <c r="I94" s="6"/>
      <c r="J94" s="6" cm="1">
        <f t="array" ref="J94:J98">MOD(_xlfn.ANCHORARRAY(H94), 26)</f>
        <v>13.000000000000114</v>
      </c>
      <c r="K94" s="1" t="s">
        <v>14</v>
      </c>
    </row>
    <row r="95" spans="1:11" x14ac:dyDescent="0.35">
      <c r="A95" s="6">
        <v>21</v>
      </c>
      <c r="B95" s="6">
        <v>-7.9279588336192095</v>
      </c>
      <c r="C95" s="6"/>
      <c r="D95" s="6">
        <v>18.072041166380792</v>
      </c>
      <c r="G95" s="6">
        <v>18.072041166380792</v>
      </c>
      <c r="H95" s="6">
        <v>21.000000000000004</v>
      </c>
      <c r="I95" s="6"/>
      <c r="J95" s="6">
        <v>21.000000000000004</v>
      </c>
      <c r="K95" s="1" t="s">
        <v>28</v>
      </c>
    </row>
    <row r="96" spans="1:11" x14ac:dyDescent="0.35">
      <c r="A96" s="6">
        <v>32</v>
      </c>
      <c r="B96" s="6">
        <v>0.97855917667238534</v>
      </c>
      <c r="C96" s="6" t="s">
        <v>67</v>
      </c>
      <c r="D96" s="6">
        <v>0.97855917667238534</v>
      </c>
      <c r="G96" s="6">
        <v>0.97855917667238534</v>
      </c>
      <c r="H96" s="6">
        <v>214.00000000000011</v>
      </c>
      <c r="I96" s="6" t="s">
        <v>69</v>
      </c>
      <c r="J96" s="6">
        <v>6.0000000000001137</v>
      </c>
      <c r="K96" s="1" t="s">
        <v>23</v>
      </c>
    </row>
    <row r="97" spans="1:11" x14ac:dyDescent="0.35">
      <c r="A97" s="6">
        <v>15</v>
      </c>
      <c r="B97" s="6">
        <v>0.90737564322470199</v>
      </c>
      <c r="C97" s="6"/>
      <c r="D97" s="6">
        <v>0.90737564322470199</v>
      </c>
      <c r="G97" s="6">
        <v>0.90737564322470199</v>
      </c>
      <c r="H97" s="6">
        <v>197</v>
      </c>
      <c r="I97" s="6"/>
      <c r="J97" s="6">
        <v>15</v>
      </c>
      <c r="K97" s="1" t="s">
        <v>16</v>
      </c>
    </row>
    <row r="98" spans="1:11" x14ac:dyDescent="0.35">
      <c r="A98" s="6">
        <v>50</v>
      </c>
      <c r="B98" s="6">
        <v>13.171526586620928</v>
      </c>
      <c r="C98" s="6"/>
      <c r="D98" s="6">
        <v>13.171526586620928</v>
      </c>
      <c r="G98" s="6">
        <v>13.171526586620928</v>
      </c>
      <c r="H98" s="6">
        <v>128</v>
      </c>
      <c r="I98" s="6"/>
      <c r="J98" s="6">
        <v>24</v>
      </c>
      <c r="K98" s="1" t="s">
        <v>34</v>
      </c>
    </row>
    <row r="99" spans="1:11" x14ac:dyDescent="0.35">
      <c r="A99" s="8"/>
    </row>
    <row r="100" spans="1:11" x14ac:dyDescent="0.35">
      <c r="A100" s="7" t="s">
        <v>74</v>
      </c>
      <c r="B100" s="7"/>
      <c r="C100" s="7" t="s">
        <v>76</v>
      </c>
      <c r="D100" s="7"/>
      <c r="G100" s="6" t="s">
        <v>76</v>
      </c>
      <c r="H100" s="6"/>
      <c r="I100" s="6" t="s">
        <v>74</v>
      </c>
      <c r="J100" s="6"/>
      <c r="K100" s="6"/>
    </row>
    <row r="101" spans="1:11" x14ac:dyDescent="0.35">
      <c r="A101" s="6">
        <v>25</v>
      </c>
      <c r="B101" s="7" cm="1">
        <f t="array" ref="B101:B105">MMULT(A7:E11, A101:A105)</f>
        <v>-6.8516295025728979</v>
      </c>
      <c r="C101" s="6"/>
      <c r="D101" s="7" cm="1">
        <f t="array" ref="D101:D105">MOD(_xlfn.ANCHORARRAY(B101), 26)</f>
        <v>19.148370497427102</v>
      </c>
      <c r="G101" s="6">
        <v>19.148370497427102</v>
      </c>
      <c r="H101" s="6" cm="1">
        <f t="array" ref="H101:H105">MMULT(B72:F76, G101:G105)</f>
        <v>155.00000000000006</v>
      </c>
      <c r="I101" s="6"/>
      <c r="J101" s="6" cm="1">
        <f t="array" ref="J101:J105">MOD(_xlfn.ANCHORARRAY(H101), 26)</f>
        <v>25.000000000000057</v>
      </c>
      <c r="K101" s="1" t="s">
        <v>36</v>
      </c>
    </row>
    <row r="102" spans="1:11" x14ac:dyDescent="0.35">
      <c r="A102" s="6">
        <v>44</v>
      </c>
      <c r="B102" s="7">
        <v>2.782161234991428</v>
      </c>
      <c r="C102" s="6"/>
      <c r="D102" s="7">
        <v>2.782161234991428</v>
      </c>
      <c r="G102" s="6">
        <v>2.782161234991428</v>
      </c>
      <c r="H102" s="6">
        <v>44</v>
      </c>
      <c r="I102" s="6"/>
      <c r="J102" s="6">
        <v>18</v>
      </c>
      <c r="K102" s="1" t="s">
        <v>22</v>
      </c>
    </row>
    <row r="103" spans="1:11" x14ac:dyDescent="0.35">
      <c r="A103" s="6">
        <v>21</v>
      </c>
      <c r="B103" s="7">
        <v>5.1243567753001731</v>
      </c>
      <c r="C103" s="6" t="s">
        <v>67</v>
      </c>
      <c r="D103" s="7">
        <v>5.1243567753001731</v>
      </c>
      <c r="G103" s="6">
        <v>5.1243567753001731</v>
      </c>
      <c r="H103" s="6">
        <v>151.00000000000006</v>
      </c>
      <c r="I103" s="6" t="s">
        <v>69</v>
      </c>
      <c r="J103" s="6">
        <v>21.000000000000057</v>
      </c>
      <c r="K103" s="1" t="s">
        <v>28</v>
      </c>
    </row>
    <row r="104" spans="1:11" x14ac:dyDescent="0.35">
      <c r="A104" s="6">
        <v>49</v>
      </c>
      <c r="B104" s="7">
        <v>8.1372212692967381</v>
      </c>
      <c r="C104" s="6"/>
      <c r="D104" s="7">
        <v>8.1372212692967381</v>
      </c>
      <c r="G104" s="6">
        <v>8.1372212692967381</v>
      </c>
      <c r="H104" s="6">
        <v>101.00000000000001</v>
      </c>
      <c r="I104" s="6"/>
      <c r="J104" s="6">
        <v>23.000000000000014</v>
      </c>
      <c r="K104" s="1" t="s">
        <v>32</v>
      </c>
    </row>
    <row r="105" spans="1:11" x14ac:dyDescent="0.35">
      <c r="A105" s="6">
        <v>27</v>
      </c>
      <c r="B105" s="7">
        <v>3.0051457975986304</v>
      </c>
      <c r="C105" s="6"/>
      <c r="D105" s="7">
        <v>3.0051457975986304</v>
      </c>
      <c r="G105" s="6">
        <v>3.0051457975986304</v>
      </c>
      <c r="H105" s="6">
        <v>53.000000000000014</v>
      </c>
      <c r="I105" s="6"/>
      <c r="J105" s="6">
        <v>1.0000000000000142</v>
      </c>
      <c r="K105" s="1" t="s">
        <v>13</v>
      </c>
    </row>
    <row r="106" spans="1:11" x14ac:dyDescent="0.35">
      <c r="A106" s="9"/>
    </row>
    <row r="107" spans="1:11" x14ac:dyDescent="0.35">
      <c r="A107" s="6" t="s">
        <v>75</v>
      </c>
      <c r="B107" s="7"/>
      <c r="C107" s="7" t="s">
        <v>77</v>
      </c>
      <c r="D107" s="7"/>
      <c r="G107" s="6" t="s">
        <v>77</v>
      </c>
      <c r="H107" s="6"/>
      <c r="I107" s="6" t="s">
        <v>75</v>
      </c>
      <c r="J107" s="6"/>
      <c r="K107" s="6"/>
    </row>
    <row r="108" spans="1:11" x14ac:dyDescent="0.35">
      <c r="A108" s="6">
        <v>45</v>
      </c>
      <c r="B108" s="7" cm="1">
        <f t="array" ref="B108:B112">MMULT(A7:E11, A108:A112)</f>
        <v>6.6595197255574607</v>
      </c>
      <c r="C108" s="6"/>
      <c r="D108" s="7" cm="1">
        <f t="array" ref="D108:D112">MOD(_xlfn.ANCHORARRAY(B108), 26)</f>
        <v>6.6595197255574607</v>
      </c>
      <c r="G108" s="6">
        <v>6.6595197255574607</v>
      </c>
      <c r="H108" s="6" cm="1">
        <f t="array" ref="H108:H112">MMULT(B72:F76, G108:G112)</f>
        <v>226.99999999999997</v>
      </c>
      <c r="I108" s="6"/>
      <c r="J108" s="6" cm="1">
        <f t="array" ref="J108:J112">MOD(_xlfn.ANCHORARRAY(H108), 26)</f>
        <v>18.999999999999972</v>
      </c>
      <c r="K108" s="1" t="s">
        <v>24</v>
      </c>
    </row>
    <row r="109" spans="1:11" x14ac:dyDescent="0.35">
      <c r="A109" s="6">
        <v>1</v>
      </c>
      <c r="B109" s="7">
        <v>8.4305317324185296</v>
      </c>
      <c r="C109" s="6"/>
      <c r="D109" s="7">
        <v>8.4305317324185296</v>
      </c>
      <c r="G109" s="6">
        <v>8.4305317324185296</v>
      </c>
      <c r="H109" s="6">
        <v>208.99999999999994</v>
      </c>
      <c r="I109" s="6"/>
      <c r="J109" s="6">
        <v>0.99999999999994316</v>
      </c>
      <c r="K109" s="1" t="s">
        <v>13</v>
      </c>
    </row>
    <row r="110" spans="1:11" x14ac:dyDescent="0.35">
      <c r="A110" s="6">
        <v>17</v>
      </c>
      <c r="B110" s="7">
        <v>-0.56861063464837036</v>
      </c>
      <c r="C110" s="6" t="s">
        <v>67</v>
      </c>
      <c r="D110" s="7">
        <v>25.431389365351631</v>
      </c>
      <c r="G110" s="6">
        <v>25.431389365351631</v>
      </c>
      <c r="H110" s="6">
        <v>147.00000000000003</v>
      </c>
      <c r="I110" s="6" t="s">
        <v>69</v>
      </c>
      <c r="J110" s="6">
        <v>17.000000000000028</v>
      </c>
      <c r="K110" s="1" t="s">
        <v>20</v>
      </c>
    </row>
    <row r="111" spans="1:11" x14ac:dyDescent="0.35">
      <c r="A111" s="6">
        <v>48</v>
      </c>
      <c r="B111" s="7">
        <v>-13.696397941680965</v>
      </c>
      <c r="C111" s="6"/>
      <c r="D111" s="7">
        <v>12.303602058319035</v>
      </c>
      <c r="G111" s="6">
        <v>12.303602058319035</v>
      </c>
      <c r="H111" s="6">
        <v>203.99999999999994</v>
      </c>
      <c r="I111" s="6"/>
      <c r="J111" s="6">
        <v>21.999999999999943</v>
      </c>
      <c r="K111" s="1" t="s">
        <v>30</v>
      </c>
    </row>
    <row r="112" spans="1:11" x14ac:dyDescent="0.35">
      <c r="A112" s="6">
        <v>37</v>
      </c>
      <c r="B112" s="7">
        <v>5.5488850771869656</v>
      </c>
      <c r="C112" s="6"/>
      <c r="D112" s="7">
        <v>5.5488850771869656</v>
      </c>
      <c r="G112" s="6">
        <v>5.5488850771869656</v>
      </c>
      <c r="H112" s="6">
        <v>88.999999999999986</v>
      </c>
      <c r="I112" s="6"/>
      <c r="J112" s="6">
        <v>10.999999999999986</v>
      </c>
      <c r="K112" s="1" t="s">
        <v>33</v>
      </c>
    </row>
  </sheetData>
  <mergeCells count="2">
    <mergeCell ref="B79:D79"/>
    <mergeCell ref="H79:J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4"/>
  <sheetViews>
    <sheetView topLeftCell="E22" workbookViewId="0">
      <selection activeCell="H7" sqref="H7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79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3</v>
      </c>
      <c r="B2">
        <v>3</v>
      </c>
      <c r="C2">
        <v>27</v>
      </c>
      <c r="D2">
        <v>65</v>
      </c>
      <c r="E2" t="s">
        <v>11</v>
      </c>
      <c r="F2">
        <f>SQRT(((A2-$I$2)^2)+((B2-$J$2)^2)+((C2-$K$2)^2)+((D2-$L$2)^2))</f>
        <v>49.839743177508446</v>
      </c>
      <c r="I2">
        <v>6</v>
      </c>
      <c r="J2">
        <v>4</v>
      </c>
      <c r="K2">
        <v>2</v>
      </c>
      <c r="L2">
        <v>22</v>
      </c>
      <c r="M2" t="s">
        <v>12</v>
      </c>
    </row>
    <row r="3" spans="1:13" x14ac:dyDescent="0.35">
      <c r="A3">
        <v>3</v>
      </c>
      <c r="B3">
        <v>8</v>
      </c>
      <c r="C3">
        <v>18</v>
      </c>
      <c r="D3">
        <v>27</v>
      </c>
      <c r="E3" t="s">
        <v>11</v>
      </c>
      <c r="F3">
        <f t="shared" ref="F3:F66" si="0">SQRT(((A3-$I$2)^2)+((B3-$J$2)^2)+((C3-$K$2)^2)+((D3-$L$2)^2))</f>
        <v>17.4928556845359</v>
      </c>
    </row>
    <row r="4" spans="1:13" x14ac:dyDescent="0.35">
      <c r="A4">
        <v>1</v>
      </c>
      <c r="B4">
        <v>8</v>
      </c>
      <c r="C4">
        <v>12</v>
      </c>
      <c r="D4">
        <v>44</v>
      </c>
      <c r="E4" t="s">
        <v>12</v>
      </c>
      <c r="F4">
        <f t="shared" si="0"/>
        <v>25</v>
      </c>
    </row>
    <row r="5" spans="1:13" x14ac:dyDescent="0.35">
      <c r="A5">
        <v>1</v>
      </c>
      <c r="B5">
        <v>6</v>
      </c>
      <c r="C5">
        <v>16</v>
      </c>
      <c r="D5">
        <v>57</v>
      </c>
      <c r="E5" t="s">
        <v>13</v>
      </c>
      <c r="F5">
        <f t="shared" si="0"/>
        <v>38.078865529319543</v>
      </c>
    </row>
    <row r="6" spans="1:13" x14ac:dyDescent="0.35">
      <c r="A6">
        <v>1</v>
      </c>
      <c r="B6">
        <v>5</v>
      </c>
      <c r="C6">
        <v>22</v>
      </c>
      <c r="D6">
        <v>37</v>
      </c>
      <c r="E6" t="s">
        <v>11</v>
      </c>
      <c r="F6">
        <f t="shared" si="0"/>
        <v>25.514701644346147</v>
      </c>
      <c r="H6" t="s">
        <v>78</v>
      </c>
    </row>
    <row r="7" spans="1:13" x14ac:dyDescent="0.35">
      <c r="A7">
        <v>3</v>
      </c>
      <c r="B7">
        <v>5</v>
      </c>
      <c r="C7">
        <v>24</v>
      </c>
      <c r="D7">
        <v>43</v>
      </c>
      <c r="E7" t="s">
        <v>11</v>
      </c>
      <c r="F7">
        <f t="shared" si="0"/>
        <v>30.577769702841312</v>
      </c>
      <c r="H7" s="10" cm="1">
        <f t="array" ref="H7:M114">_xlfn._xlws.SORT(A2:F109, 6, 1)</f>
        <v>3</v>
      </c>
      <c r="I7" s="10">
        <v>5</v>
      </c>
      <c r="J7" s="10">
        <v>9</v>
      </c>
      <c r="K7" s="10">
        <v>29</v>
      </c>
      <c r="L7" s="10" t="str">
        <v>C</v>
      </c>
      <c r="M7" s="10">
        <v>10.392304845413264</v>
      </c>
    </row>
    <row r="8" spans="1:13" x14ac:dyDescent="0.35">
      <c r="A8">
        <v>3</v>
      </c>
      <c r="B8">
        <v>4</v>
      </c>
      <c r="C8">
        <v>23</v>
      </c>
      <c r="D8">
        <v>34</v>
      </c>
      <c r="E8" t="s">
        <v>11</v>
      </c>
      <c r="F8">
        <f t="shared" si="0"/>
        <v>24.372115213907882</v>
      </c>
      <c r="H8" s="10">
        <v>2</v>
      </c>
      <c r="I8" s="10">
        <v>8</v>
      </c>
      <c r="J8" s="10">
        <v>9</v>
      </c>
      <c r="K8" s="10">
        <v>30</v>
      </c>
      <c r="L8" s="10" t="str">
        <v>C</v>
      </c>
      <c r="M8" s="10">
        <v>12.041594578792296</v>
      </c>
    </row>
    <row r="9" spans="1:13" x14ac:dyDescent="0.35">
      <c r="A9">
        <v>1</v>
      </c>
      <c r="B9">
        <v>9</v>
      </c>
      <c r="C9">
        <v>14</v>
      </c>
      <c r="D9">
        <v>55</v>
      </c>
      <c r="E9" t="s">
        <v>13</v>
      </c>
      <c r="F9">
        <f t="shared" si="0"/>
        <v>35.818989377144632</v>
      </c>
      <c r="H9" s="10">
        <v>2</v>
      </c>
      <c r="I9" s="10">
        <v>3</v>
      </c>
      <c r="J9" s="10">
        <v>10</v>
      </c>
      <c r="K9" s="10">
        <v>33</v>
      </c>
      <c r="L9" s="10" t="str">
        <v>C</v>
      </c>
      <c r="M9" s="10">
        <v>14.212670403551895</v>
      </c>
    </row>
    <row r="10" spans="1:13" x14ac:dyDescent="0.35">
      <c r="A10">
        <v>3</v>
      </c>
      <c r="B10">
        <v>8</v>
      </c>
      <c r="C10">
        <v>20</v>
      </c>
      <c r="D10">
        <v>77</v>
      </c>
      <c r="E10" t="s">
        <v>11</v>
      </c>
      <c r="F10">
        <f t="shared" si="0"/>
        <v>58.086142925830423</v>
      </c>
      <c r="H10" s="10">
        <v>1</v>
      </c>
      <c r="I10" s="10">
        <v>4</v>
      </c>
      <c r="J10" s="10">
        <v>13</v>
      </c>
      <c r="K10" s="10">
        <v>31</v>
      </c>
      <c r="L10" s="10" t="str">
        <v>C</v>
      </c>
      <c r="M10" s="10">
        <v>15.066519173319364</v>
      </c>
    </row>
    <row r="11" spans="1:13" x14ac:dyDescent="0.35">
      <c r="A11">
        <v>2</v>
      </c>
      <c r="B11">
        <v>3</v>
      </c>
      <c r="C11">
        <v>10</v>
      </c>
      <c r="D11">
        <v>33</v>
      </c>
      <c r="E11" t="s">
        <v>12</v>
      </c>
      <c r="F11">
        <f t="shared" si="0"/>
        <v>14.212670403551895</v>
      </c>
      <c r="H11" s="10">
        <v>3</v>
      </c>
      <c r="I11" s="10">
        <v>6</v>
      </c>
      <c r="J11" s="10">
        <v>16</v>
      </c>
      <c r="K11" s="10">
        <v>27</v>
      </c>
      <c r="L11" s="10" t="str">
        <v>B</v>
      </c>
      <c r="M11" s="10">
        <v>15.297058540778355</v>
      </c>
    </row>
    <row r="12" spans="1:13" x14ac:dyDescent="0.35">
      <c r="A12">
        <v>2</v>
      </c>
      <c r="B12">
        <v>8</v>
      </c>
      <c r="C12">
        <v>20</v>
      </c>
      <c r="D12">
        <v>81</v>
      </c>
      <c r="E12" t="s">
        <v>11</v>
      </c>
      <c r="F12">
        <f t="shared" si="0"/>
        <v>61.943522663794319</v>
      </c>
      <c r="H12">
        <v>2</v>
      </c>
      <c r="I12">
        <v>3</v>
      </c>
      <c r="J12">
        <v>12</v>
      </c>
      <c r="K12">
        <v>33</v>
      </c>
      <c r="L12" t="str">
        <v>C</v>
      </c>
      <c r="M12">
        <v>15.427248620541512</v>
      </c>
    </row>
    <row r="13" spans="1:13" x14ac:dyDescent="0.35">
      <c r="A13">
        <v>2</v>
      </c>
      <c r="B13">
        <v>7</v>
      </c>
      <c r="C13">
        <v>27</v>
      </c>
      <c r="D13">
        <v>35</v>
      </c>
      <c r="E13" t="s">
        <v>11</v>
      </c>
      <c r="F13">
        <f t="shared" si="0"/>
        <v>28.61817604250837</v>
      </c>
      <c r="H13">
        <v>2</v>
      </c>
      <c r="I13">
        <v>6</v>
      </c>
      <c r="J13">
        <v>16</v>
      </c>
      <c r="K13">
        <v>27</v>
      </c>
      <c r="L13" t="str">
        <v>B</v>
      </c>
      <c r="M13">
        <v>15.524174696260024</v>
      </c>
    </row>
    <row r="14" spans="1:13" x14ac:dyDescent="0.35">
      <c r="A14">
        <v>1</v>
      </c>
      <c r="B14">
        <v>8</v>
      </c>
      <c r="C14">
        <v>19</v>
      </c>
      <c r="D14">
        <v>65</v>
      </c>
      <c r="E14" t="s">
        <v>11</v>
      </c>
      <c r="F14">
        <f t="shared" si="0"/>
        <v>46.679760067935227</v>
      </c>
      <c r="H14">
        <v>3</v>
      </c>
      <c r="I14">
        <v>8</v>
      </c>
      <c r="J14">
        <v>18</v>
      </c>
      <c r="K14">
        <v>27</v>
      </c>
      <c r="L14" t="str">
        <v>A</v>
      </c>
      <c r="M14">
        <v>17.4928556845359</v>
      </c>
    </row>
    <row r="15" spans="1:13" x14ac:dyDescent="0.35">
      <c r="A15">
        <v>1</v>
      </c>
      <c r="B15">
        <v>6</v>
      </c>
      <c r="C15">
        <v>20</v>
      </c>
      <c r="D15">
        <v>65</v>
      </c>
      <c r="E15" t="s">
        <v>11</v>
      </c>
      <c r="F15">
        <f t="shared" si="0"/>
        <v>46.925472826600263</v>
      </c>
      <c r="H15">
        <v>1</v>
      </c>
      <c r="I15">
        <v>4</v>
      </c>
      <c r="J15">
        <v>14</v>
      </c>
      <c r="K15">
        <v>34</v>
      </c>
      <c r="L15" t="str">
        <v>C</v>
      </c>
      <c r="M15">
        <v>17.691806012954132</v>
      </c>
    </row>
    <row r="16" spans="1:13" x14ac:dyDescent="0.35">
      <c r="A16">
        <v>2</v>
      </c>
      <c r="B16">
        <v>3</v>
      </c>
      <c r="C16">
        <v>19</v>
      </c>
      <c r="D16">
        <v>39</v>
      </c>
      <c r="E16" t="s">
        <v>13</v>
      </c>
      <c r="F16">
        <f t="shared" si="0"/>
        <v>24.392621835300936</v>
      </c>
      <c r="H16">
        <v>2</v>
      </c>
      <c r="I16">
        <v>3</v>
      </c>
      <c r="J16">
        <v>15</v>
      </c>
      <c r="K16">
        <v>35</v>
      </c>
      <c r="L16" t="str">
        <v>C</v>
      </c>
      <c r="M16">
        <v>18.841443681416774</v>
      </c>
    </row>
    <row r="17" spans="1:13" x14ac:dyDescent="0.35">
      <c r="A17">
        <v>3</v>
      </c>
      <c r="B17">
        <v>3</v>
      </c>
      <c r="C17">
        <v>18</v>
      </c>
      <c r="D17">
        <v>69</v>
      </c>
      <c r="E17" t="s">
        <v>13</v>
      </c>
      <c r="F17">
        <f t="shared" si="0"/>
        <v>49.749371855330999</v>
      </c>
      <c r="H17">
        <v>2</v>
      </c>
      <c r="I17">
        <v>8</v>
      </c>
      <c r="J17">
        <v>19</v>
      </c>
      <c r="K17">
        <v>29</v>
      </c>
      <c r="L17" t="str">
        <v>A</v>
      </c>
      <c r="M17">
        <v>19.235384061671343</v>
      </c>
    </row>
    <row r="18" spans="1:13" x14ac:dyDescent="0.35">
      <c r="A18">
        <v>2</v>
      </c>
      <c r="B18">
        <v>5</v>
      </c>
      <c r="C18">
        <v>19</v>
      </c>
      <c r="D18">
        <v>75</v>
      </c>
      <c r="E18" t="s">
        <v>11</v>
      </c>
      <c r="F18">
        <f t="shared" si="0"/>
        <v>55.812185049503306</v>
      </c>
      <c r="H18">
        <v>3</v>
      </c>
      <c r="I18">
        <v>7</v>
      </c>
      <c r="J18">
        <v>13</v>
      </c>
      <c r="K18">
        <v>38</v>
      </c>
      <c r="L18" t="str">
        <v>B</v>
      </c>
      <c r="M18">
        <v>19.874606914351791</v>
      </c>
    </row>
    <row r="19" spans="1:13" x14ac:dyDescent="0.35">
      <c r="A19">
        <v>2</v>
      </c>
      <c r="B19">
        <v>5</v>
      </c>
      <c r="C19">
        <v>9</v>
      </c>
      <c r="D19">
        <v>68</v>
      </c>
      <c r="E19" t="s">
        <v>12</v>
      </c>
      <c r="F19">
        <f t="shared" si="0"/>
        <v>46.711882856506648</v>
      </c>
      <c r="H19">
        <v>1</v>
      </c>
      <c r="I19">
        <v>6</v>
      </c>
      <c r="J19">
        <v>19</v>
      </c>
      <c r="K19">
        <v>33</v>
      </c>
      <c r="L19" t="str">
        <v>A</v>
      </c>
      <c r="M19">
        <v>20.952326839756964</v>
      </c>
    </row>
    <row r="20" spans="1:13" x14ac:dyDescent="0.35">
      <c r="A20">
        <v>3</v>
      </c>
      <c r="B20">
        <v>7</v>
      </c>
      <c r="C20">
        <v>22</v>
      </c>
      <c r="D20">
        <v>35</v>
      </c>
      <c r="E20" t="s">
        <v>11</v>
      </c>
      <c r="F20">
        <f t="shared" si="0"/>
        <v>24.228082879171435</v>
      </c>
      <c r="H20">
        <v>2</v>
      </c>
      <c r="I20">
        <v>7</v>
      </c>
      <c r="J20">
        <v>21</v>
      </c>
      <c r="K20">
        <v>31</v>
      </c>
      <c r="L20" t="str">
        <v>A</v>
      </c>
      <c r="M20">
        <v>21.61018278497431</v>
      </c>
    </row>
    <row r="21" spans="1:13" x14ac:dyDescent="0.35">
      <c r="A21">
        <v>1</v>
      </c>
      <c r="B21">
        <v>5</v>
      </c>
      <c r="C21">
        <v>10</v>
      </c>
      <c r="D21">
        <v>53</v>
      </c>
      <c r="E21" t="s">
        <v>12</v>
      </c>
      <c r="F21">
        <f t="shared" si="0"/>
        <v>32.419130154894653</v>
      </c>
      <c r="H21">
        <v>1</v>
      </c>
      <c r="I21">
        <v>4</v>
      </c>
      <c r="J21">
        <v>18</v>
      </c>
      <c r="K21">
        <v>36</v>
      </c>
      <c r="L21" t="str">
        <v>B</v>
      </c>
      <c r="M21">
        <v>21.840329667841555</v>
      </c>
    </row>
    <row r="22" spans="1:13" x14ac:dyDescent="0.35">
      <c r="A22">
        <v>1</v>
      </c>
      <c r="B22">
        <v>5</v>
      </c>
      <c r="C22">
        <v>26</v>
      </c>
      <c r="D22">
        <v>44</v>
      </c>
      <c r="E22" t="s">
        <v>11</v>
      </c>
      <c r="F22">
        <f t="shared" si="0"/>
        <v>32.954514106568162</v>
      </c>
      <c r="H22">
        <v>2</v>
      </c>
      <c r="I22">
        <v>9</v>
      </c>
      <c r="J22">
        <v>16</v>
      </c>
      <c r="K22">
        <v>38</v>
      </c>
      <c r="L22" t="str">
        <v>B</v>
      </c>
      <c r="M22">
        <v>22.203603311174518</v>
      </c>
    </row>
    <row r="23" spans="1:13" x14ac:dyDescent="0.35">
      <c r="A23">
        <v>3</v>
      </c>
      <c r="B23">
        <v>3</v>
      </c>
      <c r="C23">
        <v>15</v>
      </c>
      <c r="D23">
        <v>42</v>
      </c>
      <c r="E23" t="s">
        <v>13</v>
      </c>
      <c r="F23">
        <f t="shared" si="0"/>
        <v>24.06241883103193</v>
      </c>
      <c r="H23">
        <v>3</v>
      </c>
      <c r="I23">
        <v>9</v>
      </c>
      <c r="J23">
        <v>16</v>
      </c>
      <c r="K23">
        <v>39</v>
      </c>
      <c r="L23" t="str">
        <v>B</v>
      </c>
      <c r="M23">
        <v>22.781571499789035</v>
      </c>
    </row>
    <row r="24" spans="1:13" x14ac:dyDescent="0.35">
      <c r="A24">
        <v>2</v>
      </c>
      <c r="B24">
        <v>6</v>
      </c>
      <c r="C24">
        <v>24</v>
      </c>
      <c r="D24">
        <v>44</v>
      </c>
      <c r="E24" t="s">
        <v>11</v>
      </c>
      <c r="F24">
        <f t="shared" si="0"/>
        <v>31.432467291003423</v>
      </c>
      <c r="H24">
        <v>3</v>
      </c>
      <c r="I24">
        <v>4</v>
      </c>
      <c r="J24">
        <v>13</v>
      </c>
      <c r="K24">
        <v>42</v>
      </c>
      <c r="L24" t="str">
        <v>C</v>
      </c>
      <c r="M24">
        <v>23.021728866442675</v>
      </c>
    </row>
    <row r="25" spans="1:13" x14ac:dyDescent="0.35">
      <c r="A25">
        <v>1</v>
      </c>
      <c r="B25">
        <v>7</v>
      </c>
      <c r="C25">
        <v>27</v>
      </c>
      <c r="D25">
        <v>37</v>
      </c>
      <c r="E25" t="s">
        <v>11</v>
      </c>
      <c r="F25">
        <f t="shared" si="0"/>
        <v>29.732137494637012</v>
      </c>
      <c r="H25">
        <v>3</v>
      </c>
      <c r="I25">
        <v>4</v>
      </c>
      <c r="J25">
        <v>21</v>
      </c>
      <c r="K25">
        <v>36</v>
      </c>
      <c r="L25" t="str">
        <v>A</v>
      </c>
      <c r="M25">
        <v>23.790754506740637</v>
      </c>
    </row>
    <row r="26" spans="1:13" x14ac:dyDescent="0.35">
      <c r="A26">
        <v>1</v>
      </c>
      <c r="B26">
        <v>4</v>
      </c>
      <c r="C26">
        <v>18</v>
      </c>
      <c r="D26">
        <v>36</v>
      </c>
      <c r="E26" t="s">
        <v>13</v>
      </c>
      <c r="F26">
        <f t="shared" si="0"/>
        <v>21.840329667841555</v>
      </c>
      <c r="H26">
        <v>3</v>
      </c>
      <c r="I26">
        <v>8</v>
      </c>
      <c r="J26">
        <v>19</v>
      </c>
      <c r="K26">
        <v>38</v>
      </c>
      <c r="L26" t="str">
        <v>A</v>
      </c>
      <c r="M26">
        <v>23.874672772626646</v>
      </c>
    </row>
    <row r="27" spans="1:13" x14ac:dyDescent="0.35">
      <c r="A27">
        <v>2</v>
      </c>
      <c r="B27">
        <v>6</v>
      </c>
      <c r="C27">
        <v>10</v>
      </c>
      <c r="D27">
        <v>80</v>
      </c>
      <c r="E27" t="s">
        <v>12</v>
      </c>
      <c r="F27">
        <f t="shared" si="0"/>
        <v>58.719673023612792</v>
      </c>
      <c r="H27">
        <v>3</v>
      </c>
      <c r="I27">
        <v>3</v>
      </c>
      <c r="J27">
        <v>15</v>
      </c>
      <c r="K27">
        <v>42</v>
      </c>
      <c r="L27" t="str">
        <v>B</v>
      </c>
      <c r="M27">
        <v>24.06241883103193</v>
      </c>
    </row>
    <row r="28" spans="1:13" x14ac:dyDescent="0.35">
      <c r="A28">
        <v>1</v>
      </c>
      <c r="B28">
        <v>4</v>
      </c>
      <c r="C28">
        <v>20</v>
      </c>
      <c r="D28">
        <v>72</v>
      </c>
      <c r="E28" t="s">
        <v>11</v>
      </c>
      <c r="F28">
        <f t="shared" si="0"/>
        <v>53.376024580330075</v>
      </c>
      <c r="H28">
        <v>3</v>
      </c>
      <c r="I28">
        <v>7</v>
      </c>
      <c r="J28">
        <v>22</v>
      </c>
      <c r="K28">
        <v>35</v>
      </c>
      <c r="L28" t="str">
        <v>A</v>
      </c>
      <c r="M28">
        <v>24.228082879171435</v>
      </c>
    </row>
    <row r="29" spans="1:13" x14ac:dyDescent="0.35">
      <c r="A29">
        <v>3</v>
      </c>
      <c r="B29">
        <v>4</v>
      </c>
      <c r="C29">
        <v>21</v>
      </c>
      <c r="D29">
        <v>36</v>
      </c>
      <c r="E29" t="s">
        <v>11</v>
      </c>
      <c r="F29">
        <f t="shared" si="0"/>
        <v>23.790754506740637</v>
      </c>
      <c r="H29">
        <v>3</v>
      </c>
      <c r="I29">
        <v>4</v>
      </c>
      <c r="J29">
        <v>23</v>
      </c>
      <c r="K29">
        <v>34</v>
      </c>
      <c r="L29" t="str">
        <v>A</v>
      </c>
      <c r="M29">
        <v>24.372115213907882</v>
      </c>
    </row>
    <row r="30" spans="1:13" x14ac:dyDescent="0.35">
      <c r="A30">
        <v>1</v>
      </c>
      <c r="B30">
        <v>8</v>
      </c>
      <c r="C30">
        <v>22</v>
      </c>
      <c r="D30">
        <v>68</v>
      </c>
      <c r="E30" t="s">
        <v>11</v>
      </c>
      <c r="F30">
        <f t="shared" si="0"/>
        <v>50.566787519082126</v>
      </c>
      <c r="H30">
        <v>2</v>
      </c>
      <c r="I30">
        <v>4</v>
      </c>
      <c r="J30">
        <v>25</v>
      </c>
      <c r="K30">
        <v>29</v>
      </c>
      <c r="L30" t="str">
        <v>A</v>
      </c>
      <c r="M30">
        <v>24.372115213907882</v>
      </c>
    </row>
    <row r="31" spans="1:13" x14ac:dyDescent="0.35">
      <c r="A31">
        <v>3</v>
      </c>
      <c r="B31">
        <v>9</v>
      </c>
      <c r="C31">
        <v>16</v>
      </c>
      <c r="D31">
        <v>39</v>
      </c>
      <c r="E31" t="s">
        <v>13</v>
      </c>
      <c r="F31">
        <f t="shared" si="0"/>
        <v>22.781571499789035</v>
      </c>
      <c r="H31">
        <v>2</v>
      </c>
      <c r="I31">
        <v>3</v>
      </c>
      <c r="J31">
        <v>19</v>
      </c>
      <c r="K31">
        <v>39</v>
      </c>
      <c r="L31" t="str">
        <v>B</v>
      </c>
      <c r="M31">
        <v>24.392621835300936</v>
      </c>
    </row>
    <row r="32" spans="1:13" x14ac:dyDescent="0.35">
      <c r="A32">
        <v>1</v>
      </c>
      <c r="B32">
        <v>9</v>
      </c>
      <c r="C32">
        <v>9</v>
      </c>
      <c r="D32">
        <v>72</v>
      </c>
      <c r="E32" t="s">
        <v>12</v>
      </c>
      <c r="F32">
        <f t="shared" si="0"/>
        <v>50.980388386123543</v>
      </c>
      <c r="H32">
        <v>1</v>
      </c>
      <c r="I32">
        <v>8</v>
      </c>
      <c r="J32">
        <v>13</v>
      </c>
      <c r="K32">
        <v>43</v>
      </c>
      <c r="L32" t="str">
        <v>B</v>
      </c>
      <c r="M32">
        <v>24.556058315617349</v>
      </c>
    </row>
    <row r="33" spans="1:13" x14ac:dyDescent="0.35">
      <c r="A33">
        <v>3</v>
      </c>
      <c r="B33">
        <v>6</v>
      </c>
      <c r="C33">
        <v>22</v>
      </c>
      <c r="D33">
        <v>44</v>
      </c>
      <c r="E33" t="s">
        <v>11</v>
      </c>
      <c r="F33">
        <f t="shared" si="0"/>
        <v>29.949958263743873</v>
      </c>
      <c r="H33">
        <v>1</v>
      </c>
      <c r="I33">
        <v>5</v>
      </c>
      <c r="J33">
        <v>16</v>
      </c>
      <c r="K33">
        <v>42</v>
      </c>
      <c r="L33" t="str">
        <v>B</v>
      </c>
      <c r="M33">
        <v>24.939927826679853</v>
      </c>
    </row>
    <row r="34" spans="1:13" x14ac:dyDescent="0.35">
      <c r="A34">
        <v>1</v>
      </c>
      <c r="B34">
        <v>4</v>
      </c>
      <c r="C34">
        <v>13</v>
      </c>
      <c r="D34">
        <v>31</v>
      </c>
      <c r="E34" t="s">
        <v>12</v>
      </c>
      <c r="F34">
        <f t="shared" si="0"/>
        <v>15.066519173319364</v>
      </c>
      <c r="H34">
        <v>1</v>
      </c>
      <c r="I34">
        <v>8</v>
      </c>
      <c r="J34">
        <v>12</v>
      </c>
      <c r="K34">
        <v>44</v>
      </c>
      <c r="L34" t="str">
        <v>C</v>
      </c>
      <c r="M34">
        <v>25</v>
      </c>
    </row>
    <row r="35" spans="1:13" x14ac:dyDescent="0.35">
      <c r="A35">
        <v>3</v>
      </c>
      <c r="B35">
        <v>4</v>
      </c>
      <c r="C35">
        <v>26</v>
      </c>
      <c r="D35">
        <v>55</v>
      </c>
      <c r="E35" t="s">
        <v>11</v>
      </c>
      <c r="F35">
        <f t="shared" si="0"/>
        <v>40.914545090957567</v>
      </c>
      <c r="H35">
        <v>1</v>
      </c>
      <c r="I35">
        <v>5</v>
      </c>
      <c r="J35">
        <v>22</v>
      </c>
      <c r="K35">
        <v>37</v>
      </c>
      <c r="L35" t="str">
        <v>A</v>
      </c>
      <c r="M35">
        <v>25.514701644346147</v>
      </c>
    </row>
    <row r="36" spans="1:13" x14ac:dyDescent="0.35">
      <c r="A36">
        <v>2</v>
      </c>
      <c r="B36">
        <v>7</v>
      </c>
      <c r="C36">
        <v>21</v>
      </c>
      <c r="D36">
        <v>31</v>
      </c>
      <c r="E36" t="s">
        <v>11</v>
      </c>
      <c r="F36">
        <f t="shared" si="0"/>
        <v>21.61018278497431</v>
      </c>
      <c r="H36">
        <v>1</v>
      </c>
      <c r="I36">
        <v>6</v>
      </c>
      <c r="J36">
        <v>17</v>
      </c>
      <c r="K36">
        <v>42</v>
      </c>
      <c r="L36" t="str">
        <v>B</v>
      </c>
      <c r="M36">
        <v>25.573423705088842</v>
      </c>
    </row>
    <row r="37" spans="1:13" x14ac:dyDescent="0.35">
      <c r="A37">
        <v>2</v>
      </c>
      <c r="B37">
        <v>4</v>
      </c>
      <c r="C37">
        <v>25</v>
      </c>
      <c r="D37">
        <v>29</v>
      </c>
      <c r="E37" t="s">
        <v>11</v>
      </c>
      <c r="F37">
        <f t="shared" si="0"/>
        <v>24.372115213907882</v>
      </c>
      <c r="H37">
        <v>3</v>
      </c>
      <c r="I37">
        <v>3</v>
      </c>
      <c r="J37">
        <v>9</v>
      </c>
      <c r="K37">
        <v>47</v>
      </c>
      <c r="L37" t="str">
        <v>C</v>
      </c>
      <c r="M37">
        <v>26.153393661244042</v>
      </c>
    </row>
    <row r="38" spans="1:13" x14ac:dyDescent="0.35">
      <c r="A38">
        <v>2</v>
      </c>
      <c r="B38">
        <v>8</v>
      </c>
      <c r="C38">
        <v>22</v>
      </c>
      <c r="D38">
        <v>53</v>
      </c>
      <c r="E38" t="s">
        <v>11</v>
      </c>
      <c r="F38">
        <f t="shared" si="0"/>
        <v>37.322915213043046</v>
      </c>
      <c r="H38">
        <v>1</v>
      </c>
      <c r="I38">
        <v>3</v>
      </c>
      <c r="J38">
        <v>27</v>
      </c>
      <c r="K38">
        <v>28</v>
      </c>
      <c r="L38" t="str">
        <v>A</v>
      </c>
      <c r="M38">
        <v>26.210684844162312</v>
      </c>
    </row>
    <row r="39" spans="1:13" x14ac:dyDescent="0.35">
      <c r="A39">
        <v>2</v>
      </c>
      <c r="B39">
        <v>3</v>
      </c>
      <c r="C39">
        <v>23</v>
      </c>
      <c r="D39">
        <v>60</v>
      </c>
      <c r="E39" t="s">
        <v>11</v>
      </c>
      <c r="F39">
        <f t="shared" si="0"/>
        <v>43.611924974713048</v>
      </c>
      <c r="H39">
        <v>1</v>
      </c>
      <c r="I39">
        <v>5</v>
      </c>
      <c r="J39">
        <v>14</v>
      </c>
      <c r="K39">
        <v>45</v>
      </c>
      <c r="L39" t="str">
        <v>C</v>
      </c>
      <c r="M39">
        <v>26.438608132804571</v>
      </c>
    </row>
    <row r="40" spans="1:13" x14ac:dyDescent="0.35">
      <c r="A40">
        <v>2</v>
      </c>
      <c r="B40">
        <v>7</v>
      </c>
      <c r="C40">
        <v>19</v>
      </c>
      <c r="D40">
        <v>65</v>
      </c>
      <c r="E40" t="s">
        <v>11</v>
      </c>
      <c r="F40">
        <f t="shared" si="0"/>
        <v>46.508063816933941</v>
      </c>
      <c r="H40">
        <v>2</v>
      </c>
      <c r="I40">
        <v>3</v>
      </c>
      <c r="J40">
        <v>20</v>
      </c>
      <c r="K40">
        <v>41</v>
      </c>
      <c r="L40" t="str">
        <v>B</v>
      </c>
      <c r="M40">
        <v>26.49528259898354</v>
      </c>
    </row>
    <row r="41" spans="1:13" x14ac:dyDescent="0.35">
      <c r="A41">
        <v>3</v>
      </c>
      <c r="B41">
        <v>4</v>
      </c>
      <c r="C41">
        <v>14</v>
      </c>
      <c r="D41">
        <v>57</v>
      </c>
      <c r="E41" t="s">
        <v>13</v>
      </c>
      <c r="F41">
        <f t="shared" si="0"/>
        <v>37.12142238654117</v>
      </c>
      <c r="H41">
        <v>3</v>
      </c>
      <c r="I41">
        <v>9</v>
      </c>
      <c r="J41">
        <v>27</v>
      </c>
      <c r="K41">
        <v>30</v>
      </c>
      <c r="L41" t="str">
        <v>A</v>
      </c>
      <c r="M41">
        <v>26.888659319497503</v>
      </c>
    </row>
    <row r="42" spans="1:13" x14ac:dyDescent="0.35">
      <c r="A42">
        <v>3</v>
      </c>
      <c r="B42">
        <v>7</v>
      </c>
      <c r="C42">
        <v>22</v>
      </c>
      <c r="D42">
        <v>81</v>
      </c>
      <c r="E42" t="s">
        <v>11</v>
      </c>
      <c r="F42">
        <f t="shared" si="0"/>
        <v>62.441973062996659</v>
      </c>
      <c r="H42">
        <v>1</v>
      </c>
      <c r="I42">
        <v>9</v>
      </c>
      <c r="J42">
        <v>9</v>
      </c>
      <c r="K42">
        <v>47</v>
      </c>
      <c r="L42" t="str">
        <v>C</v>
      </c>
      <c r="M42">
        <v>26.90724809414742</v>
      </c>
    </row>
    <row r="43" spans="1:13" x14ac:dyDescent="0.35">
      <c r="A43">
        <v>2</v>
      </c>
      <c r="B43">
        <v>8</v>
      </c>
      <c r="C43">
        <v>14</v>
      </c>
      <c r="D43">
        <v>49</v>
      </c>
      <c r="E43" t="s">
        <v>13</v>
      </c>
      <c r="F43">
        <f t="shared" si="0"/>
        <v>30.083217912982647</v>
      </c>
      <c r="H43">
        <v>2</v>
      </c>
      <c r="I43">
        <v>7</v>
      </c>
      <c r="J43">
        <v>27</v>
      </c>
      <c r="K43">
        <v>35</v>
      </c>
      <c r="L43" t="str">
        <v>A</v>
      </c>
      <c r="M43">
        <v>28.61817604250837</v>
      </c>
    </row>
    <row r="44" spans="1:13" x14ac:dyDescent="0.35">
      <c r="A44">
        <v>2</v>
      </c>
      <c r="B44">
        <v>7</v>
      </c>
      <c r="C44">
        <v>24</v>
      </c>
      <c r="D44">
        <v>62</v>
      </c>
      <c r="E44" t="s">
        <v>11</v>
      </c>
      <c r="F44">
        <f t="shared" si="0"/>
        <v>45.923850012820139</v>
      </c>
      <c r="H44">
        <v>3</v>
      </c>
      <c r="I44">
        <v>9</v>
      </c>
      <c r="J44">
        <v>12</v>
      </c>
      <c r="K44">
        <v>49</v>
      </c>
      <c r="L44" t="str">
        <v>B</v>
      </c>
      <c r="M44">
        <v>29.376861643136763</v>
      </c>
    </row>
    <row r="45" spans="1:13" x14ac:dyDescent="0.35">
      <c r="A45">
        <v>2</v>
      </c>
      <c r="B45">
        <v>4</v>
      </c>
      <c r="C45">
        <v>25</v>
      </c>
      <c r="D45">
        <v>69</v>
      </c>
      <c r="E45" t="s">
        <v>11</v>
      </c>
      <c r="F45">
        <f t="shared" si="0"/>
        <v>52.478567053607705</v>
      </c>
      <c r="H45">
        <v>1</v>
      </c>
      <c r="I45">
        <v>7</v>
      </c>
      <c r="J45">
        <v>27</v>
      </c>
      <c r="K45">
        <v>37</v>
      </c>
      <c r="L45" t="str">
        <v>A</v>
      </c>
      <c r="M45">
        <v>29.732137494637012</v>
      </c>
    </row>
    <row r="46" spans="1:13" x14ac:dyDescent="0.35">
      <c r="A46">
        <v>3</v>
      </c>
      <c r="B46">
        <v>3</v>
      </c>
      <c r="C46">
        <v>26</v>
      </c>
      <c r="D46">
        <v>63</v>
      </c>
      <c r="E46" t="s">
        <v>11</v>
      </c>
      <c r="F46">
        <f t="shared" si="0"/>
        <v>47.613023428469653</v>
      </c>
      <c r="H46">
        <v>3</v>
      </c>
      <c r="I46">
        <v>6</v>
      </c>
      <c r="J46">
        <v>22</v>
      </c>
      <c r="K46">
        <v>44</v>
      </c>
      <c r="L46" t="str">
        <v>A</v>
      </c>
      <c r="M46">
        <v>29.949958263743873</v>
      </c>
    </row>
    <row r="47" spans="1:13" x14ac:dyDescent="0.35">
      <c r="A47">
        <v>2</v>
      </c>
      <c r="B47">
        <v>7</v>
      </c>
      <c r="C47">
        <v>11</v>
      </c>
      <c r="D47">
        <v>76</v>
      </c>
      <c r="E47" t="s">
        <v>12</v>
      </c>
      <c r="F47">
        <f t="shared" si="0"/>
        <v>54.972720507539009</v>
      </c>
      <c r="H47">
        <v>2</v>
      </c>
      <c r="I47">
        <v>8</v>
      </c>
      <c r="J47">
        <v>14</v>
      </c>
      <c r="K47">
        <v>49</v>
      </c>
      <c r="L47" t="str">
        <v>B</v>
      </c>
      <c r="M47">
        <v>30.083217912982647</v>
      </c>
    </row>
    <row r="48" spans="1:13" x14ac:dyDescent="0.35">
      <c r="A48">
        <v>2</v>
      </c>
      <c r="B48">
        <v>3</v>
      </c>
      <c r="C48">
        <v>15</v>
      </c>
      <c r="D48">
        <v>35</v>
      </c>
      <c r="E48" t="s">
        <v>12</v>
      </c>
      <c r="F48">
        <f t="shared" si="0"/>
        <v>18.841443681416774</v>
      </c>
      <c r="H48">
        <v>3</v>
      </c>
      <c r="I48">
        <v>5</v>
      </c>
      <c r="J48">
        <v>24</v>
      </c>
      <c r="K48">
        <v>43</v>
      </c>
      <c r="L48" t="str">
        <v>A</v>
      </c>
      <c r="M48">
        <v>30.577769702841312</v>
      </c>
    </row>
    <row r="49" spans="1:13" x14ac:dyDescent="0.35">
      <c r="A49">
        <v>2</v>
      </c>
      <c r="B49">
        <v>8</v>
      </c>
      <c r="C49">
        <v>9</v>
      </c>
      <c r="D49">
        <v>30</v>
      </c>
      <c r="E49" t="s">
        <v>12</v>
      </c>
      <c r="F49">
        <f t="shared" si="0"/>
        <v>12.041594578792296</v>
      </c>
      <c r="H49">
        <v>2</v>
      </c>
      <c r="I49">
        <v>4</v>
      </c>
      <c r="J49">
        <v>14</v>
      </c>
      <c r="K49">
        <v>50</v>
      </c>
      <c r="L49" t="str">
        <v>C</v>
      </c>
      <c r="M49">
        <v>30.724582991474431</v>
      </c>
    </row>
    <row r="50" spans="1:13" x14ac:dyDescent="0.35">
      <c r="A50">
        <v>1</v>
      </c>
      <c r="B50">
        <v>3</v>
      </c>
      <c r="C50">
        <v>20</v>
      </c>
      <c r="D50">
        <v>53</v>
      </c>
      <c r="E50" t="s">
        <v>13</v>
      </c>
      <c r="F50">
        <f t="shared" si="0"/>
        <v>36.207733980463345</v>
      </c>
      <c r="H50">
        <v>2</v>
      </c>
      <c r="I50">
        <v>6</v>
      </c>
      <c r="J50">
        <v>18</v>
      </c>
      <c r="K50">
        <v>48</v>
      </c>
      <c r="L50" t="str">
        <v>B</v>
      </c>
      <c r="M50">
        <v>30.854497241083024</v>
      </c>
    </row>
    <row r="51" spans="1:13" x14ac:dyDescent="0.35">
      <c r="A51">
        <v>2</v>
      </c>
      <c r="B51">
        <v>4</v>
      </c>
      <c r="C51">
        <v>21</v>
      </c>
      <c r="D51">
        <v>55</v>
      </c>
      <c r="E51" t="s">
        <v>11</v>
      </c>
      <c r="F51">
        <f t="shared" si="0"/>
        <v>38.288379438153292</v>
      </c>
      <c r="H51">
        <v>2</v>
      </c>
      <c r="I51">
        <v>8</v>
      </c>
      <c r="J51">
        <v>18</v>
      </c>
      <c r="K51">
        <v>48</v>
      </c>
      <c r="L51" t="str">
        <v>A</v>
      </c>
      <c r="M51">
        <v>31.048349392520048</v>
      </c>
    </row>
    <row r="52" spans="1:13" x14ac:dyDescent="0.35">
      <c r="A52">
        <v>2</v>
      </c>
      <c r="B52">
        <v>8</v>
      </c>
      <c r="C52">
        <v>18</v>
      </c>
      <c r="D52">
        <v>48</v>
      </c>
      <c r="E52" t="s">
        <v>11</v>
      </c>
      <c r="F52">
        <f t="shared" si="0"/>
        <v>31.048349392520048</v>
      </c>
      <c r="H52">
        <v>2</v>
      </c>
      <c r="I52">
        <v>6</v>
      </c>
      <c r="J52">
        <v>24</v>
      </c>
      <c r="K52">
        <v>44</v>
      </c>
      <c r="L52" t="str">
        <v>A</v>
      </c>
      <c r="M52">
        <v>31.432467291003423</v>
      </c>
    </row>
    <row r="53" spans="1:13" x14ac:dyDescent="0.35">
      <c r="A53">
        <v>2</v>
      </c>
      <c r="B53">
        <v>3</v>
      </c>
      <c r="C53">
        <v>12</v>
      </c>
      <c r="D53">
        <v>33</v>
      </c>
      <c r="E53" t="s">
        <v>12</v>
      </c>
      <c r="F53">
        <f t="shared" si="0"/>
        <v>15.427248620541512</v>
      </c>
      <c r="H53">
        <v>1</v>
      </c>
      <c r="I53">
        <v>6</v>
      </c>
      <c r="J53">
        <v>12</v>
      </c>
      <c r="K53">
        <v>52</v>
      </c>
      <c r="L53" t="str">
        <v>C</v>
      </c>
      <c r="M53">
        <v>32.078029864690883</v>
      </c>
    </row>
    <row r="54" spans="1:13" x14ac:dyDescent="0.35">
      <c r="A54">
        <v>1</v>
      </c>
      <c r="B54">
        <v>5</v>
      </c>
      <c r="C54">
        <v>16</v>
      </c>
      <c r="D54">
        <v>42</v>
      </c>
      <c r="E54" t="s">
        <v>13</v>
      </c>
      <c r="F54">
        <f t="shared" si="0"/>
        <v>24.939927826679853</v>
      </c>
      <c r="H54">
        <v>1</v>
      </c>
      <c r="I54">
        <v>5</v>
      </c>
      <c r="J54">
        <v>10</v>
      </c>
      <c r="K54">
        <v>53</v>
      </c>
      <c r="L54" t="str">
        <v>C</v>
      </c>
      <c r="M54">
        <v>32.419130154894653</v>
      </c>
    </row>
    <row r="55" spans="1:13" x14ac:dyDescent="0.35">
      <c r="A55">
        <v>3</v>
      </c>
      <c r="B55">
        <v>6</v>
      </c>
      <c r="C55">
        <v>13</v>
      </c>
      <c r="D55">
        <v>72</v>
      </c>
      <c r="E55" t="s">
        <v>13</v>
      </c>
      <c r="F55">
        <f t="shared" si="0"/>
        <v>51.322509681425359</v>
      </c>
      <c r="H55">
        <v>1</v>
      </c>
      <c r="I55">
        <v>5</v>
      </c>
      <c r="J55">
        <v>26</v>
      </c>
      <c r="K55">
        <v>44</v>
      </c>
      <c r="L55" t="str">
        <v>A</v>
      </c>
      <c r="M55">
        <v>32.954514106568162</v>
      </c>
    </row>
    <row r="56" spans="1:13" x14ac:dyDescent="0.35">
      <c r="A56">
        <v>2</v>
      </c>
      <c r="B56">
        <v>4</v>
      </c>
      <c r="C56">
        <v>25</v>
      </c>
      <c r="D56">
        <v>71</v>
      </c>
      <c r="E56" t="s">
        <v>11</v>
      </c>
      <c r="F56">
        <f t="shared" si="0"/>
        <v>54.277066980447643</v>
      </c>
      <c r="H56">
        <v>2</v>
      </c>
      <c r="I56">
        <v>3</v>
      </c>
      <c r="J56">
        <v>9</v>
      </c>
      <c r="K56">
        <v>55</v>
      </c>
      <c r="L56" t="str">
        <v>C</v>
      </c>
      <c r="M56">
        <v>33.985290935932859</v>
      </c>
    </row>
    <row r="57" spans="1:13" x14ac:dyDescent="0.35">
      <c r="A57">
        <v>2</v>
      </c>
      <c r="B57">
        <v>9</v>
      </c>
      <c r="C57">
        <v>16</v>
      </c>
      <c r="D57">
        <v>38</v>
      </c>
      <c r="E57" t="s">
        <v>13</v>
      </c>
      <c r="F57">
        <f t="shared" si="0"/>
        <v>22.203603311174518</v>
      </c>
      <c r="H57">
        <v>1</v>
      </c>
      <c r="I57">
        <v>3</v>
      </c>
      <c r="J57">
        <v>12</v>
      </c>
      <c r="K57">
        <v>55</v>
      </c>
      <c r="L57" t="str">
        <v>C</v>
      </c>
      <c r="M57">
        <v>34.856850115866749</v>
      </c>
    </row>
    <row r="58" spans="1:13" x14ac:dyDescent="0.35">
      <c r="A58">
        <v>3</v>
      </c>
      <c r="B58">
        <v>9</v>
      </c>
      <c r="C58">
        <v>21</v>
      </c>
      <c r="D58">
        <v>71</v>
      </c>
      <c r="E58" t="s">
        <v>11</v>
      </c>
      <c r="F58">
        <f t="shared" si="0"/>
        <v>52.877216265609142</v>
      </c>
      <c r="H58">
        <v>1</v>
      </c>
      <c r="I58">
        <v>8</v>
      </c>
      <c r="J58">
        <v>17</v>
      </c>
      <c r="K58">
        <v>53</v>
      </c>
      <c r="L58" t="str">
        <v>B</v>
      </c>
      <c r="M58">
        <v>35.028559776273987</v>
      </c>
    </row>
    <row r="59" spans="1:13" x14ac:dyDescent="0.35">
      <c r="A59">
        <v>1</v>
      </c>
      <c r="B59">
        <v>7</v>
      </c>
      <c r="C59">
        <v>12</v>
      </c>
      <c r="D59">
        <v>70</v>
      </c>
      <c r="E59" t="s">
        <v>12</v>
      </c>
      <c r="F59">
        <f t="shared" si="0"/>
        <v>49.376107582514038</v>
      </c>
      <c r="H59">
        <v>1</v>
      </c>
      <c r="I59">
        <v>9</v>
      </c>
      <c r="J59">
        <v>14</v>
      </c>
      <c r="K59">
        <v>55</v>
      </c>
      <c r="L59" t="str">
        <v>B</v>
      </c>
      <c r="M59">
        <v>35.818989377144632</v>
      </c>
    </row>
    <row r="60" spans="1:13" x14ac:dyDescent="0.35">
      <c r="A60">
        <v>1</v>
      </c>
      <c r="B60">
        <v>9</v>
      </c>
      <c r="C60">
        <v>9</v>
      </c>
      <c r="D60">
        <v>47</v>
      </c>
      <c r="E60" t="s">
        <v>12</v>
      </c>
      <c r="F60">
        <f t="shared" si="0"/>
        <v>26.90724809414742</v>
      </c>
      <c r="H60">
        <v>1</v>
      </c>
      <c r="I60">
        <v>3</v>
      </c>
      <c r="J60">
        <v>20</v>
      </c>
      <c r="K60">
        <v>53</v>
      </c>
      <c r="L60" t="str">
        <v>B</v>
      </c>
      <c r="M60">
        <v>36.207733980463345</v>
      </c>
    </row>
    <row r="61" spans="1:13" x14ac:dyDescent="0.35">
      <c r="A61">
        <v>1</v>
      </c>
      <c r="B61">
        <v>6</v>
      </c>
      <c r="C61">
        <v>12</v>
      </c>
      <c r="D61">
        <v>52</v>
      </c>
      <c r="E61" t="s">
        <v>12</v>
      </c>
      <c r="F61">
        <f t="shared" si="0"/>
        <v>32.078029864690883</v>
      </c>
      <c r="H61">
        <v>3</v>
      </c>
      <c r="I61">
        <v>4</v>
      </c>
      <c r="J61">
        <v>14</v>
      </c>
      <c r="K61">
        <v>57</v>
      </c>
      <c r="L61" t="str">
        <v>B</v>
      </c>
      <c r="M61">
        <v>37.12142238654117</v>
      </c>
    </row>
    <row r="62" spans="1:13" x14ac:dyDescent="0.35">
      <c r="A62">
        <v>2</v>
      </c>
      <c r="B62">
        <v>3</v>
      </c>
      <c r="C62">
        <v>20</v>
      </c>
      <c r="D62">
        <v>79</v>
      </c>
      <c r="E62" t="s">
        <v>11</v>
      </c>
      <c r="F62">
        <f t="shared" si="0"/>
        <v>59.916608715780967</v>
      </c>
      <c r="H62">
        <v>3</v>
      </c>
      <c r="I62">
        <v>5</v>
      </c>
      <c r="J62">
        <v>25</v>
      </c>
      <c r="K62">
        <v>51</v>
      </c>
      <c r="L62" t="str">
        <v>A</v>
      </c>
      <c r="M62">
        <v>37.148351242013419</v>
      </c>
    </row>
    <row r="63" spans="1:13" x14ac:dyDescent="0.35">
      <c r="A63">
        <v>1</v>
      </c>
      <c r="B63">
        <v>3</v>
      </c>
      <c r="C63">
        <v>12</v>
      </c>
      <c r="D63">
        <v>55</v>
      </c>
      <c r="E63" t="s">
        <v>12</v>
      </c>
      <c r="F63">
        <f t="shared" si="0"/>
        <v>34.856850115866749</v>
      </c>
      <c r="H63">
        <v>2</v>
      </c>
      <c r="I63">
        <v>8</v>
      </c>
      <c r="J63">
        <v>22</v>
      </c>
      <c r="K63">
        <v>53</v>
      </c>
      <c r="L63" t="str">
        <v>A</v>
      </c>
      <c r="M63">
        <v>37.322915213043046</v>
      </c>
    </row>
    <row r="64" spans="1:13" x14ac:dyDescent="0.35">
      <c r="A64">
        <v>2</v>
      </c>
      <c r="B64">
        <v>3</v>
      </c>
      <c r="C64">
        <v>9</v>
      </c>
      <c r="D64">
        <v>55</v>
      </c>
      <c r="E64" t="s">
        <v>12</v>
      </c>
      <c r="F64">
        <f t="shared" si="0"/>
        <v>33.985290935932859</v>
      </c>
      <c r="H64">
        <v>1</v>
      </c>
      <c r="I64">
        <v>3</v>
      </c>
      <c r="J64">
        <v>13</v>
      </c>
      <c r="K64">
        <v>58</v>
      </c>
      <c r="L64" t="str">
        <v>C</v>
      </c>
      <c r="M64">
        <v>37.986839826445156</v>
      </c>
    </row>
    <row r="65" spans="1:13" x14ac:dyDescent="0.35">
      <c r="A65">
        <v>1</v>
      </c>
      <c r="B65">
        <v>8</v>
      </c>
      <c r="C65">
        <v>23</v>
      </c>
      <c r="D65">
        <v>59</v>
      </c>
      <c r="E65" t="s">
        <v>11</v>
      </c>
      <c r="F65">
        <f t="shared" si="0"/>
        <v>43.023249528597908</v>
      </c>
      <c r="H65">
        <v>1</v>
      </c>
      <c r="I65">
        <v>6</v>
      </c>
      <c r="J65">
        <v>16</v>
      </c>
      <c r="K65">
        <v>57</v>
      </c>
      <c r="L65" t="str">
        <v>B</v>
      </c>
      <c r="M65">
        <v>38.078865529319543</v>
      </c>
    </row>
    <row r="66" spans="1:13" x14ac:dyDescent="0.35">
      <c r="A66">
        <v>3</v>
      </c>
      <c r="B66">
        <v>5</v>
      </c>
      <c r="C66">
        <v>9</v>
      </c>
      <c r="D66">
        <v>29</v>
      </c>
      <c r="E66" t="s">
        <v>12</v>
      </c>
      <c r="F66">
        <f t="shared" si="0"/>
        <v>10.392304845413264</v>
      </c>
      <c r="H66">
        <v>2</v>
      </c>
      <c r="I66">
        <v>4</v>
      </c>
      <c r="J66">
        <v>21</v>
      </c>
      <c r="K66">
        <v>55</v>
      </c>
      <c r="L66" t="str">
        <v>A</v>
      </c>
      <c r="M66">
        <v>38.288379438153292</v>
      </c>
    </row>
    <row r="67" spans="1:13" x14ac:dyDescent="0.35">
      <c r="A67">
        <v>1</v>
      </c>
      <c r="B67">
        <v>8</v>
      </c>
      <c r="C67">
        <v>13</v>
      </c>
      <c r="D67">
        <v>43</v>
      </c>
      <c r="E67" t="s">
        <v>13</v>
      </c>
      <c r="F67">
        <f t="shared" ref="F67:F109" si="1">SQRT(((A67-$I$2)^2)+((B67-$J$2)^2)+((C67-$K$2)^2)+((D67-$L$2)^2))</f>
        <v>24.556058315617349</v>
      </c>
      <c r="H67">
        <v>3</v>
      </c>
      <c r="I67">
        <v>4</v>
      </c>
      <c r="J67">
        <v>26</v>
      </c>
      <c r="K67">
        <v>55</v>
      </c>
      <c r="L67" t="str">
        <v>A</v>
      </c>
      <c r="M67">
        <v>40.914545090957567</v>
      </c>
    </row>
    <row r="68" spans="1:13" x14ac:dyDescent="0.35">
      <c r="A68">
        <v>3</v>
      </c>
      <c r="B68">
        <v>5</v>
      </c>
      <c r="C68">
        <v>25</v>
      </c>
      <c r="D68">
        <v>51</v>
      </c>
      <c r="E68" t="s">
        <v>11</v>
      </c>
      <c r="F68">
        <f t="shared" si="1"/>
        <v>37.148351242013419</v>
      </c>
      <c r="H68">
        <v>2</v>
      </c>
      <c r="I68">
        <v>5</v>
      </c>
      <c r="J68">
        <v>17</v>
      </c>
      <c r="K68">
        <v>60</v>
      </c>
      <c r="L68" t="str">
        <v>B</v>
      </c>
      <c r="M68">
        <v>41.060930335295616</v>
      </c>
    </row>
    <row r="69" spans="1:13" x14ac:dyDescent="0.35">
      <c r="A69">
        <v>1</v>
      </c>
      <c r="B69">
        <v>3</v>
      </c>
      <c r="C69">
        <v>21</v>
      </c>
      <c r="D69">
        <v>80</v>
      </c>
      <c r="E69" t="s">
        <v>11</v>
      </c>
      <c r="F69">
        <f t="shared" si="1"/>
        <v>61.245407991130243</v>
      </c>
      <c r="H69">
        <v>1</v>
      </c>
      <c r="I69">
        <v>5</v>
      </c>
      <c r="J69">
        <v>14</v>
      </c>
      <c r="K69">
        <v>61</v>
      </c>
      <c r="L69" t="str">
        <v>B</v>
      </c>
      <c r="M69">
        <v>41.121770389904178</v>
      </c>
    </row>
    <row r="70" spans="1:13" x14ac:dyDescent="0.35">
      <c r="A70">
        <v>1</v>
      </c>
      <c r="B70">
        <v>6</v>
      </c>
      <c r="C70">
        <v>17</v>
      </c>
      <c r="D70">
        <v>42</v>
      </c>
      <c r="E70" t="s">
        <v>13</v>
      </c>
      <c r="F70">
        <f t="shared" si="1"/>
        <v>25.573423705088842</v>
      </c>
      <c r="H70">
        <v>3</v>
      </c>
      <c r="I70">
        <v>6</v>
      </c>
      <c r="J70">
        <v>25</v>
      </c>
      <c r="K70">
        <v>56</v>
      </c>
      <c r="L70" t="str">
        <v>A</v>
      </c>
      <c r="M70">
        <v>41.206795556073033</v>
      </c>
    </row>
    <row r="71" spans="1:13" x14ac:dyDescent="0.35">
      <c r="A71">
        <v>1</v>
      </c>
      <c r="B71">
        <v>4</v>
      </c>
      <c r="C71">
        <v>14</v>
      </c>
      <c r="D71">
        <v>34</v>
      </c>
      <c r="E71" t="s">
        <v>12</v>
      </c>
      <c r="F71">
        <f t="shared" si="1"/>
        <v>17.691806012954132</v>
      </c>
      <c r="H71">
        <v>1</v>
      </c>
      <c r="I71">
        <v>8</v>
      </c>
      <c r="J71">
        <v>23</v>
      </c>
      <c r="K71">
        <v>59</v>
      </c>
      <c r="L71" t="str">
        <v>A</v>
      </c>
      <c r="M71">
        <v>43.023249528597908</v>
      </c>
    </row>
    <row r="72" spans="1:13" x14ac:dyDescent="0.35">
      <c r="A72">
        <v>1</v>
      </c>
      <c r="B72">
        <v>8</v>
      </c>
      <c r="C72">
        <v>17</v>
      </c>
      <c r="D72">
        <v>53</v>
      </c>
      <c r="E72" t="s">
        <v>13</v>
      </c>
      <c r="F72">
        <f t="shared" si="1"/>
        <v>35.028559776273987</v>
      </c>
      <c r="H72">
        <v>2</v>
      </c>
      <c r="I72">
        <v>3</v>
      </c>
      <c r="J72">
        <v>23</v>
      </c>
      <c r="K72">
        <v>60</v>
      </c>
      <c r="L72" t="str">
        <v>A</v>
      </c>
      <c r="M72">
        <v>43.611924974713048</v>
      </c>
    </row>
    <row r="73" spans="1:13" x14ac:dyDescent="0.35">
      <c r="A73">
        <v>2</v>
      </c>
      <c r="B73">
        <v>6</v>
      </c>
      <c r="C73">
        <v>16</v>
      </c>
      <c r="D73">
        <v>27</v>
      </c>
      <c r="E73" t="s">
        <v>13</v>
      </c>
      <c r="F73">
        <f t="shared" si="1"/>
        <v>15.524174696260024</v>
      </c>
      <c r="H73">
        <v>1</v>
      </c>
      <c r="I73">
        <v>9</v>
      </c>
      <c r="J73">
        <v>25</v>
      </c>
      <c r="K73">
        <v>59</v>
      </c>
      <c r="L73" t="str">
        <v>A</v>
      </c>
      <c r="M73">
        <v>44.13615298142782</v>
      </c>
    </row>
    <row r="74" spans="1:13" x14ac:dyDescent="0.35">
      <c r="A74">
        <v>1</v>
      </c>
      <c r="B74">
        <v>6</v>
      </c>
      <c r="C74">
        <v>17</v>
      </c>
      <c r="D74">
        <v>69</v>
      </c>
      <c r="E74" t="s">
        <v>13</v>
      </c>
      <c r="F74">
        <f t="shared" si="1"/>
        <v>49.628620774710235</v>
      </c>
      <c r="H74">
        <v>2</v>
      </c>
      <c r="I74">
        <v>9</v>
      </c>
      <c r="J74">
        <v>19</v>
      </c>
      <c r="K74">
        <v>64</v>
      </c>
      <c r="L74" t="str">
        <v>A</v>
      </c>
      <c r="M74">
        <v>45.760244754590204</v>
      </c>
    </row>
    <row r="75" spans="1:13" x14ac:dyDescent="0.35">
      <c r="A75">
        <v>1</v>
      </c>
      <c r="B75">
        <v>9</v>
      </c>
      <c r="C75">
        <v>25</v>
      </c>
      <c r="D75">
        <v>59</v>
      </c>
      <c r="E75" t="s">
        <v>11</v>
      </c>
      <c r="F75">
        <f t="shared" si="1"/>
        <v>44.13615298142782</v>
      </c>
      <c r="H75">
        <v>2</v>
      </c>
      <c r="I75">
        <v>4</v>
      </c>
      <c r="J75">
        <v>14</v>
      </c>
      <c r="K75">
        <v>66</v>
      </c>
      <c r="L75" t="str">
        <v>C</v>
      </c>
      <c r="M75">
        <v>45.78209256903839</v>
      </c>
    </row>
    <row r="76" spans="1:13" x14ac:dyDescent="0.35">
      <c r="A76">
        <v>2</v>
      </c>
      <c r="B76">
        <v>9</v>
      </c>
      <c r="C76">
        <v>19</v>
      </c>
      <c r="D76">
        <v>64</v>
      </c>
      <c r="E76" t="s">
        <v>11</v>
      </c>
      <c r="F76">
        <f t="shared" si="1"/>
        <v>45.760244754590204</v>
      </c>
      <c r="H76">
        <v>1</v>
      </c>
      <c r="I76">
        <v>4</v>
      </c>
      <c r="J76">
        <v>14</v>
      </c>
      <c r="K76">
        <v>66</v>
      </c>
      <c r="L76" t="str">
        <v>C</v>
      </c>
      <c r="M76">
        <v>45.880278987817846</v>
      </c>
    </row>
    <row r="77" spans="1:13" x14ac:dyDescent="0.35">
      <c r="A77">
        <v>3</v>
      </c>
      <c r="B77">
        <v>6</v>
      </c>
      <c r="C77">
        <v>16</v>
      </c>
      <c r="D77">
        <v>27</v>
      </c>
      <c r="E77" t="s">
        <v>13</v>
      </c>
      <c r="F77">
        <f t="shared" si="1"/>
        <v>15.297058540778355</v>
      </c>
      <c r="H77">
        <v>2</v>
      </c>
      <c r="I77">
        <v>7</v>
      </c>
      <c r="J77">
        <v>24</v>
      </c>
      <c r="K77">
        <v>62</v>
      </c>
      <c r="L77" t="str">
        <v>A</v>
      </c>
      <c r="M77">
        <v>45.923850012820139</v>
      </c>
    </row>
    <row r="78" spans="1:13" x14ac:dyDescent="0.35">
      <c r="A78">
        <v>3</v>
      </c>
      <c r="B78">
        <v>6</v>
      </c>
      <c r="C78">
        <v>25</v>
      </c>
      <c r="D78">
        <v>56</v>
      </c>
      <c r="E78" t="s">
        <v>11</v>
      </c>
      <c r="F78">
        <f t="shared" si="1"/>
        <v>41.206795556073033</v>
      </c>
      <c r="H78">
        <v>2</v>
      </c>
      <c r="I78">
        <v>7</v>
      </c>
      <c r="J78">
        <v>19</v>
      </c>
      <c r="K78">
        <v>65</v>
      </c>
      <c r="L78" t="str">
        <v>A</v>
      </c>
      <c r="M78">
        <v>46.508063816933941</v>
      </c>
    </row>
    <row r="79" spans="1:13" x14ac:dyDescent="0.35">
      <c r="A79">
        <v>3</v>
      </c>
      <c r="B79">
        <v>7</v>
      </c>
      <c r="C79">
        <v>13</v>
      </c>
      <c r="D79">
        <v>38</v>
      </c>
      <c r="E79" t="s">
        <v>13</v>
      </c>
      <c r="F79">
        <f t="shared" si="1"/>
        <v>19.874606914351791</v>
      </c>
      <c r="H79">
        <v>2</v>
      </c>
      <c r="I79">
        <v>9</v>
      </c>
      <c r="J79">
        <v>16</v>
      </c>
      <c r="K79">
        <v>66</v>
      </c>
      <c r="L79" t="str">
        <v>A</v>
      </c>
      <c r="M79">
        <v>46.61544808322666</v>
      </c>
    </row>
    <row r="80" spans="1:13" x14ac:dyDescent="0.35">
      <c r="A80">
        <v>2</v>
      </c>
      <c r="B80">
        <v>5</v>
      </c>
      <c r="C80">
        <v>26</v>
      </c>
      <c r="D80">
        <v>68</v>
      </c>
      <c r="E80" t="s">
        <v>11</v>
      </c>
      <c r="F80">
        <f t="shared" si="1"/>
        <v>52.04805471869242</v>
      </c>
      <c r="H80">
        <v>1</v>
      </c>
      <c r="I80">
        <v>8</v>
      </c>
      <c r="J80">
        <v>19</v>
      </c>
      <c r="K80">
        <v>65</v>
      </c>
      <c r="L80" t="str">
        <v>A</v>
      </c>
      <c r="M80">
        <v>46.679760067935227</v>
      </c>
    </row>
    <row r="81" spans="1:13" x14ac:dyDescent="0.35">
      <c r="A81">
        <v>3</v>
      </c>
      <c r="B81">
        <v>9</v>
      </c>
      <c r="C81">
        <v>9</v>
      </c>
      <c r="D81">
        <v>80</v>
      </c>
      <c r="E81" t="s">
        <v>12</v>
      </c>
      <c r="F81">
        <f t="shared" si="1"/>
        <v>58.711157372342782</v>
      </c>
      <c r="H81">
        <v>2</v>
      </c>
      <c r="I81">
        <v>5</v>
      </c>
      <c r="J81">
        <v>9</v>
      </c>
      <c r="K81">
        <v>68</v>
      </c>
      <c r="L81" t="str">
        <v>C</v>
      </c>
      <c r="M81">
        <v>46.711882856506648</v>
      </c>
    </row>
    <row r="82" spans="1:13" x14ac:dyDescent="0.35">
      <c r="A82">
        <v>3</v>
      </c>
      <c r="B82">
        <v>8</v>
      </c>
      <c r="C82">
        <v>19</v>
      </c>
      <c r="D82">
        <v>38</v>
      </c>
      <c r="E82" t="s">
        <v>11</v>
      </c>
      <c r="F82">
        <f t="shared" si="1"/>
        <v>23.874672772626646</v>
      </c>
      <c r="H82">
        <v>1</v>
      </c>
      <c r="I82">
        <v>6</v>
      </c>
      <c r="J82">
        <v>20</v>
      </c>
      <c r="K82">
        <v>65</v>
      </c>
      <c r="L82" t="str">
        <v>A</v>
      </c>
      <c r="M82">
        <v>46.925472826600263</v>
      </c>
    </row>
    <row r="83" spans="1:13" x14ac:dyDescent="0.35">
      <c r="A83">
        <v>3</v>
      </c>
      <c r="B83">
        <v>6</v>
      </c>
      <c r="C83">
        <v>18</v>
      </c>
      <c r="D83">
        <v>75</v>
      </c>
      <c r="E83" t="s">
        <v>11</v>
      </c>
      <c r="F83">
        <f t="shared" si="1"/>
        <v>55.47972602672079</v>
      </c>
      <c r="H83">
        <v>1</v>
      </c>
      <c r="I83">
        <v>8</v>
      </c>
      <c r="J83">
        <v>16</v>
      </c>
      <c r="K83">
        <v>67</v>
      </c>
      <c r="L83" t="str">
        <v>B</v>
      </c>
      <c r="M83">
        <v>47.560487802376457</v>
      </c>
    </row>
    <row r="84" spans="1:13" x14ac:dyDescent="0.35">
      <c r="A84">
        <v>3</v>
      </c>
      <c r="B84">
        <v>9</v>
      </c>
      <c r="C84">
        <v>19</v>
      </c>
      <c r="D84">
        <v>80</v>
      </c>
      <c r="E84" t="s">
        <v>11</v>
      </c>
      <c r="F84">
        <f t="shared" si="1"/>
        <v>60.720671933041061</v>
      </c>
      <c r="H84">
        <v>3</v>
      </c>
      <c r="I84">
        <v>3</v>
      </c>
      <c r="J84">
        <v>26</v>
      </c>
      <c r="K84">
        <v>63</v>
      </c>
      <c r="L84" t="str">
        <v>A</v>
      </c>
      <c r="M84">
        <v>47.613023428469653</v>
      </c>
    </row>
    <row r="85" spans="1:13" x14ac:dyDescent="0.35">
      <c r="A85">
        <v>1</v>
      </c>
      <c r="B85">
        <v>8</v>
      </c>
      <c r="C85">
        <v>24</v>
      </c>
      <c r="D85">
        <v>81</v>
      </c>
      <c r="E85" t="s">
        <v>11</v>
      </c>
      <c r="F85">
        <f t="shared" si="1"/>
        <v>63.292969593786637</v>
      </c>
      <c r="H85">
        <v>1</v>
      </c>
      <c r="I85">
        <v>6</v>
      </c>
      <c r="J85">
        <v>25</v>
      </c>
      <c r="K85">
        <v>64</v>
      </c>
      <c r="L85" t="str">
        <v>A</v>
      </c>
      <c r="M85">
        <v>48.187135212627034</v>
      </c>
    </row>
    <row r="86" spans="1:13" x14ac:dyDescent="0.35">
      <c r="A86">
        <v>3</v>
      </c>
      <c r="B86">
        <v>9</v>
      </c>
      <c r="C86">
        <v>17</v>
      </c>
      <c r="D86">
        <v>69</v>
      </c>
      <c r="E86" t="s">
        <v>11</v>
      </c>
      <c r="F86">
        <f t="shared" si="1"/>
        <v>49.678969393496885</v>
      </c>
      <c r="H86">
        <v>1</v>
      </c>
      <c r="I86">
        <v>7</v>
      </c>
      <c r="J86">
        <v>12</v>
      </c>
      <c r="K86">
        <v>70</v>
      </c>
      <c r="L86" t="str">
        <v>C</v>
      </c>
      <c r="M86">
        <v>49.376107582514038</v>
      </c>
    </row>
    <row r="87" spans="1:13" x14ac:dyDescent="0.35">
      <c r="A87">
        <v>3</v>
      </c>
      <c r="B87">
        <v>9</v>
      </c>
      <c r="C87">
        <v>12</v>
      </c>
      <c r="D87">
        <v>49</v>
      </c>
      <c r="E87" t="s">
        <v>13</v>
      </c>
      <c r="F87">
        <f t="shared" si="1"/>
        <v>29.376861643136763</v>
      </c>
      <c r="H87">
        <v>1</v>
      </c>
      <c r="I87">
        <v>6</v>
      </c>
      <c r="J87">
        <v>17</v>
      </c>
      <c r="K87">
        <v>69</v>
      </c>
      <c r="L87" t="str">
        <v>B</v>
      </c>
      <c r="M87">
        <v>49.628620774710235</v>
      </c>
    </row>
    <row r="88" spans="1:13" x14ac:dyDescent="0.35">
      <c r="A88">
        <v>3</v>
      </c>
      <c r="B88">
        <v>4</v>
      </c>
      <c r="C88">
        <v>13</v>
      </c>
      <c r="D88">
        <v>42</v>
      </c>
      <c r="E88" t="s">
        <v>12</v>
      </c>
      <c r="F88">
        <f t="shared" si="1"/>
        <v>23.021728866442675</v>
      </c>
      <c r="H88">
        <v>3</v>
      </c>
      <c r="I88">
        <v>9</v>
      </c>
      <c r="J88">
        <v>17</v>
      </c>
      <c r="K88">
        <v>69</v>
      </c>
      <c r="L88" t="str">
        <v>A</v>
      </c>
      <c r="M88">
        <v>49.678969393496885</v>
      </c>
    </row>
    <row r="89" spans="1:13" x14ac:dyDescent="0.35">
      <c r="A89">
        <v>2</v>
      </c>
      <c r="B89">
        <v>3</v>
      </c>
      <c r="C89">
        <v>20</v>
      </c>
      <c r="D89">
        <v>41</v>
      </c>
      <c r="E89" t="s">
        <v>13</v>
      </c>
      <c r="F89">
        <f t="shared" si="1"/>
        <v>26.49528259898354</v>
      </c>
      <c r="H89">
        <v>3</v>
      </c>
      <c r="I89">
        <v>3</v>
      </c>
      <c r="J89">
        <v>18</v>
      </c>
      <c r="K89">
        <v>69</v>
      </c>
      <c r="L89" t="str">
        <v>B</v>
      </c>
      <c r="M89">
        <v>49.749371855330999</v>
      </c>
    </row>
    <row r="90" spans="1:13" x14ac:dyDescent="0.35">
      <c r="A90">
        <v>1</v>
      </c>
      <c r="B90">
        <v>8</v>
      </c>
      <c r="C90">
        <v>16</v>
      </c>
      <c r="D90">
        <v>67</v>
      </c>
      <c r="E90" t="s">
        <v>13</v>
      </c>
      <c r="F90">
        <f t="shared" si="1"/>
        <v>47.560487802376457</v>
      </c>
      <c r="H90">
        <v>3</v>
      </c>
      <c r="I90">
        <v>3</v>
      </c>
      <c r="J90">
        <v>27</v>
      </c>
      <c r="K90">
        <v>65</v>
      </c>
      <c r="L90" t="str">
        <v>A</v>
      </c>
      <c r="M90">
        <v>49.839743177508446</v>
      </c>
    </row>
    <row r="91" spans="1:13" x14ac:dyDescent="0.35">
      <c r="A91">
        <v>2</v>
      </c>
      <c r="B91">
        <v>9</v>
      </c>
      <c r="C91">
        <v>16</v>
      </c>
      <c r="D91">
        <v>66</v>
      </c>
      <c r="E91" t="s">
        <v>11</v>
      </c>
      <c r="F91">
        <f t="shared" si="1"/>
        <v>46.61544808322666</v>
      </c>
      <c r="H91">
        <v>1</v>
      </c>
      <c r="I91">
        <v>8</v>
      </c>
      <c r="J91">
        <v>22</v>
      </c>
      <c r="K91">
        <v>68</v>
      </c>
      <c r="L91" t="str">
        <v>A</v>
      </c>
      <c r="M91">
        <v>50.566787519082126</v>
      </c>
    </row>
    <row r="92" spans="1:13" x14ac:dyDescent="0.35">
      <c r="A92">
        <v>3</v>
      </c>
      <c r="B92">
        <v>3</v>
      </c>
      <c r="C92">
        <v>11</v>
      </c>
      <c r="D92">
        <v>74</v>
      </c>
      <c r="E92" t="s">
        <v>12</v>
      </c>
      <c r="F92">
        <f t="shared" si="1"/>
        <v>52.867759551545213</v>
      </c>
      <c r="H92">
        <v>1</v>
      </c>
      <c r="I92">
        <v>9</v>
      </c>
      <c r="J92">
        <v>9</v>
      </c>
      <c r="K92">
        <v>72</v>
      </c>
      <c r="L92" t="str">
        <v>C</v>
      </c>
      <c r="M92">
        <v>50.980388386123543</v>
      </c>
    </row>
    <row r="93" spans="1:13" x14ac:dyDescent="0.35">
      <c r="A93">
        <v>3</v>
      </c>
      <c r="B93">
        <v>9</v>
      </c>
      <c r="C93">
        <v>16</v>
      </c>
      <c r="D93">
        <v>71</v>
      </c>
      <c r="E93" t="s">
        <v>11</v>
      </c>
      <c r="F93">
        <f t="shared" si="1"/>
        <v>51.293274412928639</v>
      </c>
      <c r="H93">
        <v>3</v>
      </c>
      <c r="I93">
        <v>9</v>
      </c>
      <c r="J93">
        <v>16</v>
      </c>
      <c r="K93">
        <v>71</v>
      </c>
      <c r="L93" t="str">
        <v>A</v>
      </c>
      <c r="M93">
        <v>51.293274412928639</v>
      </c>
    </row>
    <row r="94" spans="1:13" x14ac:dyDescent="0.35">
      <c r="A94">
        <v>1</v>
      </c>
      <c r="B94">
        <v>3</v>
      </c>
      <c r="C94">
        <v>13</v>
      </c>
      <c r="D94">
        <v>58</v>
      </c>
      <c r="E94" t="s">
        <v>12</v>
      </c>
      <c r="F94">
        <f t="shared" si="1"/>
        <v>37.986839826445156</v>
      </c>
      <c r="H94">
        <v>3</v>
      </c>
      <c r="I94">
        <v>6</v>
      </c>
      <c r="J94">
        <v>13</v>
      </c>
      <c r="K94">
        <v>72</v>
      </c>
      <c r="L94" t="str">
        <v>B</v>
      </c>
      <c r="M94">
        <v>51.322509681425359</v>
      </c>
    </row>
    <row r="95" spans="1:13" x14ac:dyDescent="0.35">
      <c r="A95">
        <v>1</v>
      </c>
      <c r="B95">
        <v>4</v>
      </c>
      <c r="C95">
        <v>14</v>
      </c>
      <c r="D95">
        <v>66</v>
      </c>
      <c r="E95" t="s">
        <v>12</v>
      </c>
      <c r="F95">
        <f t="shared" si="1"/>
        <v>45.880278987817846</v>
      </c>
      <c r="H95">
        <v>2</v>
      </c>
      <c r="I95">
        <v>4</v>
      </c>
      <c r="J95">
        <v>17</v>
      </c>
      <c r="K95">
        <v>71</v>
      </c>
      <c r="L95" t="str">
        <v>B</v>
      </c>
      <c r="M95">
        <v>51.400389103585589</v>
      </c>
    </row>
    <row r="96" spans="1:13" x14ac:dyDescent="0.35">
      <c r="A96">
        <v>2</v>
      </c>
      <c r="B96">
        <v>4</v>
      </c>
      <c r="C96">
        <v>14</v>
      </c>
      <c r="D96">
        <v>50</v>
      </c>
      <c r="E96" t="s">
        <v>12</v>
      </c>
      <c r="F96">
        <f t="shared" si="1"/>
        <v>30.724582991474431</v>
      </c>
      <c r="H96">
        <v>3</v>
      </c>
      <c r="I96">
        <v>3</v>
      </c>
      <c r="J96">
        <v>25</v>
      </c>
      <c r="K96">
        <v>68</v>
      </c>
      <c r="L96" t="str">
        <v>A</v>
      </c>
      <c r="M96">
        <v>51.526692111953004</v>
      </c>
    </row>
    <row r="97" spans="1:13" x14ac:dyDescent="0.35">
      <c r="A97">
        <v>1</v>
      </c>
      <c r="B97">
        <v>5</v>
      </c>
      <c r="C97">
        <v>14</v>
      </c>
      <c r="D97">
        <v>61</v>
      </c>
      <c r="E97" t="s">
        <v>13</v>
      </c>
      <c r="F97">
        <f t="shared" si="1"/>
        <v>41.121770389904178</v>
      </c>
      <c r="H97">
        <v>2</v>
      </c>
      <c r="I97">
        <v>5</v>
      </c>
      <c r="J97">
        <v>26</v>
      </c>
      <c r="K97">
        <v>68</v>
      </c>
      <c r="L97" t="str">
        <v>A</v>
      </c>
      <c r="M97">
        <v>52.04805471869242</v>
      </c>
    </row>
    <row r="98" spans="1:13" x14ac:dyDescent="0.35">
      <c r="A98">
        <v>2</v>
      </c>
      <c r="B98">
        <v>4</v>
      </c>
      <c r="C98">
        <v>14</v>
      </c>
      <c r="D98">
        <v>66</v>
      </c>
      <c r="E98" t="s">
        <v>12</v>
      </c>
      <c r="F98">
        <f t="shared" si="1"/>
        <v>45.78209256903839</v>
      </c>
      <c r="H98">
        <v>2</v>
      </c>
      <c r="I98">
        <v>4</v>
      </c>
      <c r="J98">
        <v>25</v>
      </c>
      <c r="K98">
        <v>69</v>
      </c>
      <c r="L98" t="str">
        <v>A</v>
      </c>
      <c r="M98">
        <v>52.478567053607705</v>
      </c>
    </row>
    <row r="99" spans="1:13" x14ac:dyDescent="0.35">
      <c r="A99">
        <v>2</v>
      </c>
      <c r="B99">
        <v>8</v>
      </c>
      <c r="C99">
        <v>19</v>
      </c>
      <c r="D99">
        <v>29</v>
      </c>
      <c r="E99" t="s">
        <v>11</v>
      </c>
      <c r="F99">
        <f t="shared" si="1"/>
        <v>19.235384061671343</v>
      </c>
      <c r="H99">
        <v>3</v>
      </c>
      <c r="I99">
        <v>3</v>
      </c>
      <c r="J99">
        <v>11</v>
      </c>
      <c r="K99">
        <v>74</v>
      </c>
      <c r="L99" t="str">
        <v>C</v>
      </c>
      <c r="M99">
        <v>52.867759551545213</v>
      </c>
    </row>
    <row r="100" spans="1:13" x14ac:dyDescent="0.35">
      <c r="A100">
        <v>2</v>
      </c>
      <c r="B100">
        <v>6</v>
      </c>
      <c r="C100">
        <v>18</v>
      </c>
      <c r="D100">
        <v>48</v>
      </c>
      <c r="E100" t="s">
        <v>13</v>
      </c>
      <c r="F100">
        <f t="shared" si="1"/>
        <v>30.854497241083024</v>
      </c>
      <c r="H100">
        <v>3</v>
      </c>
      <c r="I100">
        <v>9</v>
      </c>
      <c r="J100">
        <v>21</v>
      </c>
      <c r="K100">
        <v>71</v>
      </c>
      <c r="L100" t="str">
        <v>A</v>
      </c>
      <c r="M100">
        <v>52.877216265609142</v>
      </c>
    </row>
    <row r="101" spans="1:13" x14ac:dyDescent="0.35">
      <c r="A101">
        <v>2</v>
      </c>
      <c r="B101">
        <v>5</v>
      </c>
      <c r="C101">
        <v>17</v>
      </c>
      <c r="D101">
        <v>60</v>
      </c>
      <c r="E101" t="s">
        <v>13</v>
      </c>
      <c r="F101">
        <f t="shared" si="1"/>
        <v>41.060930335295616</v>
      </c>
      <c r="H101">
        <v>1</v>
      </c>
      <c r="I101">
        <v>4</v>
      </c>
      <c r="J101">
        <v>20</v>
      </c>
      <c r="K101">
        <v>72</v>
      </c>
      <c r="L101" t="str">
        <v>A</v>
      </c>
      <c r="M101">
        <v>53.376024580330075</v>
      </c>
    </row>
    <row r="102" spans="1:13" x14ac:dyDescent="0.35">
      <c r="A102">
        <v>1</v>
      </c>
      <c r="B102">
        <v>3</v>
      </c>
      <c r="C102">
        <v>27</v>
      </c>
      <c r="D102">
        <v>28</v>
      </c>
      <c r="E102" t="s">
        <v>11</v>
      </c>
      <c r="F102">
        <f t="shared" si="1"/>
        <v>26.210684844162312</v>
      </c>
      <c r="H102">
        <v>2</v>
      </c>
      <c r="I102">
        <v>4</v>
      </c>
      <c r="J102">
        <v>25</v>
      </c>
      <c r="K102">
        <v>71</v>
      </c>
      <c r="L102" t="str">
        <v>A</v>
      </c>
      <c r="M102">
        <v>54.277066980447643</v>
      </c>
    </row>
    <row r="103" spans="1:13" x14ac:dyDescent="0.35">
      <c r="A103">
        <v>3</v>
      </c>
      <c r="B103">
        <v>3</v>
      </c>
      <c r="C103">
        <v>9</v>
      </c>
      <c r="D103">
        <v>47</v>
      </c>
      <c r="E103" t="s">
        <v>12</v>
      </c>
      <c r="F103">
        <f t="shared" si="1"/>
        <v>26.153393661244042</v>
      </c>
      <c r="H103">
        <v>2</v>
      </c>
      <c r="I103">
        <v>7</v>
      </c>
      <c r="J103">
        <v>11</v>
      </c>
      <c r="K103">
        <v>76</v>
      </c>
      <c r="L103" t="str">
        <v>C</v>
      </c>
      <c r="M103">
        <v>54.972720507539009</v>
      </c>
    </row>
    <row r="104" spans="1:13" x14ac:dyDescent="0.35">
      <c r="A104">
        <v>3</v>
      </c>
      <c r="B104">
        <v>3</v>
      </c>
      <c r="C104">
        <v>25</v>
      </c>
      <c r="D104">
        <v>68</v>
      </c>
      <c r="E104" t="s">
        <v>11</v>
      </c>
      <c r="F104">
        <f t="shared" si="1"/>
        <v>51.526692111953004</v>
      </c>
      <c r="H104">
        <v>3</v>
      </c>
      <c r="I104">
        <v>6</v>
      </c>
      <c r="J104">
        <v>18</v>
      </c>
      <c r="K104">
        <v>75</v>
      </c>
      <c r="L104" t="str">
        <v>A</v>
      </c>
      <c r="M104">
        <v>55.47972602672079</v>
      </c>
    </row>
    <row r="105" spans="1:13" x14ac:dyDescent="0.35">
      <c r="A105">
        <v>1</v>
      </c>
      <c r="B105">
        <v>5</v>
      </c>
      <c r="C105">
        <v>14</v>
      </c>
      <c r="D105">
        <v>45</v>
      </c>
      <c r="E105" t="s">
        <v>12</v>
      </c>
      <c r="F105">
        <f t="shared" si="1"/>
        <v>26.438608132804571</v>
      </c>
      <c r="H105">
        <v>2</v>
      </c>
      <c r="I105">
        <v>5</v>
      </c>
      <c r="J105">
        <v>19</v>
      </c>
      <c r="K105">
        <v>75</v>
      </c>
      <c r="L105" t="str">
        <v>A</v>
      </c>
      <c r="M105">
        <v>55.812185049503306</v>
      </c>
    </row>
    <row r="106" spans="1:13" x14ac:dyDescent="0.35">
      <c r="A106">
        <v>2</v>
      </c>
      <c r="B106">
        <v>4</v>
      </c>
      <c r="C106">
        <v>17</v>
      </c>
      <c r="D106">
        <v>71</v>
      </c>
      <c r="E106" t="s">
        <v>13</v>
      </c>
      <c r="F106">
        <f t="shared" si="1"/>
        <v>51.400389103585589</v>
      </c>
      <c r="H106">
        <v>3</v>
      </c>
      <c r="I106">
        <v>8</v>
      </c>
      <c r="J106">
        <v>20</v>
      </c>
      <c r="K106">
        <v>77</v>
      </c>
      <c r="L106" t="str">
        <v>A</v>
      </c>
      <c r="M106">
        <v>58.086142925830423</v>
      </c>
    </row>
    <row r="107" spans="1:13" x14ac:dyDescent="0.35">
      <c r="A107">
        <v>1</v>
      </c>
      <c r="B107">
        <v>6</v>
      </c>
      <c r="C107">
        <v>25</v>
      </c>
      <c r="D107">
        <v>64</v>
      </c>
      <c r="E107" t="s">
        <v>11</v>
      </c>
      <c r="F107">
        <f t="shared" si="1"/>
        <v>48.187135212627034</v>
      </c>
      <c r="H107">
        <v>3</v>
      </c>
      <c r="I107">
        <v>9</v>
      </c>
      <c r="J107">
        <v>9</v>
      </c>
      <c r="K107">
        <v>80</v>
      </c>
      <c r="L107" t="str">
        <v>C</v>
      </c>
      <c r="M107">
        <v>58.711157372342782</v>
      </c>
    </row>
    <row r="108" spans="1:13" x14ac:dyDescent="0.35">
      <c r="A108">
        <v>1</v>
      </c>
      <c r="B108">
        <v>6</v>
      </c>
      <c r="C108">
        <v>19</v>
      </c>
      <c r="D108">
        <v>33</v>
      </c>
      <c r="E108" t="s">
        <v>11</v>
      </c>
      <c r="F108">
        <f t="shared" si="1"/>
        <v>20.952326839756964</v>
      </c>
      <c r="H108">
        <v>2</v>
      </c>
      <c r="I108">
        <v>6</v>
      </c>
      <c r="J108">
        <v>10</v>
      </c>
      <c r="K108">
        <v>80</v>
      </c>
      <c r="L108" t="str">
        <v>C</v>
      </c>
      <c r="M108">
        <v>58.719673023612792</v>
      </c>
    </row>
    <row r="109" spans="1:13" x14ac:dyDescent="0.35">
      <c r="A109">
        <v>3</v>
      </c>
      <c r="B109">
        <v>9</v>
      </c>
      <c r="C109">
        <v>27</v>
      </c>
      <c r="D109">
        <v>30</v>
      </c>
      <c r="E109" t="s">
        <v>11</v>
      </c>
      <c r="F109">
        <f t="shared" si="1"/>
        <v>26.888659319497503</v>
      </c>
      <c r="H109">
        <v>2</v>
      </c>
      <c r="I109">
        <v>3</v>
      </c>
      <c r="J109">
        <v>20</v>
      </c>
      <c r="K109">
        <v>79</v>
      </c>
      <c r="L109" t="str">
        <v>A</v>
      </c>
      <c r="M109">
        <v>59.916608715780967</v>
      </c>
    </row>
    <row r="110" spans="1:13" x14ac:dyDescent="0.35">
      <c r="H110">
        <v>3</v>
      </c>
      <c r="I110">
        <v>9</v>
      </c>
      <c r="J110">
        <v>19</v>
      </c>
      <c r="K110">
        <v>80</v>
      </c>
      <c r="L110" t="str">
        <v>A</v>
      </c>
      <c r="M110">
        <v>60.720671933041061</v>
      </c>
    </row>
    <row r="111" spans="1:13" x14ac:dyDescent="0.35">
      <c r="H111">
        <v>1</v>
      </c>
      <c r="I111">
        <v>3</v>
      </c>
      <c r="J111">
        <v>21</v>
      </c>
      <c r="K111">
        <v>80</v>
      </c>
      <c r="L111" t="str">
        <v>A</v>
      </c>
      <c r="M111">
        <v>61.245407991130243</v>
      </c>
    </row>
    <row r="112" spans="1:13" x14ac:dyDescent="0.35">
      <c r="H112">
        <v>2</v>
      </c>
      <c r="I112">
        <v>8</v>
      </c>
      <c r="J112">
        <v>20</v>
      </c>
      <c r="K112">
        <v>81</v>
      </c>
      <c r="L112" t="str">
        <v>A</v>
      </c>
      <c r="M112">
        <v>61.943522663794319</v>
      </c>
    </row>
    <row r="113" spans="8:13" x14ac:dyDescent="0.35">
      <c r="H113">
        <v>3</v>
      </c>
      <c r="I113">
        <v>7</v>
      </c>
      <c r="J113">
        <v>22</v>
      </c>
      <c r="K113">
        <v>81</v>
      </c>
      <c r="L113" t="str">
        <v>A</v>
      </c>
      <c r="M113">
        <v>62.441973062996659</v>
      </c>
    </row>
    <row r="114" spans="8:13" x14ac:dyDescent="0.35">
      <c r="H114">
        <v>1</v>
      </c>
      <c r="I114">
        <v>8</v>
      </c>
      <c r="J114">
        <v>24</v>
      </c>
      <c r="K114">
        <v>81</v>
      </c>
      <c r="L114" t="str">
        <v>A</v>
      </c>
      <c r="M114">
        <v>63.292969593786637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5"/>
  <sheetViews>
    <sheetView topLeftCell="C82" zoomScale="83" zoomScaleNormal="115" workbookViewId="0">
      <selection activeCell="N99" sqref="N99"/>
    </sheetView>
  </sheetViews>
  <sheetFormatPr defaultRowHeight="14.5" x14ac:dyDescent="0.35"/>
  <sheetData>
    <row r="1" spans="1:14" x14ac:dyDescent="0.35">
      <c r="A1">
        <v>15</v>
      </c>
      <c r="B1">
        <v>31</v>
      </c>
      <c r="C1">
        <v>53</v>
      </c>
      <c r="E1" t="s">
        <v>80</v>
      </c>
      <c r="G1" t="s">
        <v>85</v>
      </c>
      <c r="H1" t="s">
        <v>86</v>
      </c>
      <c r="I1" t="s">
        <v>87</v>
      </c>
    </row>
    <row r="2" spans="1:14" x14ac:dyDescent="0.35">
      <c r="A2">
        <v>11</v>
      </c>
      <c r="B2">
        <v>33</v>
      </c>
      <c r="C2">
        <v>30</v>
      </c>
      <c r="E2" t="s">
        <v>81</v>
      </c>
      <c r="F2" t="s">
        <v>82</v>
      </c>
      <c r="G2">
        <v>15</v>
      </c>
      <c r="H2">
        <v>31</v>
      </c>
      <c r="I2">
        <v>53</v>
      </c>
    </row>
    <row r="3" spans="1:14" x14ac:dyDescent="0.35">
      <c r="A3">
        <v>18</v>
      </c>
      <c r="B3">
        <v>32</v>
      </c>
      <c r="C3">
        <v>42</v>
      </c>
      <c r="F3" t="s">
        <v>83</v>
      </c>
      <c r="G3">
        <v>11</v>
      </c>
      <c r="H3">
        <v>33</v>
      </c>
      <c r="I3">
        <v>30</v>
      </c>
    </row>
    <row r="4" spans="1:14" x14ac:dyDescent="0.35">
      <c r="A4">
        <v>14</v>
      </c>
      <c r="B4">
        <v>23</v>
      </c>
      <c r="C4">
        <v>38</v>
      </c>
      <c r="F4" t="s">
        <v>84</v>
      </c>
      <c r="G4">
        <v>18</v>
      </c>
      <c r="H4">
        <v>32</v>
      </c>
      <c r="I4">
        <v>42</v>
      </c>
    </row>
    <row r="5" spans="1:14" x14ac:dyDescent="0.35">
      <c r="A5">
        <v>15</v>
      </c>
      <c r="B5">
        <v>22</v>
      </c>
      <c r="C5">
        <v>43</v>
      </c>
    </row>
    <row r="6" spans="1:14" x14ac:dyDescent="0.35">
      <c r="A6">
        <v>14</v>
      </c>
      <c r="B6">
        <v>32</v>
      </c>
      <c r="C6">
        <v>35</v>
      </c>
      <c r="E6" t="s">
        <v>85</v>
      </c>
      <c r="F6" t="s">
        <v>86</v>
      </c>
      <c r="G6" t="s">
        <v>87</v>
      </c>
      <c r="H6" t="s">
        <v>82</v>
      </c>
      <c r="I6" t="s">
        <v>83</v>
      </c>
      <c r="J6" t="s">
        <v>84</v>
      </c>
    </row>
    <row r="7" spans="1:14" x14ac:dyDescent="0.35">
      <c r="A7">
        <v>12</v>
      </c>
      <c r="B7">
        <v>29</v>
      </c>
      <c r="C7">
        <v>39</v>
      </c>
      <c r="E7">
        <v>15</v>
      </c>
      <c r="F7">
        <v>31</v>
      </c>
      <c r="G7">
        <v>53</v>
      </c>
      <c r="H7" s="10">
        <f>((E7*$G$2)+(F7*$H$2)+(G7*$I$2))/((SQRT((E7^2)+(F7^2)+(G7^2)))*(SQRT(($G$2^2)+($H$2^2)+($I$2^2))))</f>
        <v>1</v>
      </c>
      <c r="I7">
        <f>((E7*$G$3)+(F7*$H$3)+(G7*$I$3))/((SQRT((E7^2)+(F7^2)+(G7^2)))*(SQRT(($G$3^2)+($H$3^2)+($I$3^2))))</f>
        <v>0.95682523762141714</v>
      </c>
      <c r="J7">
        <f>((E7*$G$4)+(F7*$H$4)+(G7*$I$4))/((SQRT((E7^2)+(F7^2)+(G7^2)))*(SQRT(($G$4^2)+($H$4^2)+($I$4^2))))</f>
        <v>0.98923230445045596</v>
      </c>
      <c r="L7">
        <f>IF(AND((H7&gt;I7),(H7&gt;J7)), 1, 0)</f>
        <v>1</v>
      </c>
      <c r="M7">
        <f>IF(AND((I7&gt;H7),(I7&gt;J7)), 1, 0)</f>
        <v>0</v>
      </c>
      <c r="N7">
        <f>IF(AND((J7&gt;I7),(J7&gt;H7)), 1, 0)</f>
        <v>0</v>
      </c>
    </row>
    <row r="8" spans="1:14" x14ac:dyDescent="0.35">
      <c r="A8">
        <v>13</v>
      </c>
      <c r="B8">
        <v>28</v>
      </c>
      <c r="C8">
        <v>54</v>
      </c>
      <c r="E8">
        <v>11</v>
      </c>
      <c r="F8">
        <v>33</v>
      </c>
      <c r="G8">
        <v>30</v>
      </c>
      <c r="H8">
        <f t="shared" ref="H8:H29" si="0">((E8*$G$2)+(F8*$H$2)+(G8*$I$2))/((SQRT((E8^2)+(F8^2)+(G8^2)))*(SQRT(($G$2^2)+($H$2^2)+($I$2^2))))</f>
        <v>0.95682523762141714</v>
      </c>
      <c r="I8" s="5">
        <f t="shared" ref="I8:I29" si="1">((E8*$G$3)+(F8*$H$3)+(G8*$I$3))/((SQRT((E8^2)+(F8^2)+(G8^2)))*(SQRT(($G$3^2)+($H$3^2)+($I$3^2))))</f>
        <v>1</v>
      </c>
      <c r="J8">
        <f t="shared" ref="J8:J29" si="2">((E8*$G$4)+(F8*$H$4)+(G8*$I$4))/((SQRT((E8^2)+(F8^2)+(G8^2)))*(SQRT(($G$4^2)+($H$4^2)+($I$4^2))))</f>
        <v>0.98107961401219845</v>
      </c>
      <c r="L8">
        <f t="shared" ref="L8:L29" si="3">IF(AND((H8&gt;I8),(H8&gt;J8)), 1, 0)</f>
        <v>0</v>
      </c>
      <c r="M8">
        <f t="shared" ref="M8:M29" si="4">IF(AND((I8&gt;H8),(I8&gt;J8)), 1, 0)</f>
        <v>1</v>
      </c>
      <c r="N8">
        <f t="shared" ref="N8:N29" si="5">IF(AND((J8&gt;I8),(J8&gt;H8)), 1, 0)</f>
        <v>0</v>
      </c>
    </row>
    <row r="9" spans="1:14" x14ac:dyDescent="0.35">
      <c r="A9">
        <v>10</v>
      </c>
      <c r="B9">
        <v>32</v>
      </c>
      <c r="C9">
        <v>30</v>
      </c>
      <c r="E9">
        <v>18</v>
      </c>
      <c r="F9">
        <v>32</v>
      </c>
      <c r="G9">
        <v>42</v>
      </c>
      <c r="H9">
        <f t="shared" si="0"/>
        <v>0.98923230445045596</v>
      </c>
      <c r="I9">
        <f t="shared" si="1"/>
        <v>0.98107961401219845</v>
      </c>
      <c r="J9" s="11">
        <f t="shared" si="2"/>
        <v>1</v>
      </c>
      <c r="L9">
        <f t="shared" si="3"/>
        <v>0</v>
      </c>
      <c r="M9">
        <f t="shared" si="4"/>
        <v>0</v>
      </c>
      <c r="N9">
        <f t="shared" si="5"/>
        <v>1</v>
      </c>
    </row>
    <row r="10" spans="1:14" x14ac:dyDescent="0.35">
      <c r="A10">
        <v>15</v>
      </c>
      <c r="B10">
        <v>37</v>
      </c>
      <c r="C10">
        <v>34</v>
      </c>
      <c r="E10">
        <v>14</v>
      </c>
      <c r="F10">
        <v>23</v>
      </c>
      <c r="G10">
        <v>38</v>
      </c>
      <c r="H10" s="10">
        <f t="shared" si="0"/>
        <v>0.99773631269826135</v>
      </c>
      <c r="I10">
        <f t="shared" si="1"/>
        <v>0.95966122096581896</v>
      </c>
      <c r="J10">
        <f t="shared" si="2"/>
        <v>0.99458736820410443</v>
      </c>
      <c r="L10">
        <f t="shared" si="3"/>
        <v>1</v>
      </c>
      <c r="M10">
        <f t="shared" si="4"/>
        <v>0</v>
      </c>
      <c r="N10">
        <f t="shared" si="5"/>
        <v>0</v>
      </c>
    </row>
    <row r="11" spans="1:14" x14ac:dyDescent="0.35">
      <c r="A11">
        <v>11</v>
      </c>
      <c r="B11">
        <v>33</v>
      </c>
      <c r="C11">
        <v>46</v>
      </c>
      <c r="E11">
        <v>15</v>
      </c>
      <c r="F11">
        <v>22</v>
      </c>
      <c r="G11">
        <v>43</v>
      </c>
      <c r="H11" s="10">
        <f t="shared" si="0"/>
        <v>0.9966372370952139</v>
      </c>
      <c r="I11">
        <f t="shared" si="1"/>
        <v>0.93878073311372656</v>
      </c>
      <c r="J11">
        <f t="shared" si="2"/>
        <v>0.98531417720913894</v>
      </c>
      <c r="L11">
        <f t="shared" si="3"/>
        <v>1</v>
      </c>
      <c r="M11">
        <f t="shared" si="4"/>
        <v>0</v>
      </c>
      <c r="N11">
        <f t="shared" si="5"/>
        <v>0</v>
      </c>
    </row>
    <row r="12" spans="1:14" x14ac:dyDescent="0.35">
      <c r="A12">
        <v>19</v>
      </c>
      <c r="B12">
        <v>35</v>
      </c>
      <c r="C12">
        <v>38</v>
      </c>
      <c r="E12">
        <v>14</v>
      </c>
      <c r="F12">
        <v>32</v>
      </c>
      <c r="G12">
        <v>35</v>
      </c>
      <c r="H12">
        <f t="shared" si="0"/>
        <v>0.9781323331184294</v>
      </c>
      <c r="I12">
        <f t="shared" si="1"/>
        <v>0.99501076585907466</v>
      </c>
      <c r="J12" s="11">
        <f t="shared" si="2"/>
        <v>0.99550009776027015</v>
      </c>
      <c r="L12">
        <f t="shared" si="3"/>
        <v>0</v>
      </c>
      <c r="M12">
        <f t="shared" si="4"/>
        <v>0</v>
      </c>
      <c r="N12">
        <f t="shared" si="5"/>
        <v>1</v>
      </c>
    </row>
    <row r="13" spans="1:14" x14ac:dyDescent="0.35">
      <c r="A13">
        <v>11</v>
      </c>
      <c r="B13">
        <v>39</v>
      </c>
      <c r="C13">
        <v>41</v>
      </c>
      <c r="E13">
        <v>12</v>
      </c>
      <c r="F13">
        <v>29</v>
      </c>
      <c r="G13">
        <v>39</v>
      </c>
      <c r="H13">
        <f t="shared" si="0"/>
        <v>0.99428249429566207</v>
      </c>
      <c r="I13">
        <f t="shared" si="1"/>
        <v>0.98239121452862543</v>
      </c>
      <c r="J13" s="11">
        <f t="shared" si="2"/>
        <v>0.99620059816766704</v>
      </c>
      <c r="L13">
        <f t="shared" si="3"/>
        <v>0</v>
      </c>
      <c r="M13">
        <f t="shared" si="4"/>
        <v>0</v>
      </c>
      <c r="N13">
        <f t="shared" si="5"/>
        <v>1</v>
      </c>
    </row>
    <row r="14" spans="1:14" x14ac:dyDescent="0.35">
      <c r="A14">
        <v>19</v>
      </c>
      <c r="B14">
        <v>28</v>
      </c>
      <c r="C14">
        <v>48</v>
      </c>
      <c r="E14">
        <v>13</v>
      </c>
      <c r="F14">
        <v>28</v>
      </c>
      <c r="G14">
        <v>54</v>
      </c>
      <c r="H14" s="10">
        <f t="shared" si="0"/>
        <v>0.99834789000477475</v>
      </c>
      <c r="I14">
        <f t="shared" si="1"/>
        <v>0.94043129735854625</v>
      </c>
      <c r="J14">
        <f t="shared" si="2"/>
        <v>0.979273980822429</v>
      </c>
      <c r="L14">
        <f t="shared" si="3"/>
        <v>1</v>
      </c>
      <c r="M14">
        <f t="shared" si="4"/>
        <v>0</v>
      </c>
      <c r="N14">
        <f t="shared" si="5"/>
        <v>0</v>
      </c>
    </row>
    <row r="15" spans="1:14" x14ac:dyDescent="0.35">
      <c r="A15">
        <v>18</v>
      </c>
      <c r="B15">
        <v>22</v>
      </c>
      <c r="C15">
        <v>48</v>
      </c>
      <c r="E15">
        <v>10</v>
      </c>
      <c r="F15">
        <v>32</v>
      </c>
      <c r="G15">
        <v>30</v>
      </c>
      <c r="H15">
        <f t="shared" si="0"/>
        <v>0.96076472449431483</v>
      </c>
      <c r="I15" s="5">
        <f t="shared" si="1"/>
        <v>0.99973255701010366</v>
      </c>
      <c r="J15">
        <f t="shared" si="2"/>
        <v>0.98178333326055278</v>
      </c>
      <c r="L15">
        <f t="shared" si="3"/>
        <v>0</v>
      </c>
      <c r="M15">
        <f t="shared" si="4"/>
        <v>1</v>
      </c>
      <c r="N15">
        <f t="shared" si="5"/>
        <v>0</v>
      </c>
    </row>
    <row r="16" spans="1:14" x14ac:dyDescent="0.35">
      <c r="A16">
        <v>11</v>
      </c>
      <c r="B16">
        <v>39</v>
      </c>
      <c r="C16">
        <v>59</v>
      </c>
      <c r="E16">
        <v>15</v>
      </c>
      <c r="F16">
        <v>37</v>
      </c>
      <c r="G16">
        <v>34</v>
      </c>
      <c r="H16">
        <f t="shared" si="0"/>
        <v>0.95759569214480622</v>
      </c>
      <c r="I16" s="5">
        <f t="shared" si="1"/>
        <v>0.99882188249522941</v>
      </c>
      <c r="J16">
        <f t="shared" si="2"/>
        <v>0.98516241663318105</v>
      </c>
      <c r="L16">
        <f t="shared" si="3"/>
        <v>0</v>
      </c>
      <c r="M16">
        <f t="shared" si="4"/>
        <v>1</v>
      </c>
      <c r="N16">
        <f t="shared" si="5"/>
        <v>0</v>
      </c>
    </row>
    <row r="17" spans="1:15" x14ac:dyDescent="0.35">
      <c r="A17">
        <v>13</v>
      </c>
      <c r="B17">
        <v>35</v>
      </c>
      <c r="C17">
        <v>42</v>
      </c>
      <c r="E17">
        <v>11</v>
      </c>
      <c r="F17">
        <v>33</v>
      </c>
      <c r="G17">
        <v>46</v>
      </c>
      <c r="H17" s="10">
        <f t="shared" si="0"/>
        <v>0.99473703054724971</v>
      </c>
      <c r="I17">
        <f t="shared" si="1"/>
        <v>0.97768153733895369</v>
      </c>
      <c r="J17">
        <f t="shared" si="2"/>
        <v>0.99029561238584307</v>
      </c>
      <c r="L17">
        <f t="shared" si="3"/>
        <v>1</v>
      </c>
      <c r="M17">
        <f t="shared" si="4"/>
        <v>0</v>
      </c>
      <c r="N17">
        <f t="shared" si="5"/>
        <v>0</v>
      </c>
    </row>
    <row r="18" spans="1:15" x14ac:dyDescent="0.35">
      <c r="A18">
        <v>11</v>
      </c>
      <c r="B18">
        <v>21</v>
      </c>
      <c r="C18">
        <v>39</v>
      </c>
      <c r="E18">
        <v>19</v>
      </c>
      <c r="F18">
        <v>35</v>
      </c>
      <c r="G18">
        <v>38</v>
      </c>
      <c r="H18">
        <f t="shared" si="0"/>
        <v>0.97263669045791568</v>
      </c>
      <c r="I18">
        <f t="shared" si="1"/>
        <v>0.99031140949830643</v>
      </c>
      <c r="J18" s="11">
        <f t="shared" si="2"/>
        <v>0.99585560638939064</v>
      </c>
      <c r="L18">
        <f t="shared" si="3"/>
        <v>0</v>
      </c>
      <c r="M18">
        <f t="shared" si="4"/>
        <v>0</v>
      </c>
      <c r="N18">
        <f t="shared" si="5"/>
        <v>1</v>
      </c>
    </row>
    <row r="19" spans="1:15" x14ac:dyDescent="0.35">
      <c r="A19">
        <v>19</v>
      </c>
      <c r="B19">
        <v>20</v>
      </c>
      <c r="C19">
        <v>38</v>
      </c>
      <c r="E19">
        <v>11</v>
      </c>
      <c r="F19">
        <v>39</v>
      </c>
      <c r="G19">
        <v>41</v>
      </c>
      <c r="H19">
        <f t="shared" si="0"/>
        <v>0.97350374376306892</v>
      </c>
      <c r="I19" s="5">
        <f t="shared" si="1"/>
        <v>0.9962501342373431</v>
      </c>
      <c r="J19">
        <f t="shared" si="2"/>
        <v>0.98514511489761714</v>
      </c>
      <c r="L19">
        <f t="shared" si="3"/>
        <v>0</v>
      </c>
      <c r="M19">
        <f t="shared" si="4"/>
        <v>1</v>
      </c>
      <c r="N19">
        <f t="shared" si="5"/>
        <v>0</v>
      </c>
    </row>
    <row r="20" spans="1:15" x14ac:dyDescent="0.35">
      <c r="A20">
        <v>20</v>
      </c>
      <c r="B20">
        <v>26</v>
      </c>
      <c r="C20">
        <v>46</v>
      </c>
      <c r="E20">
        <v>19</v>
      </c>
      <c r="F20">
        <v>28</v>
      </c>
      <c r="G20">
        <v>48</v>
      </c>
      <c r="H20" s="10">
        <f t="shared" si="0"/>
        <v>0.99596588237085759</v>
      </c>
      <c r="I20">
        <f t="shared" si="1"/>
        <v>0.95378823561366544</v>
      </c>
      <c r="J20">
        <f t="shared" si="2"/>
        <v>0.9932330383637733</v>
      </c>
      <c r="L20">
        <f t="shared" si="3"/>
        <v>1</v>
      </c>
      <c r="M20">
        <f t="shared" si="4"/>
        <v>0</v>
      </c>
      <c r="N20">
        <f t="shared" si="5"/>
        <v>0</v>
      </c>
    </row>
    <row r="21" spans="1:15" x14ac:dyDescent="0.35">
      <c r="A21">
        <v>12</v>
      </c>
      <c r="B21">
        <v>34</v>
      </c>
      <c r="C21">
        <v>38</v>
      </c>
      <c r="E21">
        <v>18</v>
      </c>
      <c r="F21">
        <v>22</v>
      </c>
      <c r="G21">
        <v>48</v>
      </c>
      <c r="H21" s="10">
        <f t="shared" si="0"/>
        <v>0.99150118588268177</v>
      </c>
      <c r="I21">
        <f t="shared" si="1"/>
        <v>0.9225426442024014</v>
      </c>
      <c r="J21">
        <f t="shared" si="2"/>
        <v>0.97814910025706936</v>
      </c>
      <c r="L21">
        <f t="shared" si="3"/>
        <v>1</v>
      </c>
      <c r="M21">
        <f t="shared" si="4"/>
        <v>0</v>
      </c>
      <c r="N21">
        <f t="shared" si="5"/>
        <v>0</v>
      </c>
    </row>
    <row r="22" spans="1:15" x14ac:dyDescent="0.35">
      <c r="A22">
        <v>12</v>
      </c>
      <c r="B22">
        <v>29</v>
      </c>
      <c r="C22">
        <v>42</v>
      </c>
      <c r="E22">
        <v>11</v>
      </c>
      <c r="F22">
        <v>39</v>
      </c>
      <c r="G22">
        <v>59</v>
      </c>
      <c r="H22" s="10">
        <f t="shared" si="0"/>
        <v>0.9949206459909743</v>
      </c>
      <c r="I22">
        <f t="shared" si="1"/>
        <v>0.96660822721530082</v>
      </c>
      <c r="J22">
        <f t="shared" si="2"/>
        <v>0.98275899293744462</v>
      </c>
      <c r="L22">
        <f t="shared" si="3"/>
        <v>1</v>
      </c>
      <c r="M22">
        <f t="shared" si="4"/>
        <v>0</v>
      </c>
      <c r="N22">
        <f t="shared" si="5"/>
        <v>0</v>
      </c>
    </row>
    <row r="23" spans="1:15" x14ac:dyDescent="0.35">
      <c r="A23">
        <v>13</v>
      </c>
      <c r="B23">
        <v>25</v>
      </c>
      <c r="C23">
        <v>60</v>
      </c>
      <c r="E23">
        <v>13</v>
      </c>
      <c r="F23">
        <v>35</v>
      </c>
      <c r="G23">
        <v>42</v>
      </c>
      <c r="H23">
        <f t="shared" si="0"/>
        <v>0.9870688738039981</v>
      </c>
      <c r="I23">
        <f t="shared" si="1"/>
        <v>0.99095344009654485</v>
      </c>
      <c r="J23" s="11">
        <f t="shared" si="2"/>
        <v>0.99460411990260233</v>
      </c>
      <c r="L23">
        <f t="shared" si="3"/>
        <v>0</v>
      </c>
      <c r="M23">
        <f t="shared" si="4"/>
        <v>0</v>
      </c>
      <c r="N23">
        <f t="shared" si="5"/>
        <v>1</v>
      </c>
    </row>
    <row r="24" spans="1:15" x14ac:dyDescent="0.35">
      <c r="E24">
        <v>11</v>
      </c>
      <c r="F24">
        <v>21</v>
      </c>
      <c r="G24">
        <v>39</v>
      </c>
      <c r="H24" s="10">
        <f t="shared" si="0"/>
        <v>0.99940522485663108</v>
      </c>
      <c r="I24">
        <f t="shared" si="1"/>
        <v>0.94635875706798811</v>
      </c>
      <c r="J24">
        <f t="shared" si="2"/>
        <v>0.98506095002464511</v>
      </c>
      <c r="L24">
        <f t="shared" si="3"/>
        <v>1</v>
      </c>
      <c r="M24">
        <f t="shared" si="4"/>
        <v>0</v>
      </c>
      <c r="N24">
        <f t="shared" si="5"/>
        <v>0</v>
      </c>
    </row>
    <row r="25" spans="1:15" x14ac:dyDescent="0.35">
      <c r="E25">
        <v>19</v>
      </c>
      <c r="F25">
        <v>20</v>
      </c>
      <c r="G25">
        <v>38</v>
      </c>
      <c r="H25">
        <f t="shared" si="0"/>
        <v>0.98349330137134283</v>
      </c>
      <c r="I25">
        <f t="shared" si="1"/>
        <v>0.93139609378483046</v>
      </c>
      <c r="J25" s="11">
        <f t="shared" si="2"/>
        <v>0.98414439177093105</v>
      </c>
      <c r="L25">
        <f t="shared" si="3"/>
        <v>0</v>
      </c>
      <c r="M25">
        <f t="shared" si="4"/>
        <v>0</v>
      </c>
      <c r="N25">
        <f t="shared" si="5"/>
        <v>1</v>
      </c>
    </row>
    <row r="26" spans="1:15" x14ac:dyDescent="0.35">
      <c r="E26">
        <v>20</v>
      </c>
      <c r="F26">
        <v>26</v>
      </c>
      <c r="G26">
        <v>46</v>
      </c>
      <c r="H26" s="10">
        <f t="shared" si="0"/>
        <v>0.99243913160407626</v>
      </c>
      <c r="I26">
        <f t="shared" si="1"/>
        <v>0.94712916388952517</v>
      </c>
      <c r="J26">
        <f t="shared" si="2"/>
        <v>0.9911965681670345</v>
      </c>
      <c r="L26">
        <f t="shared" si="3"/>
        <v>1</v>
      </c>
      <c r="M26">
        <f t="shared" si="4"/>
        <v>0</v>
      </c>
      <c r="N26">
        <f t="shared" si="5"/>
        <v>0</v>
      </c>
    </row>
    <row r="27" spans="1:15" x14ac:dyDescent="0.35">
      <c r="E27">
        <v>12</v>
      </c>
      <c r="F27">
        <v>34</v>
      </c>
      <c r="G27">
        <v>38</v>
      </c>
      <c r="H27">
        <f t="shared" si="0"/>
        <v>0.98099224735957102</v>
      </c>
      <c r="I27" s="5">
        <f t="shared" si="1"/>
        <v>0.99492619391959203</v>
      </c>
      <c r="J27">
        <f t="shared" si="2"/>
        <v>0.99239861666188223</v>
      </c>
      <c r="L27">
        <f t="shared" si="3"/>
        <v>0</v>
      </c>
      <c r="M27">
        <f t="shared" si="4"/>
        <v>1</v>
      </c>
      <c r="N27">
        <f t="shared" si="5"/>
        <v>0</v>
      </c>
    </row>
    <row r="28" spans="1:15" x14ac:dyDescent="0.35">
      <c r="E28">
        <v>12</v>
      </c>
      <c r="F28">
        <v>29</v>
      </c>
      <c r="G28">
        <v>42</v>
      </c>
      <c r="H28" s="10">
        <f t="shared" si="0"/>
        <v>0.99729973140449846</v>
      </c>
      <c r="I28">
        <f t="shared" si="1"/>
        <v>0.97533636995199002</v>
      </c>
      <c r="J28">
        <f t="shared" si="2"/>
        <v>0.99423085770606678</v>
      </c>
      <c r="L28">
        <f t="shared" si="3"/>
        <v>1</v>
      </c>
      <c r="M28">
        <f t="shared" si="4"/>
        <v>0</v>
      </c>
      <c r="N28">
        <f t="shared" si="5"/>
        <v>0</v>
      </c>
    </row>
    <row r="29" spans="1:15" x14ac:dyDescent="0.35">
      <c r="E29">
        <v>13</v>
      </c>
      <c r="F29">
        <v>25</v>
      </c>
      <c r="G29">
        <v>60</v>
      </c>
      <c r="H29" s="10">
        <f t="shared" si="0"/>
        <v>0.990511856847066</v>
      </c>
      <c r="I29">
        <f t="shared" si="1"/>
        <v>0.90906477931602914</v>
      </c>
      <c r="J29">
        <f t="shared" si="2"/>
        <v>0.96109784401107201</v>
      </c>
      <c r="L29">
        <f t="shared" si="3"/>
        <v>1</v>
      </c>
      <c r="M29">
        <f t="shared" si="4"/>
        <v>0</v>
      </c>
      <c r="N29">
        <f t="shared" si="5"/>
        <v>0</v>
      </c>
    </row>
    <row r="31" spans="1:15" x14ac:dyDescent="0.35">
      <c r="E31" t="s">
        <v>82</v>
      </c>
      <c r="I31" t="s">
        <v>83</v>
      </c>
      <c r="M31" t="s">
        <v>84</v>
      </c>
    </row>
    <row r="32" spans="1:15" x14ac:dyDescent="0.35">
      <c r="E32">
        <v>15</v>
      </c>
      <c r="F32">
        <v>31</v>
      </c>
      <c r="G32">
        <v>53</v>
      </c>
      <c r="I32">
        <v>11</v>
      </c>
      <c r="J32">
        <v>33</v>
      </c>
      <c r="K32">
        <v>30</v>
      </c>
      <c r="M32">
        <v>18</v>
      </c>
      <c r="N32">
        <v>32</v>
      </c>
      <c r="O32">
        <v>42</v>
      </c>
    </row>
    <row r="33" spans="4:15" x14ac:dyDescent="0.35">
      <c r="E33">
        <v>14</v>
      </c>
      <c r="F33">
        <v>23</v>
      </c>
      <c r="G33">
        <v>38</v>
      </c>
      <c r="I33">
        <v>10</v>
      </c>
      <c r="J33">
        <v>32</v>
      </c>
      <c r="K33">
        <v>30</v>
      </c>
      <c r="M33">
        <v>14</v>
      </c>
      <c r="N33">
        <v>32</v>
      </c>
      <c r="O33">
        <v>35</v>
      </c>
    </row>
    <row r="34" spans="4:15" x14ac:dyDescent="0.35">
      <c r="E34">
        <v>15</v>
      </c>
      <c r="F34">
        <v>22</v>
      </c>
      <c r="G34">
        <v>43</v>
      </c>
      <c r="I34">
        <v>15</v>
      </c>
      <c r="J34">
        <v>37</v>
      </c>
      <c r="K34">
        <v>34</v>
      </c>
      <c r="M34">
        <v>12</v>
      </c>
      <c r="N34">
        <v>29</v>
      </c>
      <c r="O34">
        <v>39</v>
      </c>
    </row>
    <row r="35" spans="4:15" x14ac:dyDescent="0.35">
      <c r="E35">
        <v>13</v>
      </c>
      <c r="F35">
        <v>28</v>
      </c>
      <c r="G35">
        <v>54</v>
      </c>
      <c r="I35">
        <v>11</v>
      </c>
      <c r="J35">
        <v>39</v>
      </c>
      <c r="K35">
        <v>41</v>
      </c>
      <c r="M35">
        <v>19</v>
      </c>
      <c r="N35">
        <v>35</v>
      </c>
      <c r="O35">
        <v>38</v>
      </c>
    </row>
    <row r="36" spans="4:15" x14ac:dyDescent="0.35">
      <c r="E36">
        <v>11</v>
      </c>
      <c r="F36">
        <v>33</v>
      </c>
      <c r="G36">
        <v>46</v>
      </c>
      <c r="I36">
        <v>12</v>
      </c>
      <c r="J36">
        <v>34</v>
      </c>
      <c r="K36">
        <v>38</v>
      </c>
      <c r="M36">
        <v>13</v>
      </c>
      <c r="N36">
        <v>35</v>
      </c>
      <c r="O36">
        <v>42</v>
      </c>
    </row>
    <row r="37" spans="4:15" x14ac:dyDescent="0.35">
      <c r="E37">
        <v>19</v>
      </c>
      <c r="F37">
        <v>28</v>
      </c>
      <c r="G37">
        <v>48</v>
      </c>
      <c r="H37" t="s">
        <v>89</v>
      </c>
      <c r="I37">
        <f>AVERAGE(I32:I36)</f>
        <v>11.8</v>
      </c>
      <c r="J37">
        <f t="shared" ref="J37:K37" si="6">AVERAGE(J32:J36)</f>
        <v>35</v>
      </c>
      <c r="K37">
        <f t="shared" si="6"/>
        <v>34.6</v>
      </c>
      <c r="M37">
        <v>19</v>
      </c>
      <c r="N37">
        <v>20</v>
      </c>
      <c r="O37">
        <v>38</v>
      </c>
    </row>
    <row r="38" spans="4:15" x14ac:dyDescent="0.35">
      <c r="E38">
        <v>18</v>
      </c>
      <c r="F38">
        <v>22</v>
      </c>
      <c r="G38">
        <v>48</v>
      </c>
      <c r="L38" t="s">
        <v>89</v>
      </c>
      <c r="M38">
        <f>AVERAGE(M32:M37)</f>
        <v>15.833333333333334</v>
      </c>
      <c r="N38">
        <f t="shared" ref="N38:O38" si="7">AVERAGE(N32:N37)</f>
        <v>30.5</v>
      </c>
      <c r="O38">
        <f t="shared" si="7"/>
        <v>39</v>
      </c>
    </row>
    <row r="39" spans="4:15" x14ac:dyDescent="0.35">
      <c r="E39">
        <v>11</v>
      </c>
      <c r="F39">
        <v>39</v>
      </c>
      <c r="G39">
        <v>59</v>
      </c>
    </row>
    <row r="40" spans="4:15" x14ac:dyDescent="0.35">
      <c r="E40">
        <v>11</v>
      </c>
      <c r="F40">
        <v>21</v>
      </c>
      <c r="G40">
        <v>39</v>
      </c>
    </row>
    <row r="41" spans="4:15" x14ac:dyDescent="0.35">
      <c r="E41">
        <v>20</v>
      </c>
      <c r="F41">
        <v>26</v>
      </c>
      <c r="G41">
        <v>46</v>
      </c>
    </row>
    <row r="42" spans="4:15" x14ac:dyDescent="0.35">
      <c r="E42">
        <v>12</v>
      </c>
      <c r="F42">
        <v>29</v>
      </c>
      <c r="G42">
        <v>42</v>
      </c>
    </row>
    <row r="43" spans="4:15" x14ac:dyDescent="0.35">
      <c r="E43">
        <v>13</v>
      </c>
      <c r="F43">
        <v>25</v>
      </c>
      <c r="G43">
        <v>60</v>
      </c>
    </row>
    <row r="44" spans="4:15" x14ac:dyDescent="0.35">
      <c r="D44" t="s">
        <v>88</v>
      </c>
      <c r="E44">
        <f>AVERAGE(E32:E43)</f>
        <v>14.333333333333334</v>
      </c>
      <c r="F44">
        <f t="shared" ref="F44:G44" si="8">AVERAGE(F32:F43)</f>
        <v>27.25</v>
      </c>
      <c r="G44">
        <f t="shared" si="8"/>
        <v>48</v>
      </c>
    </row>
    <row r="47" spans="4:15" x14ac:dyDescent="0.35">
      <c r="E47" t="s">
        <v>90</v>
      </c>
    </row>
    <row r="48" spans="4:15" x14ac:dyDescent="0.35">
      <c r="F48" t="s">
        <v>82</v>
      </c>
      <c r="G48">
        <v>14.333333333333334</v>
      </c>
      <c r="H48">
        <v>27.25</v>
      </c>
      <c r="I48">
        <v>48</v>
      </c>
    </row>
    <row r="49" spans="5:14" x14ac:dyDescent="0.35">
      <c r="F49" t="s">
        <v>83</v>
      </c>
      <c r="G49">
        <v>11.8</v>
      </c>
      <c r="H49">
        <v>35</v>
      </c>
      <c r="I49">
        <v>34.6</v>
      </c>
    </row>
    <row r="50" spans="5:14" x14ac:dyDescent="0.35">
      <c r="F50" t="s">
        <v>84</v>
      </c>
      <c r="G50">
        <v>15.833333333333334</v>
      </c>
      <c r="H50">
        <v>30.5</v>
      </c>
      <c r="I50">
        <v>39</v>
      </c>
    </row>
    <row r="52" spans="5:14" x14ac:dyDescent="0.35">
      <c r="E52" t="s">
        <v>85</v>
      </c>
      <c r="F52" t="s">
        <v>86</v>
      </c>
      <c r="G52" t="s">
        <v>87</v>
      </c>
      <c r="H52" t="s">
        <v>91</v>
      </c>
      <c r="I52" t="s">
        <v>92</v>
      </c>
      <c r="J52" t="s">
        <v>93</v>
      </c>
    </row>
    <row r="53" spans="5:14" x14ac:dyDescent="0.35">
      <c r="E53">
        <v>15</v>
      </c>
      <c r="F53">
        <v>31</v>
      </c>
      <c r="G53">
        <v>53</v>
      </c>
      <c r="H53" s="10">
        <f>((E53*$G$48)+(F53*$H$48)+(G53*$I$48))/((SQRT((E53^2)+(F53^2)+(G53^2)))*(SQRT(($G$48^2)+($H$48^2)+($I$48^2))))</f>
        <v>0.99981703354110774</v>
      </c>
      <c r="I53">
        <f>((E53*$G$49)+(F53*$H$49)+(G53*$I$49))/((SQRT((E53^2)+(F53^2)+(G53^2)))*(SQRT(($G$49^2)+($H$49^2)+($I$49^2))))</f>
        <v>0.96777812522497764</v>
      </c>
      <c r="J53">
        <f>((E53*$G$50)+(F53*$H$50)+(G53*$I$50))/((SQRT((E53^2)+(F53^2)+(G53^2)))*(SQRT(($G$50^2)+($H$50^2)+($I$50^2))))</f>
        <v>0.9892060448760216</v>
      </c>
      <c r="L53">
        <f>IF(AND((H53&gt;I53),(H53&gt;J53)), 1, 0)</f>
        <v>1</v>
      </c>
      <c r="M53">
        <f>IF(AND((I53&gt;H53),(I53&gt;J53)), 1, 0)</f>
        <v>0</v>
      </c>
      <c r="N53">
        <f>IF(AND((J53&gt;I53),(J53&gt;H53)), 1, 0)</f>
        <v>0</v>
      </c>
    </row>
    <row r="54" spans="5:14" x14ac:dyDescent="0.35">
      <c r="E54">
        <v>11</v>
      </c>
      <c r="F54">
        <v>33</v>
      </c>
      <c r="G54">
        <v>30</v>
      </c>
      <c r="H54">
        <f t="shared" ref="H54:H75" si="9">((E54*$G$48)+(F54*$H$48)+(G54*$I$48))/((SQRT((E54^2)+(F54^2)+(G54^2)))*(SQRT(($G$48^2)+($H$48^2)+($I$48^2))))</f>
        <v>0.95320670465341761</v>
      </c>
      <c r="I54" s="5">
        <f t="shared" ref="I54:I75" si="10">((E54*$G$49)+(F54*$H$49)+(G54*$I$49))/((SQRT((E54^2)+(F54^2)+(G54^2)))*(SQRT(($G$49^2)+($H$49^2)+($I$49^2))))</f>
        <v>0.99915274788778208</v>
      </c>
      <c r="J54">
        <f t="shared" ref="J54:J75" si="11">((E54*$G$50)+(F54*$H$50)+(G54*$I$50))/((SQRT((E54^2)+(F54^2)+(G54^2)))*(SQRT(($G$50^2)+($H$50^2)+($I$50^2))))</f>
        <v>0.98449069042876569</v>
      </c>
      <c r="L54">
        <f t="shared" ref="L54:L75" si="12">IF(AND((H54&gt;I54),(H54&gt;J54)), 1, 0)</f>
        <v>0</v>
      </c>
      <c r="M54">
        <f t="shared" ref="M54:M75" si="13">IF(AND((I54&gt;H54),(I54&gt;J54)), 1, 0)</f>
        <v>1</v>
      </c>
      <c r="N54">
        <f t="shared" ref="N54:N75" si="14">IF(AND((J54&gt;I54),(J54&gt;H54)), 1, 0)</f>
        <v>0</v>
      </c>
    </row>
    <row r="55" spans="5:14" x14ac:dyDescent="0.35">
      <c r="E55">
        <v>18</v>
      </c>
      <c r="F55">
        <v>32</v>
      </c>
      <c r="G55">
        <v>42</v>
      </c>
      <c r="H55">
        <f t="shared" si="9"/>
        <v>0.9889246265110625</v>
      </c>
      <c r="I55">
        <f t="shared" si="10"/>
        <v>0.98664349527034823</v>
      </c>
      <c r="J55" s="11">
        <f t="shared" si="11"/>
        <v>0.99974723951814082</v>
      </c>
      <c r="L55">
        <f t="shared" si="12"/>
        <v>0</v>
      </c>
      <c r="M55">
        <f t="shared" si="13"/>
        <v>0</v>
      </c>
      <c r="N55">
        <f t="shared" si="14"/>
        <v>1</v>
      </c>
    </row>
    <row r="56" spans="5:14" x14ac:dyDescent="0.35">
      <c r="E56">
        <v>14</v>
      </c>
      <c r="F56">
        <v>23</v>
      </c>
      <c r="G56">
        <v>38</v>
      </c>
      <c r="H56" s="10">
        <f t="shared" si="9"/>
        <v>0.99832621121660026</v>
      </c>
      <c r="I56">
        <f t="shared" si="10"/>
        <v>0.96943283606296571</v>
      </c>
      <c r="J56">
        <f t="shared" si="11"/>
        <v>0.99352132379997204</v>
      </c>
      <c r="L56">
        <f t="shared" si="12"/>
        <v>1</v>
      </c>
      <c r="M56">
        <f t="shared" si="13"/>
        <v>0</v>
      </c>
      <c r="N56">
        <f t="shared" si="14"/>
        <v>0</v>
      </c>
    </row>
    <row r="57" spans="5:14" x14ac:dyDescent="0.35">
      <c r="E57">
        <v>15</v>
      </c>
      <c r="F57">
        <v>22</v>
      </c>
      <c r="G57">
        <v>43</v>
      </c>
      <c r="H57" s="10">
        <f t="shared" si="9"/>
        <v>0.99802226828852292</v>
      </c>
      <c r="I57">
        <f t="shared" si="10"/>
        <v>0.95120542914164263</v>
      </c>
      <c r="J57">
        <f t="shared" si="11"/>
        <v>0.98345855934624393</v>
      </c>
      <c r="L57">
        <f t="shared" si="12"/>
        <v>1</v>
      </c>
      <c r="M57">
        <f t="shared" si="13"/>
        <v>0</v>
      </c>
      <c r="N57">
        <f t="shared" si="14"/>
        <v>0</v>
      </c>
    </row>
    <row r="58" spans="5:14" x14ac:dyDescent="0.35">
      <c r="E58">
        <v>14</v>
      </c>
      <c r="F58">
        <v>32</v>
      </c>
      <c r="G58">
        <v>35</v>
      </c>
      <c r="H58">
        <f t="shared" si="9"/>
        <v>0.97619922811975446</v>
      </c>
      <c r="I58" s="5">
        <f t="shared" si="10"/>
        <v>0.99747321973086644</v>
      </c>
      <c r="J58">
        <f t="shared" si="11"/>
        <v>0.99704435885689635</v>
      </c>
      <c r="L58">
        <f t="shared" si="12"/>
        <v>0</v>
      </c>
      <c r="M58">
        <f t="shared" si="13"/>
        <v>1</v>
      </c>
      <c r="N58">
        <f t="shared" si="14"/>
        <v>0</v>
      </c>
    </row>
    <row r="59" spans="5:14" x14ac:dyDescent="0.35">
      <c r="E59">
        <v>12</v>
      </c>
      <c r="F59">
        <v>29</v>
      </c>
      <c r="G59">
        <v>39</v>
      </c>
      <c r="H59">
        <f t="shared" si="9"/>
        <v>0.99282313768182284</v>
      </c>
      <c r="I59">
        <f t="shared" si="10"/>
        <v>0.98912648495944311</v>
      </c>
      <c r="J59" s="11">
        <f t="shared" si="11"/>
        <v>0.99745265882951051</v>
      </c>
      <c r="L59">
        <f t="shared" si="12"/>
        <v>0</v>
      </c>
      <c r="M59">
        <f t="shared" si="13"/>
        <v>0</v>
      </c>
      <c r="N59">
        <f t="shared" si="14"/>
        <v>1</v>
      </c>
    </row>
    <row r="60" spans="5:14" x14ac:dyDescent="0.35">
      <c r="E60">
        <v>13</v>
      </c>
      <c r="F60">
        <v>28</v>
      </c>
      <c r="G60">
        <v>54</v>
      </c>
      <c r="H60" s="10">
        <f t="shared" si="9"/>
        <v>0.99837043183652807</v>
      </c>
      <c r="I60">
        <f t="shared" si="10"/>
        <v>0.95355047277743676</v>
      </c>
      <c r="J60">
        <f t="shared" si="11"/>
        <v>0.9791528111035579</v>
      </c>
      <c r="L60">
        <f t="shared" si="12"/>
        <v>1</v>
      </c>
      <c r="M60">
        <f t="shared" si="13"/>
        <v>0</v>
      </c>
      <c r="N60">
        <f t="shared" si="14"/>
        <v>0</v>
      </c>
    </row>
    <row r="61" spans="5:14" x14ac:dyDescent="0.35">
      <c r="E61">
        <v>10</v>
      </c>
      <c r="F61">
        <v>32</v>
      </c>
      <c r="G61">
        <v>30</v>
      </c>
      <c r="H61">
        <f t="shared" si="9"/>
        <v>0.95703864215355883</v>
      </c>
      <c r="I61" s="5">
        <f t="shared" si="10"/>
        <v>0.99960472668764555</v>
      </c>
      <c r="J61">
        <f t="shared" si="11"/>
        <v>0.9853756828373772</v>
      </c>
      <c r="L61">
        <f t="shared" si="12"/>
        <v>0</v>
      </c>
      <c r="M61">
        <f t="shared" si="13"/>
        <v>1</v>
      </c>
      <c r="N61">
        <f t="shared" si="14"/>
        <v>0</v>
      </c>
    </row>
    <row r="62" spans="5:14" x14ac:dyDescent="0.35">
      <c r="E62">
        <v>15</v>
      </c>
      <c r="F62">
        <v>37</v>
      </c>
      <c r="G62">
        <v>34</v>
      </c>
      <c r="H62">
        <f t="shared" si="9"/>
        <v>0.95477724745025583</v>
      </c>
      <c r="I62" s="5">
        <f t="shared" si="10"/>
        <v>0.99788048557401232</v>
      </c>
      <c r="J62">
        <f t="shared" si="11"/>
        <v>0.98757594062060272</v>
      </c>
      <c r="L62">
        <f t="shared" si="12"/>
        <v>0</v>
      </c>
      <c r="M62">
        <f t="shared" si="13"/>
        <v>1</v>
      </c>
      <c r="N62">
        <f t="shared" si="14"/>
        <v>0</v>
      </c>
    </row>
    <row r="63" spans="5:14" x14ac:dyDescent="0.35">
      <c r="E63">
        <v>11</v>
      </c>
      <c r="F63">
        <v>33</v>
      </c>
      <c r="G63">
        <v>46</v>
      </c>
      <c r="H63" s="10">
        <f t="shared" si="9"/>
        <v>0.99273937187522332</v>
      </c>
      <c r="I63">
        <f t="shared" si="10"/>
        <v>0.98548372188716171</v>
      </c>
      <c r="J63">
        <f t="shared" si="11"/>
        <v>0.99229082758450438</v>
      </c>
      <c r="L63">
        <f t="shared" si="12"/>
        <v>1</v>
      </c>
      <c r="M63">
        <f t="shared" si="13"/>
        <v>0</v>
      </c>
      <c r="N63">
        <f t="shared" si="14"/>
        <v>0</v>
      </c>
    </row>
    <row r="64" spans="5:14" x14ac:dyDescent="0.35">
      <c r="E64">
        <v>19</v>
      </c>
      <c r="F64">
        <v>35</v>
      </c>
      <c r="G64">
        <v>38</v>
      </c>
      <c r="H64">
        <f t="shared" si="9"/>
        <v>0.97166074748064746</v>
      </c>
      <c r="I64">
        <f t="shared" si="10"/>
        <v>0.9921515652078905</v>
      </c>
      <c r="J64" s="11">
        <f t="shared" si="11"/>
        <v>0.99617612722512394</v>
      </c>
      <c r="L64">
        <f t="shared" si="12"/>
        <v>0</v>
      </c>
      <c r="M64">
        <f t="shared" si="13"/>
        <v>0</v>
      </c>
      <c r="N64">
        <f t="shared" si="14"/>
        <v>1</v>
      </c>
    </row>
    <row r="65" spans="5:15" x14ac:dyDescent="0.35">
      <c r="E65">
        <v>11</v>
      </c>
      <c r="F65">
        <v>39</v>
      </c>
      <c r="G65">
        <v>41</v>
      </c>
      <c r="H65">
        <f t="shared" si="9"/>
        <v>0.96991609870446704</v>
      </c>
      <c r="I65" s="5">
        <f t="shared" si="10"/>
        <v>0.9986107632256368</v>
      </c>
      <c r="J65">
        <f t="shared" si="11"/>
        <v>0.98873387329336615</v>
      </c>
      <c r="L65">
        <f t="shared" si="12"/>
        <v>0</v>
      </c>
      <c r="M65">
        <f t="shared" si="13"/>
        <v>1</v>
      </c>
      <c r="N65">
        <f t="shared" si="14"/>
        <v>0</v>
      </c>
    </row>
    <row r="66" spans="5:15" x14ac:dyDescent="0.35">
      <c r="E66">
        <v>19</v>
      </c>
      <c r="F66">
        <v>28</v>
      </c>
      <c r="G66">
        <v>48</v>
      </c>
      <c r="H66" s="10">
        <f t="shared" si="9"/>
        <v>0.99709707738124143</v>
      </c>
      <c r="I66">
        <f t="shared" si="10"/>
        <v>0.96391630486945235</v>
      </c>
      <c r="J66">
        <f t="shared" si="11"/>
        <v>0.99152507866438655</v>
      </c>
      <c r="L66">
        <f t="shared" si="12"/>
        <v>1</v>
      </c>
      <c r="M66">
        <f t="shared" si="13"/>
        <v>0</v>
      </c>
      <c r="N66">
        <f t="shared" si="14"/>
        <v>0</v>
      </c>
    </row>
    <row r="67" spans="5:15" x14ac:dyDescent="0.35">
      <c r="E67">
        <v>18</v>
      </c>
      <c r="F67">
        <v>22</v>
      </c>
      <c r="G67">
        <v>48</v>
      </c>
      <c r="H67" s="10">
        <f t="shared" si="9"/>
        <v>0.99379695064040818</v>
      </c>
      <c r="I67">
        <f t="shared" si="10"/>
        <v>0.9362062344552643</v>
      </c>
      <c r="J67">
        <f t="shared" si="11"/>
        <v>0.97526222606322943</v>
      </c>
      <c r="L67">
        <f t="shared" si="12"/>
        <v>1</v>
      </c>
      <c r="M67">
        <f t="shared" si="13"/>
        <v>0</v>
      </c>
      <c r="N67">
        <f t="shared" si="14"/>
        <v>0</v>
      </c>
    </row>
    <row r="68" spans="5:15" x14ac:dyDescent="0.35">
      <c r="E68">
        <v>11</v>
      </c>
      <c r="F68">
        <v>39</v>
      </c>
      <c r="G68">
        <v>59</v>
      </c>
      <c r="H68" s="10">
        <f t="shared" si="9"/>
        <v>0.99283295160922036</v>
      </c>
      <c r="I68">
        <f t="shared" si="10"/>
        <v>0.97619356228240117</v>
      </c>
      <c r="J68">
        <f t="shared" si="11"/>
        <v>0.98499515074785315</v>
      </c>
      <c r="L68">
        <f t="shared" si="12"/>
        <v>1</v>
      </c>
      <c r="M68">
        <f t="shared" si="13"/>
        <v>0</v>
      </c>
      <c r="N68">
        <f t="shared" si="14"/>
        <v>0</v>
      </c>
    </row>
    <row r="69" spans="5:15" x14ac:dyDescent="0.35">
      <c r="E69">
        <v>13</v>
      </c>
      <c r="F69">
        <v>35</v>
      </c>
      <c r="G69">
        <v>42</v>
      </c>
      <c r="H69">
        <f t="shared" si="9"/>
        <v>0.98484223897906142</v>
      </c>
      <c r="I69">
        <f t="shared" si="10"/>
        <v>0.99560515869978594</v>
      </c>
      <c r="J69" s="11">
        <f t="shared" si="11"/>
        <v>0.99666145464328615</v>
      </c>
      <c r="L69">
        <f t="shared" si="12"/>
        <v>0</v>
      </c>
      <c r="M69">
        <f t="shared" si="13"/>
        <v>0</v>
      </c>
      <c r="N69">
        <f t="shared" si="14"/>
        <v>1</v>
      </c>
    </row>
    <row r="70" spans="5:15" x14ac:dyDescent="0.35">
      <c r="E70">
        <v>11</v>
      </c>
      <c r="F70">
        <v>21</v>
      </c>
      <c r="G70">
        <v>39</v>
      </c>
      <c r="H70" s="10">
        <f t="shared" si="9"/>
        <v>0.99970765097351733</v>
      </c>
      <c r="I70">
        <f t="shared" si="10"/>
        <v>0.95859135687526831</v>
      </c>
      <c r="J70">
        <f t="shared" si="11"/>
        <v>0.98452788268633828</v>
      </c>
      <c r="L70">
        <f t="shared" si="12"/>
        <v>1</v>
      </c>
      <c r="M70">
        <f t="shared" si="13"/>
        <v>0</v>
      </c>
      <c r="N70">
        <f t="shared" si="14"/>
        <v>0</v>
      </c>
    </row>
    <row r="71" spans="5:15" x14ac:dyDescent="0.35">
      <c r="E71">
        <v>19</v>
      </c>
      <c r="F71">
        <v>20</v>
      </c>
      <c r="G71">
        <v>38</v>
      </c>
      <c r="H71" s="10">
        <f t="shared" si="9"/>
        <v>0.98637755895507007</v>
      </c>
      <c r="I71">
        <f t="shared" si="10"/>
        <v>0.94213056607285239</v>
      </c>
      <c r="J71">
        <f t="shared" si="11"/>
        <v>0.98032470090081936</v>
      </c>
      <c r="L71">
        <f t="shared" si="12"/>
        <v>1</v>
      </c>
      <c r="M71">
        <f t="shared" si="13"/>
        <v>0</v>
      </c>
      <c r="N71">
        <f t="shared" si="14"/>
        <v>0</v>
      </c>
    </row>
    <row r="72" spans="5:15" x14ac:dyDescent="0.35">
      <c r="E72">
        <v>20</v>
      </c>
      <c r="F72">
        <v>26</v>
      </c>
      <c r="G72">
        <v>46</v>
      </c>
      <c r="H72" s="10">
        <f t="shared" si="9"/>
        <v>0.99419680443888947</v>
      </c>
      <c r="I72">
        <f t="shared" si="10"/>
        <v>0.95741416424497439</v>
      </c>
      <c r="J72">
        <f t="shared" si="11"/>
        <v>0.98872863043899517</v>
      </c>
      <c r="L72">
        <f t="shared" si="12"/>
        <v>1</v>
      </c>
      <c r="M72">
        <f t="shared" si="13"/>
        <v>0</v>
      </c>
      <c r="N72">
        <f t="shared" si="14"/>
        <v>0</v>
      </c>
    </row>
    <row r="73" spans="5:15" x14ac:dyDescent="0.35">
      <c r="E73">
        <v>12</v>
      </c>
      <c r="F73">
        <v>34</v>
      </c>
      <c r="G73">
        <v>38</v>
      </c>
      <c r="H73">
        <f t="shared" si="9"/>
        <v>0.97833307041574025</v>
      </c>
      <c r="I73" s="5">
        <f t="shared" si="10"/>
        <v>0.9982164712914785</v>
      </c>
      <c r="J73">
        <f t="shared" si="11"/>
        <v>0.99489842641302539</v>
      </c>
      <c r="L73">
        <f t="shared" si="12"/>
        <v>0</v>
      </c>
      <c r="M73">
        <f t="shared" si="13"/>
        <v>1</v>
      </c>
      <c r="N73">
        <f t="shared" si="14"/>
        <v>0</v>
      </c>
    </row>
    <row r="74" spans="5:15" x14ac:dyDescent="0.35">
      <c r="E74">
        <v>12</v>
      </c>
      <c r="F74">
        <v>29</v>
      </c>
      <c r="G74">
        <v>42</v>
      </c>
      <c r="H74" s="10">
        <f t="shared" si="9"/>
        <v>0.99608878036746351</v>
      </c>
      <c r="I74">
        <f t="shared" si="10"/>
        <v>0.98351537675182332</v>
      </c>
      <c r="J74">
        <f t="shared" si="11"/>
        <v>0.99527746148019414</v>
      </c>
      <c r="L74">
        <f t="shared" si="12"/>
        <v>1</v>
      </c>
      <c r="M74">
        <f t="shared" si="13"/>
        <v>0</v>
      </c>
      <c r="N74">
        <f t="shared" si="14"/>
        <v>0</v>
      </c>
    </row>
    <row r="75" spans="5:15" x14ac:dyDescent="0.35">
      <c r="E75">
        <v>13</v>
      </c>
      <c r="F75">
        <v>25</v>
      </c>
      <c r="G75">
        <v>60</v>
      </c>
      <c r="H75" s="10">
        <f t="shared" si="9"/>
        <v>0.99139229749444635</v>
      </c>
      <c r="I75">
        <f t="shared" si="10"/>
        <v>0.92535621436619386</v>
      </c>
      <c r="J75">
        <f t="shared" si="11"/>
        <v>0.9601542903796888</v>
      </c>
      <c r="L75">
        <f t="shared" si="12"/>
        <v>1</v>
      </c>
      <c r="M75">
        <f t="shared" si="13"/>
        <v>0</v>
      </c>
      <c r="N75">
        <f t="shared" si="14"/>
        <v>0</v>
      </c>
    </row>
    <row r="78" spans="5:15" x14ac:dyDescent="0.35">
      <c r="E78" t="s">
        <v>82</v>
      </c>
      <c r="I78" t="s">
        <v>83</v>
      </c>
      <c r="M78" t="s">
        <v>84</v>
      </c>
    </row>
    <row r="79" spans="5:15" x14ac:dyDescent="0.35">
      <c r="E79">
        <v>15</v>
      </c>
      <c r="F79">
        <v>31</v>
      </c>
      <c r="G79">
        <v>53</v>
      </c>
      <c r="I79">
        <v>11</v>
      </c>
      <c r="J79">
        <v>33</v>
      </c>
      <c r="K79">
        <v>30</v>
      </c>
      <c r="M79">
        <v>18</v>
      </c>
      <c r="N79">
        <v>32</v>
      </c>
      <c r="O79">
        <v>42</v>
      </c>
    </row>
    <row r="80" spans="5:15" x14ac:dyDescent="0.35">
      <c r="E80">
        <v>14</v>
      </c>
      <c r="F80">
        <v>23</v>
      </c>
      <c r="G80">
        <v>38</v>
      </c>
      <c r="I80">
        <v>14</v>
      </c>
      <c r="J80">
        <v>32</v>
      </c>
      <c r="K80">
        <v>35</v>
      </c>
      <c r="M80">
        <v>12</v>
      </c>
      <c r="N80">
        <v>29</v>
      </c>
      <c r="O80">
        <v>39</v>
      </c>
    </row>
    <row r="81" spans="4:15" x14ac:dyDescent="0.35">
      <c r="E81">
        <v>15</v>
      </c>
      <c r="F81">
        <v>22</v>
      </c>
      <c r="G81">
        <v>43</v>
      </c>
      <c r="I81">
        <v>10</v>
      </c>
      <c r="J81">
        <v>32</v>
      </c>
      <c r="K81">
        <v>30</v>
      </c>
      <c r="M81">
        <v>19</v>
      </c>
      <c r="N81">
        <v>35</v>
      </c>
      <c r="O81">
        <v>38</v>
      </c>
    </row>
    <row r="82" spans="4:15" x14ac:dyDescent="0.35">
      <c r="E82">
        <v>13</v>
      </c>
      <c r="F82">
        <v>28</v>
      </c>
      <c r="G82">
        <v>54</v>
      </c>
      <c r="I82">
        <v>15</v>
      </c>
      <c r="J82">
        <v>37</v>
      </c>
      <c r="K82">
        <v>34</v>
      </c>
      <c r="M82">
        <v>13</v>
      </c>
      <c r="N82">
        <v>35</v>
      </c>
      <c r="O82">
        <v>42</v>
      </c>
    </row>
    <row r="83" spans="4:15" x14ac:dyDescent="0.35">
      <c r="E83">
        <v>11</v>
      </c>
      <c r="F83">
        <v>33</v>
      </c>
      <c r="G83">
        <v>46</v>
      </c>
      <c r="I83">
        <v>11</v>
      </c>
      <c r="J83">
        <v>39</v>
      </c>
      <c r="K83">
        <v>41</v>
      </c>
      <c r="L83" t="s">
        <v>96</v>
      </c>
      <c r="M83">
        <f>AVERAGE(M79:M82)</f>
        <v>15.5</v>
      </c>
      <c r="N83">
        <f t="shared" ref="N83:O83" si="15">AVERAGE(N79:N82)</f>
        <v>32.75</v>
      </c>
      <c r="O83">
        <f t="shared" si="15"/>
        <v>40.25</v>
      </c>
    </row>
    <row r="84" spans="4:15" x14ac:dyDescent="0.35">
      <c r="E84">
        <v>19</v>
      </c>
      <c r="F84">
        <v>28</v>
      </c>
      <c r="G84">
        <v>48</v>
      </c>
      <c r="I84">
        <v>12</v>
      </c>
      <c r="J84">
        <v>34</v>
      </c>
      <c r="K84">
        <v>38</v>
      </c>
    </row>
    <row r="85" spans="4:15" x14ac:dyDescent="0.35">
      <c r="E85">
        <v>18</v>
      </c>
      <c r="F85">
        <v>22</v>
      </c>
      <c r="G85">
        <v>48</v>
      </c>
      <c r="H85" t="s">
        <v>95</v>
      </c>
      <c r="I85">
        <f>AVERAGE(I79:I84)</f>
        <v>12.166666666666666</v>
      </c>
      <c r="J85">
        <f t="shared" ref="J85:K85" si="16">AVERAGE(J79:J84)</f>
        <v>34.5</v>
      </c>
      <c r="K85">
        <f t="shared" si="16"/>
        <v>34.666666666666664</v>
      </c>
    </row>
    <row r="86" spans="4:15" x14ac:dyDescent="0.35">
      <c r="E86">
        <v>11</v>
      </c>
      <c r="F86">
        <v>39</v>
      </c>
      <c r="G86">
        <v>59</v>
      </c>
    </row>
    <row r="87" spans="4:15" x14ac:dyDescent="0.35">
      <c r="E87">
        <v>11</v>
      </c>
      <c r="F87">
        <v>21</v>
      </c>
      <c r="G87">
        <v>39</v>
      </c>
    </row>
    <row r="88" spans="4:15" x14ac:dyDescent="0.35">
      <c r="E88">
        <v>19</v>
      </c>
      <c r="F88">
        <v>20</v>
      </c>
      <c r="G88">
        <v>38</v>
      </c>
    </row>
    <row r="89" spans="4:15" x14ac:dyDescent="0.35">
      <c r="E89">
        <v>20</v>
      </c>
      <c r="F89">
        <v>26</v>
      </c>
      <c r="G89">
        <v>46</v>
      </c>
    </row>
    <row r="90" spans="4:15" x14ac:dyDescent="0.35">
      <c r="E90">
        <v>12</v>
      </c>
      <c r="F90">
        <v>29</v>
      </c>
      <c r="G90">
        <v>42</v>
      </c>
    </row>
    <row r="91" spans="4:15" x14ac:dyDescent="0.35">
      <c r="E91">
        <v>13</v>
      </c>
      <c r="F91">
        <v>25</v>
      </c>
      <c r="G91">
        <v>60</v>
      </c>
    </row>
    <row r="92" spans="4:15" x14ac:dyDescent="0.35">
      <c r="D92" t="s">
        <v>94</v>
      </c>
      <c r="E92">
        <f>AVERAGE(E79:E91)</f>
        <v>14.692307692307692</v>
      </c>
      <c r="F92">
        <f t="shared" ref="F92:G92" si="17">AVERAGE(F79:F91)</f>
        <v>26.692307692307693</v>
      </c>
      <c r="G92">
        <f t="shared" si="17"/>
        <v>47.230769230769234</v>
      </c>
    </row>
    <row r="94" spans="4:15" x14ac:dyDescent="0.35">
      <c r="E94" t="s">
        <v>90</v>
      </c>
    </row>
    <row r="95" spans="4:15" x14ac:dyDescent="0.35">
      <c r="F95" t="s">
        <v>82</v>
      </c>
      <c r="G95">
        <v>14.692307692307692</v>
      </c>
      <c r="H95">
        <v>26.692307692307693</v>
      </c>
      <c r="I95">
        <v>47.230769230769234</v>
      </c>
    </row>
    <row r="96" spans="4:15" x14ac:dyDescent="0.35">
      <c r="F96" t="s">
        <v>83</v>
      </c>
      <c r="G96">
        <v>12.166666666666666</v>
      </c>
      <c r="H96">
        <v>34.5</v>
      </c>
      <c r="I96">
        <v>34.666666666666664</v>
      </c>
    </row>
    <row r="97" spans="5:14" x14ac:dyDescent="0.35">
      <c r="F97" t="s">
        <v>84</v>
      </c>
      <c r="G97">
        <v>15.5</v>
      </c>
      <c r="H97">
        <v>32.75</v>
      </c>
      <c r="I97">
        <v>40.25</v>
      </c>
    </row>
    <row r="98" spans="5:14" x14ac:dyDescent="0.35">
      <c r="E98" t="s">
        <v>85</v>
      </c>
      <c r="F98" t="s">
        <v>86</v>
      </c>
      <c r="G98" t="s">
        <v>87</v>
      </c>
      <c r="H98" t="s">
        <v>82</v>
      </c>
      <c r="I98" t="s">
        <v>83</v>
      </c>
      <c r="J98" t="s">
        <v>84</v>
      </c>
    </row>
    <row r="99" spans="5:14" x14ac:dyDescent="0.35">
      <c r="E99">
        <v>15</v>
      </c>
      <c r="F99">
        <v>31</v>
      </c>
      <c r="G99">
        <v>53</v>
      </c>
      <c r="H99" s="10">
        <f>((E99*$G$95)+(F99*$H$95)+(G99*$I$95))/((SQRT((E99^2)+(F99^2)+(G99^2)))*(SQRT(($G$95^2)+($H$95^2)+($I$95^2))))</f>
        <v>0.99958740257909706</v>
      </c>
      <c r="I99">
        <f>((E99*$G$96)+(F99*$H$96)+(G99*$I$96))/((SQRT((E99^2)+(F99^2)+(G99^2)))*(SQRT(($G$96^2)+($H$96^2)+($I$96^2))))</f>
        <v>0.96980578591696653</v>
      </c>
      <c r="J99">
        <f>((E99*$G$97)+(F99*$H$97)+(G99*$I$97))/((SQRT((E99^2)+(F99^2)+(G99^2)))*(SQRT(($G$97^2)+($H$97^2)+($I$97^2))))</f>
        <v>0.98773399710136212</v>
      </c>
      <c r="L99">
        <f>IF(AND((H99&gt;I99),(H99&gt;J99)), 1, 0)</f>
        <v>1</v>
      </c>
      <c r="M99">
        <f>IF(AND((I99&gt;H99),(I99&gt;J99)), 1, 0)</f>
        <v>0</v>
      </c>
      <c r="N99">
        <f>IF(AND((J99&gt;I99),(J99&gt;H99)), 1, 0)</f>
        <v>0</v>
      </c>
    </row>
    <row r="100" spans="5:14" x14ac:dyDescent="0.35">
      <c r="E100">
        <v>11</v>
      </c>
      <c r="F100">
        <v>33</v>
      </c>
      <c r="G100">
        <v>30</v>
      </c>
      <c r="H100">
        <f t="shared" ref="H100:H121" si="18">((E100*$G$95)+(F100*$H$95)+(G100*$I$95))/((SQRT((E100^2)+(F100^2)+(G100^2)))*(SQRT(($G$95^2)+($H$95^2)+($I$95^2))))</f>
        <v>0.95258625419880572</v>
      </c>
      <c r="I100" s="5">
        <f t="shared" ref="I100:I121" si="19">((E100*$G$96)+(F100*$H$96)+(G100*$I$96))/((SQRT((E100^2)+(F100^2)+(G100^2)))*(SQRT(($G$96^2)+($H$96^2)+($I$96^2))))</f>
        <v>0.99882086119358326</v>
      </c>
      <c r="J100">
        <f t="shared" ref="J100:J121" si="20">((E100*$G$97)+(F100*$H$97)+(G100*$I$97))/((SQRT((E100^2)+(F100^2)+(G100^2)))*(SQRT(($G$97^2)+($H$97^2)+($I$97^2))))</f>
        <v>0.98838550674333803</v>
      </c>
      <c r="L100">
        <f t="shared" ref="L100:L121" si="21">IF(AND((H100&gt;I100),(H100&gt;J100)), 1, 0)</f>
        <v>0</v>
      </c>
      <c r="M100">
        <f t="shared" ref="M100:M121" si="22">IF(AND((I100&gt;H100),(I100&gt;J100)), 1, 0)</f>
        <v>1</v>
      </c>
      <c r="N100">
        <f t="shared" ref="N100:N121" si="23">IF(AND((J100&gt;I100),(J100&gt;H100)), 1, 0)</f>
        <v>0</v>
      </c>
    </row>
    <row r="101" spans="5:14" x14ac:dyDescent="0.35">
      <c r="E101">
        <v>18</v>
      </c>
      <c r="F101">
        <v>32</v>
      </c>
      <c r="G101">
        <v>42</v>
      </c>
      <c r="H101">
        <f t="shared" si="18"/>
        <v>0.9894279206723221</v>
      </c>
      <c r="I101">
        <f t="shared" si="19"/>
        <v>0.98843279164439124</v>
      </c>
      <c r="J101" s="11">
        <f t="shared" si="20"/>
        <v>0.99880500010931239</v>
      </c>
      <c r="L101">
        <f t="shared" si="21"/>
        <v>0</v>
      </c>
      <c r="M101">
        <f t="shared" si="22"/>
        <v>0</v>
      </c>
      <c r="N101">
        <f t="shared" si="23"/>
        <v>1</v>
      </c>
    </row>
    <row r="102" spans="5:14" x14ac:dyDescent="0.35">
      <c r="E102">
        <v>14</v>
      </c>
      <c r="F102">
        <v>23</v>
      </c>
      <c r="G102">
        <v>38</v>
      </c>
      <c r="H102" s="10">
        <f t="shared" si="18"/>
        <v>0.99875459229009045</v>
      </c>
      <c r="I102">
        <f t="shared" si="19"/>
        <v>0.97186430862193662</v>
      </c>
      <c r="J102">
        <f t="shared" si="20"/>
        <v>0.99110581501588058</v>
      </c>
      <c r="L102">
        <f t="shared" si="21"/>
        <v>1</v>
      </c>
      <c r="M102">
        <f t="shared" si="22"/>
        <v>0</v>
      </c>
      <c r="N102">
        <f t="shared" si="23"/>
        <v>0</v>
      </c>
    </row>
    <row r="103" spans="5:14" x14ac:dyDescent="0.35">
      <c r="E103">
        <v>15</v>
      </c>
      <c r="F103">
        <v>22</v>
      </c>
      <c r="G103">
        <v>43</v>
      </c>
      <c r="H103" s="10">
        <f t="shared" si="18"/>
        <v>0.99853570598646302</v>
      </c>
      <c r="I103">
        <f t="shared" si="19"/>
        <v>0.95416054488500046</v>
      </c>
      <c r="J103">
        <f t="shared" si="20"/>
        <v>0.97981709090462799</v>
      </c>
      <c r="L103">
        <f t="shared" si="21"/>
        <v>1</v>
      </c>
      <c r="M103">
        <f t="shared" si="22"/>
        <v>0</v>
      </c>
      <c r="N103">
        <f t="shared" si="23"/>
        <v>0</v>
      </c>
    </row>
    <row r="104" spans="5:14" x14ac:dyDescent="0.35">
      <c r="E104">
        <v>14</v>
      </c>
      <c r="F104">
        <v>32</v>
      </c>
      <c r="G104">
        <v>35</v>
      </c>
      <c r="H104">
        <f t="shared" si="18"/>
        <v>0.9761512935001605</v>
      </c>
      <c r="I104">
        <f t="shared" si="19"/>
        <v>0.99823121763169675</v>
      </c>
      <c r="J104" s="11">
        <f t="shared" si="20"/>
        <v>0.99846900781328285</v>
      </c>
      <c r="L104">
        <f t="shared" si="21"/>
        <v>0</v>
      </c>
      <c r="M104">
        <f t="shared" si="22"/>
        <v>0</v>
      </c>
      <c r="N104">
        <f t="shared" si="23"/>
        <v>1</v>
      </c>
    </row>
    <row r="105" spans="5:14" x14ac:dyDescent="0.35">
      <c r="E105">
        <v>12</v>
      </c>
      <c r="F105">
        <v>29</v>
      </c>
      <c r="G105">
        <v>39</v>
      </c>
      <c r="H105">
        <f t="shared" si="18"/>
        <v>0.99243892419640256</v>
      </c>
      <c r="I105">
        <f t="shared" si="19"/>
        <v>0.99030098880658213</v>
      </c>
      <c r="J105" s="11">
        <f t="shared" si="20"/>
        <v>0.99795332186769392</v>
      </c>
      <c r="L105">
        <f t="shared" si="21"/>
        <v>0</v>
      </c>
      <c r="M105">
        <f t="shared" si="22"/>
        <v>0</v>
      </c>
      <c r="N105">
        <f t="shared" si="23"/>
        <v>1</v>
      </c>
    </row>
    <row r="106" spans="5:14" x14ac:dyDescent="0.35">
      <c r="E106">
        <v>13</v>
      </c>
      <c r="F106">
        <v>28</v>
      </c>
      <c r="G106">
        <v>54</v>
      </c>
      <c r="H106" s="10">
        <f t="shared" si="18"/>
        <v>0.99793335814709805</v>
      </c>
      <c r="I106">
        <f t="shared" si="19"/>
        <v>0.95575151568120253</v>
      </c>
      <c r="J106">
        <f t="shared" si="20"/>
        <v>0.97726801475426639</v>
      </c>
      <c r="L106">
        <f t="shared" si="21"/>
        <v>1</v>
      </c>
      <c r="M106">
        <f t="shared" si="22"/>
        <v>0</v>
      </c>
      <c r="N106">
        <f t="shared" si="23"/>
        <v>0</v>
      </c>
    </row>
    <row r="107" spans="5:14" x14ac:dyDescent="0.35">
      <c r="E107">
        <v>10</v>
      </c>
      <c r="F107">
        <v>32</v>
      </c>
      <c r="G107">
        <v>30</v>
      </c>
      <c r="H107">
        <f t="shared" si="18"/>
        <v>0.95624709422003906</v>
      </c>
      <c r="I107" s="5">
        <f t="shared" si="19"/>
        <v>0.99923848755306133</v>
      </c>
      <c r="J107">
        <f t="shared" si="20"/>
        <v>0.98936172484716822</v>
      </c>
      <c r="L107">
        <f t="shared" si="21"/>
        <v>0</v>
      </c>
      <c r="M107">
        <f t="shared" si="22"/>
        <v>1</v>
      </c>
      <c r="N107">
        <f t="shared" si="23"/>
        <v>0</v>
      </c>
    </row>
    <row r="108" spans="5:14" x14ac:dyDescent="0.35">
      <c r="E108">
        <v>15</v>
      </c>
      <c r="F108">
        <v>37</v>
      </c>
      <c r="G108">
        <v>34</v>
      </c>
      <c r="H108">
        <f t="shared" si="18"/>
        <v>0.95466958812441993</v>
      </c>
      <c r="I108" s="5">
        <f t="shared" si="19"/>
        <v>0.99800325175054472</v>
      </c>
      <c r="J108">
        <f t="shared" si="20"/>
        <v>0.99041682543222731</v>
      </c>
      <c r="L108">
        <f t="shared" si="21"/>
        <v>0</v>
      </c>
      <c r="M108">
        <f t="shared" si="22"/>
        <v>1</v>
      </c>
      <c r="N108">
        <f t="shared" si="23"/>
        <v>0</v>
      </c>
    </row>
    <row r="109" spans="5:14" x14ac:dyDescent="0.35">
      <c r="E109">
        <v>11</v>
      </c>
      <c r="F109">
        <v>33</v>
      </c>
      <c r="G109">
        <v>46</v>
      </c>
      <c r="H109">
        <f t="shared" si="18"/>
        <v>0.99185761454384092</v>
      </c>
      <c r="I109">
        <f t="shared" si="19"/>
        <v>0.98638160097003458</v>
      </c>
      <c r="J109" s="11">
        <f t="shared" si="20"/>
        <v>0.9934336923752134</v>
      </c>
      <c r="L109">
        <f t="shared" si="21"/>
        <v>0</v>
      </c>
      <c r="M109">
        <f t="shared" si="22"/>
        <v>0</v>
      </c>
      <c r="N109">
        <f t="shared" si="23"/>
        <v>1</v>
      </c>
    </row>
    <row r="110" spans="5:14" x14ac:dyDescent="0.35">
      <c r="E110">
        <v>19</v>
      </c>
      <c r="F110">
        <v>35</v>
      </c>
      <c r="G110">
        <v>38</v>
      </c>
      <c r="H110">
        <f t="shared" si="18"/>
        <v>0.97229446937720843</v>
      </c>
      <c r="I110">
        <f t="shared" si="19"/>
        <v>0.99342775913395964</v>
      </c>
      <c r="J110" s="11">
        <f t="shared" si="20"/>
        <v>0.99637979808106825</v>
      </c>
      <c r="L110">
        <f t="shared" si="21"/>
        <v>0</v>
      </c>
      <c r="M110">
        <f t="shared" si="22"/>
        <v>0</v>
      </c>
      <c r="N110">
        <f t="shared" si="23"/>
        <v>1</v>
      </c>
    </row>
    <row r="111" spans="5:14" x14ac:dyDescent="0.35">
      <c r="E111">
        <v>11</v>
      </c>
      <c r="F111">
        <v>39</v>
      </c>
      <c r="G111">
        <v>41</v>
      </c>
      <c r="H111">
        <f t="shared" si="18"/>
        <v>0.96884850531582178</v>
      </c>
      <c r="I111" s="5">
        <f t="shared" si="19"/>
        <v>0.99841488204417694</v>
      </c>
      <c r="J111">
        <f t="shared" si="20"/>
        <v>0.99236049251779856</v>
      </c>
      <c r="L111">
        <f t="shared" si="21"/>
        <v>0</v>
      </c>
      <c r="M111">
        <f t="shared" si="22"/>
        <v>1</v>
      </c>
      <c r="N111">
        <f t="shared" si="23"/>
        <v>0</v>
      </c>
    </row>
    <row r="112" spans="5:14" x14ac:dyDescent="0.35">
      <c r="E112">
        <v>19</v>
      </c>
      <c r="F112">
        <v>28</v>
      </c>
      <c r="G112">
        <v>48</v>
      </c>
      <c r="H112" s="10">
        <f t="shared" si="18"/>
        <v>0.9978043005811984</v>
      </c>
      <c r="I112">
        <f t="shared" si="19"/>
        <v>0.96666267939766592</v>
      </c>
      <c r="J112">
        <f t="shared" si="20"/>
        <v>0.98837121962190044</v>
      </c>
      <c r="L112">
        <f t="shared" si="21"/>
        <v>1</v>
      </c>
      <c r="M112">
        <f t="shared" si="22"/>
        <v>0</v>
      </c>
      <c r="N112">
        <f t="shared" si="23"/>
        <v>0</v>
      </c>
    </row>
    <row r="113" spans="5:15" x14ac:dyDescent="0.35">
      <c r="E113">
        <v>18</v>
      </c>
      <c r="F113">
        <v>22</v>
      </c>
      <c r="G113">
        <v>48</v>
      </c>
      <c r="H113" s="10">
        <f t="shared" si="18"/>
        <v>0.99467804650976022</v>
      </c>
      <c r="I113">
        <f t="shared" si="19"/>
        <v>0.93970472670906136</v>
      </c>
      <c r="J113">
        <f t="shared" si="20"/>
        <v>0.97033864385101876</v>
      </c>
      <c r="L113">
        <f t="shared" si="21"/>
        <v>1</v>
      </c>
      <c r="M113">
        <f t="shared" si="22"/>
        <v>0</v>
      </c>
      <c r="N113">
        <f t="shared" si="23"/>
        <v>0</v>
      </c>
    </row>
    <row r="114" spans="5:15" x14ac:dyDescent="0.35">
      <c r="E114">
        <v>11</v>
      </c>
      <c r="F114">
        <v>39</v>
      </c>
      <c r="G114">
        <v>59</v>
      </c>
      <c r="H114" s="10">
        <f t="shared" si="18"/>
        <v>0.99162180546565071</v>
      </c>
      <c r="I114">
        <f t="shared" si="19"/>
        <v>0.97708931856714132</v>
      </c>
      <c r="J114">
        <f t="shared" si="20"/>
        <v>0.9861399188090052</v>
      </c>
      <c r="L114">
        <f t="shared" si="21"/>
        <v>1</v>
      </c>
      <c r="M114">
        <f t="shared" si="22"/>
        <v>0</v>
      </c>
      <c r="N114">
        <f t="shared" si="23"/>
        <v>0</v>
      </c>
    </row>
    <row r="115" spans="5:15" x14ac:dyDescent="0.35">
      <c r="E115">
        <v>13</v>
      </c>
      <c r="F115">
        <v>35</v>
      </c>
      <c r="G115">
        <v>42</v>
      </c>
      <c r="H115">
        <f t="shared" si="18"/>
        <v>0.98428983428738326</v>
      </c>
      <c r="I115">
        <f t="shared" si="19"/>
        <v>0.99627225781794104</v>
      </c>
      <c r="J115" s="11">
        <f t="shared" si="20"/>
        <v>0.99832205786979689</v>
      </c>
      <c r="L115">
        <f t="shared" si="21"/>
        <v>0</v>
      </c>
      <c r="M115">
        <f t="shared" si="22"/>
        <v>0</v>
      </c>
      <c r="N115">
        <f t="shared" si="23"/>
        <v>1</v>
      </c>
    </row>
    <row r="116" spans="5:15" x14ac:dyDescent="0.35">
      <c r="E116">
        <v>11</v>
      </c>
      <c r="F116">
        <v>21</v>
      </c>
      <c r="G116">
        <v>39</v>
      </c>
      <c r="H116" s="10">
        <f t="shared" si="18"/>
        <v>0.99958223675626356</v>
      </c>
      <c r="I116">
        <f t="shared" si="19"/>
        <v>0.9609295094514152</v>
      </c>
      <c r="J116">
        <f t="shared" si="20"/>
        <v>0.98232969052049168</v>
      </c>
      <c r="L116">
        <f t="shared" si="21"/>
        <v>1</v>
      </c>
      <c r="M116">
        <f t="shared" si="22"/>
        <v>0</v>
      </c>
      <c r="N116">
        <f t="shared" si="23"/>
        <v>0</v>
      </c>
    </row>
    <row r="117" spans="5:15" x14ac:dyDescent="0.35">
      <c r="E117">
        <v>19</v>
      </c>
      <c r="F117">
        <v>20</v>
      </c>
      <c r="G117">
        <v>38</v>
      </c>
      <c r="H117" s="10">
        <f t="shared" si="18"/>
        <v>0.98806142858616874</v>
      </c>
      <c r="I117">
        <f t="shared" si="19"/>
        <v>0.94586943986828287</v>
      </c>
      <c r="J117">
        <f t="shared" si="20"/>
        <v>0.97482229444842505</v>
      </c>
      <c r="L117">
        <f t="shared" si="21"/>
        <v>1</v>
      </c>
      <c r="M117">
        <f t="shared" si="22"/>
        <v>0</v>
      </c>
      <c r="N117">
        <f t="shared" si="23"/>
        <v>0</v>
      </c>
    </row>
    <row r="118" spans="5:15" x14ac:dyDescent="0.35">
      <c r="E118">
        <v>20</v>
      </c>
      <c r="F118">
        <v>26</v>
      </c>
      <c r="G118">
        <v>46</v>
      </c>
      <c r="H118" s="10">
        <f t="shared" si="18"/>
        <v>0.99526367648762248</v>
      </c>
      <c r="I118">
        <f t="shared" si="19"/>
        <v>0.96051528775190165</v>
      </c>
      <c r="J118">
        <f t="shared" si="20"/>
        <v>0.98473849048812157</v>
      </c>
      <c r="L118">
        <f t="shared" si="21"/>
        <v>1</v>
      </c>
      <c r="M118">
        <f t="shared" si="22"/>
        <v>0</v>
      </c>
      <c r="N118">
        <f t="shared" si="23"/>
        <v>0</v>
      </c>
    </row>
    <row r="119" spans="5:15" x14ac:dyDescent="0.35">
      <c r="E119">
        <v>12</v>
      </c>
      <c r="F119">
        <v>34</v>
      </c>
      <c r="G119">
        <v>38</v>
      </c>
      <c r="H119">
        <f t="shared" si="18"/>
        <v>0.97771139007488117</v>
      </c>
      <c r="I119" s="5">
        <f t="shared" si="19"/>
        <v>0.99858872819073263</v>
      </c>
      <c r="J119">
        <f t="shared" si="20"/>
        <v>0.9972272034051497</v>
      </c>
      <c r="L119">
        <f t="shared" si="21"/>
        <v>0</v>
      </c>
      <c r="M119">
        <f t="shared" si="22"/>
        <v>1</v>
      </c>
      <c r="N119">
        <f t="shared" si="23"/>
        <v>0</v>
      </c>
    </row>
    <row r="120" spans="5:15" x14ac:dyDescent="0.35">
      <c r="E120">
        <v>12</v>
      </c>
      <c r="F120">
        <v>29</v>
      </c>
      <c r="G120">
        <v>42</v>
      </c>
      <c r="H120" s="10">
        <f t="shared" si="18"/>
        <v>0.99564200728293839</v>
      </c>
      <c r="I120">
        <f t="shared" si="19"/>
        <v>0.98487646727092959</v>
      </c>
      <c r="J120">
        <f t="shared" si="20"/>
        <v>0.99535139308965848</v>
      </c>
      <c r="L120">
        <f t="shared" si="21"/>
        <v>1</v>
      </c>
      <c r="M120">
        <f t="shared" si="22"/>
        <v>0</v>
      </c>
      <c r="N120">
        <f t="shared" si="23"/>
        <v>0</v>
      </c>
    </row>
    <row r="121" spans="5:15" x14ac:dyDescent="0.35">
      <c r="E121">
        <v>13</v>
      </c>
      <c r="F121">
        <v>25</v>
      </c>
      <c r="G121">
        <v>60</v>
      </c>
      <c r="H121" s="10">
        <f t="shared" si="18"/>
        <v>0.99098903418228534</v>
      </c>
      <c r="I121">
        <f t="shared" si="19"/>
        <v>0.92811853620272655</v>
      </c>
      <c r="J121">
        <f t="shared" si="20"/>
        <v>0.95693303002282881</v>
      </c>
      <c r="L121">
        <f t="shared" si="21"/>
        <v>1</v>
      </c>
      <c r="M121">
        <f t="shared" si="22"/>
        <v>0</v>
      </c>
      <c r="N121">
        <f t="shared" si="23"/>
        <v>0</v>
      </c>
    </row>
    <row r="123" spans="5:15" x14ac:dyDescent="0.35">
      <c r="E123" t="s">
        <v>82</v>
      </c>
    </row>
    <row r="124" spans="5:15" x14ac:dyDescent="0.35">
      <c r="E124">
        <v>15</v>
      </c>
      <c r="F124">
        <v>31</v>
      </c>
      <c r="G124">
        <v>53</v>
      </c>
      <c r="I124">
        <v>11</v>
      </c>
      <c r="J124">
        <v>33</v>
      </c>
      <c r="K124">
        <v>30</v>
      </c>
      <c r="M124">
        <v>18</v>
      </c>
      <c r="N124">
        <v>32</v>
      </c>
      <c r="O124">
        <v>42</v>
      </c>
    </row>
    <row r="125" spans="5:15" x14ac:dyDescent="0.35">
      <c r="E125">
        <v>14</v>
      </c>
      <c r="F125">
        <v>23</v>
      </c>
      <c r="G125">
        <v>38</v>
      </c>
      <c r="I125">
        <v>10</v>
      </c>
      <c r="J125">
        <v>32</v>
      </c>
      <c r="K125">
        <v>30</v>
      </c>
      <c r="M125">
        <v>14</v>
      </c>
      <c r="N125">
        <v>32</v>
      </c>
      <c r="O125">
        <v>35</v>
      </c>
    </row>
    <row r="126" spans="5:15" x14ac:dyDescent="0.35">
      <c r="E126">
        <v>15</v>
      </c>
      <c r="F126">
        <v>22</v>
      </c>
      <c r="G126">
        <v>43</v>
      </c>
      <c r="I126">
        <v>15</v>
      </c>
      <c r="J126">
        <v>37</v>
      </c>
      <c r="K126">
        <v>34</v>
      </c>
      <c r="M126">
        <v>12</v>
      </c>
      <c r="N126">
        <v>29</v>
      </c>
      <c r="O126">
        <v>39</v>
      </c>
    </row>
    <row r="127" spans="5:15" x14ac:dyDescent="0.35">
      <c r="E127">
        <v>13</v>
      </c>
      <c r="F127">
        <v>28</v>
      </c>
      <c r="G127">
        <v>54</v>
      </c>
      <c r="I127">
        <v>11</v>
      </c>
      <c r="J127">
        <v>39</v>
      </c>
      <c r="K127">
        <v>41</v>
      </c>
      <c r="M127">
        <v>11</v>
      </c>
      <c r="N127">
        <v>33</v>
      </c>
      <c r="O127">
        <v>46</v>
      </c>
    </row>
    <row r="128" spans="5:15" x14ac:dyDescent="0.35">
      <c r="E128">
        <v>19</v>
      </c>
      <c r="F128">
        <v>28</v>
      </c>
      <c r="G128">
        <v>48</v>
      </c>
      <c r="I128">
        <v>12</v>
      </c>
      <c r="J128">
        <v>34</v>
      </c>
      <c r="K128">
        <v>38</v>
      </c>
      <c r="M128">
        <v>19</v>
      </c>
      <c r="N128">
        <v>35</v>
      </c>
      <c r="O128">
        <v>38</v>
      </c>
    </row>
    <row r="129" spans="4:15" x14ac:dyDescent="0.35">
      <c r="E129">
        <v>18</v>
      </c>
      <c r="F129">
        <v>22</v>
      </c>
      <c r="G129">
        <v>48</v>
      </c>
      <c r="H129" t="s">
        <v>97</v>
      </c>
      <c r="I129">
        <f>AVERAGE(I124:I128)</f>
        <v>11.8</v>
      </c>
      <c r="J129">
        <f t="shared" ref="J129:K129" si="24">AVERAGE(J124:J128)</f>
        <v>35</v>
      </c>
      <c r="K129">
        <f t="shared" si="24"/>
        <v>34.6</v>
      </c>
      <c r="M129">
        <v>13</v>
      </c>
      <c r="N129">
        <v>35</v>
      </c>
      <c r="O129">
        <v>42</v>
      </c>
    </row>
    <row r="130" spans="4:15" x14ac:dyDescent="0.35">
      <c r="E130">
        <v>11</v>
      </c>
      <c r="F130">
        <v>39</v>
      </c>
      <c r="G130">
        <v>59</v>
      </c>
      <c r="M130">
        <f>AVERAGE(M124:M129)</f>
        <v>14.5</v>
      </c>
      <c r="N130">
        <f t="shared" ref="N130:O130" si="25">AVERAGE(N124:N129)</f>
        <v>32.666666666666664</v>
      </c>
      <c r="O130">
        <f t="shared" si="25"/>
        <v>40.333333333333336</v>
      </c>
    </row>
    <row r="131" spans="4:15" x14ac:dyDescent="0.35">
      <c r="E131">
        <v>11</v>
      </c>
      <c r="F131">
        <v>21</v>
      </c>
      <c r="G131">
        <v>39</v>
      </c>
    </row>
    <row r="132" spans="4:15" x14ac:dyDescent="0.35">
      <c r="E132">
        <v>19</v>
      </c>
      <c r="F132">
        <v>20</v>
      </c>
      <c r="G132">
        <v>38</v>
      </c>
    </row>
    <row r="133" spans="4:15" x14ac:dyDescent="0.35">
      <c r="E133">
        <v>20</v>
      </c>
      <c r="F133">
        <v>26</v>
      </c>
      <c r="G133">
        <v>46</v>
      </c>
    </row>
    <row r="134" spans="4:15" x14ac:dyDescent="0.35">
      <c r="E134">
        <v>12</v>
      </c>
      <c r="F134">
        <v>29</v>
      </c>
      <c r="G134">
        <v>42</v>
      </c>
    </row>
    <row r="135" spans="4:15" x14ac:dyDescent="0.35">
      <c r="E135">
        <v>13</v>
      </c>
      <c r="F135">
        <v>25</v>
      </c>
      <c r="G135">
        <v>60</v>
      </c>
    </row>
    <row r="136" spans="4:15" x14ac:dyDescent="0.35">
      <c r="D136" t="s">
        <v>97</v>
      </c>
      <c r="E136">
        <f>AVERAGE(E124:E135)</f>
        <v>15</v>
      </c>
      <c r="F136">
        <f t="shared" ref="F136:G136" si="26">AVERAGE(F124:F135)</f>
        <v>26.166666666666668</v>
      </c>
      <c r="G136">
        <f t="shared" si="26"/>
        <v>47.333333333333336</v>
      </c>
    </row>
    <row r="138" spans="4:15" x14ac:dyDescent="0.35">
      <c r="E138" t="s">
        <v>90</v>
      </c>
    </row>
    <row r="139" spans="4:15" x14ac:dyDescent="0.35">
      <c r="F139" t="s">
        <v>82</v>
      </c>
      <c r="G139">
        <v>15</v>
      </c>
      <c r="H139">
        <v>26.166666666666668</v>
      </c>
      <c r="I139">
        <v>47.333333333333336</v>
      </c>
    </row>
    <row r="140" spans="4:15" x14ac:dyDescent="0.35">
      <c r="F140" t="s">
        <v>83</v>
      </c>
      <c r="G140">
        <v>11.8</v>
      </c>
      <c r="H140">
        <v>35</v>
      </c>
      <c r="I140">
        <v>34.6</v>
      </c>
    </row>
    <row r="141" spans="4:15" x14ac:dyDescent="0.35">
      <c r="F141" t="s">
        <v>84</v>
      </c>
      <c r="G141">
        <v>14.5</v>
      </c>
      <c r="H141">
        <v>32.666666666666664</v>
      </c>
      <c r="I141">
        <v>40.333333333333336</v>
      </c>
    </row>
    <row r="142" spans="4:15" x14ac:dyDescent="0.35">
      <c r="E142" t="s">
        <v>85</v>
      </c>
      <c r="F142" t="s">
        <v>86</v>
      </c>
      <c r="G142" t="s">
        <v>87</v>
      </c>
    </row>
    <row r="143" spans="4:15" x14ac:dyDescent="0.35">
      <c r="E143">
        <v>15</v>
      </c>
      <c r="F143">
        <v>31</v>
      </c>
      <c r="G143">
        <v>53</v>
      </c>
      <c r="H143">
        <f>((E143*$G$139)+(F143*$H$139)+(G143*$I$139))/((SQRT((E143^2)+(F143^2)+(G143^2)))*(SQRT(($G$139^2)+($H$139^2)+($I$139^2))))</f>
        <v>0.99924636703117453</v>
      </c>
      <c r="I143">
        <f>((E143*$G$140)+(F143*$H$140)+(G143*$I$140))/((SQRT((E143^2)+(F143^2)+(G143^2)))*(SQRT(($G$140^2)+($H$140^2)+($I$140^2))))</f>
        <v>0.96777812522497764</v>
      </c>
      <c r="J143">
        <f>((E143*$G$141)+(F143*$H$141)+(G143*$I$141))/((SQRT((E143^2)+(F143^2)+(G143^2)))*(SQRT(($G$141^2)+($H$141^2)+($I$141^2))))</f>
        <v>0.98874319624563878</v>
      </c>
      <c r="L143">
        <f>IF(AND((H143&gt;I143),(H143&gt;J143)), 1, 0)</f>
        <v>1</v>
      </c>
      <c r="M143">
        <f>IF(AND((I143&gt;H143),(I143&gt;J143)), 1, 0)</f>
        <v>0</v>
      </c>
      <c r="N143">
        <f>IF(AND((J143&gt;I143),(J143&gt;H143)), 1, 0)</f>
        <v>0</v>
      </c>
    </row>
    <row r="144" spans="4:15" x14ac:dyDescent="0.35">
      <c r="E144">
        <v>11</v>
      </c>
      <c r="F144">
        <v>33</v>
      </c>
      <c r="G144">
        <v>30</v>
      </c>
      <c r="H144">
        <f t="shared" ref="H144:H165" si="27">((E144*$G$139)+(F144*$H$139)+(G144*$I$139))/((SQRT((E144^2)+(F144^2)+(G144^2)))*(SQRT(($G$139^2)+($H$139^2)+($I$139^2))))</f>
        <v>0.94971660124425539</v>
      </c>
      <c r="I144">
        <f t="shared" ref="I144:I165" si="28">((E144*$G$140)+(F144*$H$140)+(G144*$I$140))/((SQRT((E144^2)+(F144^2)+(G144^2)))*(SQRT(($G$140^2)+($H$140^2)+($I$140^2))))</f>
        <v>0.99915274788778208</v>
      </c>
      <c r="J144">
        <f t="shared" ref="J144:J165" si="29">((E144*$G$141)+(F144*$H$141)+(G144*$I$141))/((SQRT((E144^2)+(F144^2)+(G144^2)))*(SQRT(($G$141^2)+($H$141^2)+($I$141^2))))</f>
        <v>0.98871877605791048</v>
      </c>
      <c r="L144">
        <f t="shared" ref="L144:L165" si="30">IF(AND((H144&gt;I144),(H144&gt;J144)), 1, 0)</f>
        <v>0</v>
      </c>
      <c r="M144">
        <f t="shared" ref="M144:M165" si="31">IF(AND((I144&gt;H144),(I144&gt;J144)), 1, 0)</f>
        <v>1</v>
      </c>
      <c r="N144">
        <f t="shared" ref="N144:N165" si="32">IF(AND((J144&gt;I144),(J144&gt;H144)), 1, 0)</f>
        <v>0</v>
      </c>
    </row>
    <row r="145" spans="5:14" x14ac:dyDescent="0.35">
      <c r="E145">
        <v>18</v>
      </c>
      <c r="F145">
        <v>32</v>
      </c>
      <c r="G145">
        <v>42</v>
      </c>
      <c r="H145">
        <f t="shared" si="27"/>
        <v>0.98860494705840241</v>
      </c>
      <c r="I145">
        <f t="shared" si="28"/>
        <v>0.98664349527034823</v>
      </c>
      <c r="J145">
        <f t="shared" si="29"/>
        <v>0.99802408386073438</v>
      </c>
      <c r="L145">
        <f t="shared" si="30"/>
        <v>0</v>
      </c>
      <c r="M145">
        <f t="shared" si="31"/>
        <v>0</v>
      </c>
      <c r="N145">
        <f t="shared" si="32"/>
        <v>1</v>
      </c>
    </row>
    <row r="146" spans="5:14" x14ac:dyDescent="0.35">
      <c r="E146">
        <v>14</v>
      </c>
      <c r="F146">
        <v>23</v>
      </c>
      <c r="G146">
        <v>38</v>
      </c>
      <c r="H146">
        <f t="shared" si="27"/>
        <v>0.99868624988420329</v>
      </c>
      <c r="I146">
        <f t="shared" si="28"/>
        <v>0.96943283606296571</v>
      </c>
      <c r="J146">
        <f t="shared" si="29"/>
        <v>0.99091708874357665</v>
      </c>
      <c r="L146">
        <f t="shared" si="30"/>
        <v>1</v>
      </c>
      <c r="M146">
        <f t="shared" si="31"/>
        <v>0</v>
      </c>
      <c r="N146">
        <f t="shared" si="32"/>
        <v>0</v>
      </c>
    </row>
    <row r="147" spans="5:14" x14ac:dyDescent="0.35">
      <c r="E147">
        <v>15</v>
      </c>
      <c r="F147">
        <v>22</v>
      </c>
      <c r="G147">
        <v>43</v>
      </c>
      <c r="H147">
        <f t="shared" si="27"/>
        <v>0.99905892838930466</v>
      </c>
      <c r="I147">
        <f t="shared" si="28"/>
        <v>0.95120542914164263</v>
      </c>
      <c r="J147">
        <f t="shared" si="29"/>
        <v>0.97979139515141045</v>
      </c>
      <c r="L147">
        <f t="shared" si="30"/>
        <v>1</v>
      </c>
      <c r="M147">
        <f t="shared" si="31"/>
        <v>0</v>
      </c>
      <c r="N147">
        <f t="shared" si="32"/>
        <v>0</v>
      </c>
    </row>
    <row r="148" spans="5:14" x14ac:dyDescent="0.35">
      <c r="E148">
        <v>14</v>
      </c>
      <c r="F148">
        <v>32</v>
      </c>
      <c r="G148">
        <v>35</v>
      </c>
      <c r="H148">
        <f t="shared" si="27"/>
        <v>0.97432176559847605</v>
      </c>
      <c r="I148">
        <f t="shared" si="28"/>
        <v>0.99747321973086644</v>
      </c>
      <c r="J148">
        <f t="shared" si="29"/>
        <v>0.99823665656465144</v>
      </c>
      <c r="L148">
        <f t="shared" si="30"/>
        <v>0</v>
      </c>
      <c r="M148">
        <f t="shared" si="31"/>
        <v>0</v>
      </c>
      <c r="N148">
        <f t="shared" si="32"/>
        <v>1</v>
      </c>
    </row>
    <row r="149" spans="5:14" x14ac:dyDescent="0.35">
      <c r="E149">
        <v>12</v>
      </c>
      <c r="F149">
        <v>29</v>
      </c>
      <c r="G149">
        <v>39</v>
      </c>
      <c r="H149">
        <f t="shared" si="27"/>
        <v>0.99116013060066555</v>
      </c>
      <c r="I149">
        <f t="shared" si="28"/>
        <v>0.98912648495944311</v>
      </c>
      <c r="J149">
        <f t="shared" si="29"/>
        <v>0.99873920802791061</v>
      </c>
      <c r="L149">
        <f t="shared" si="30"/>
        <v>0</v>
      </c>
      <c r="M149">
        <f t="shared" si="31"/>
        <v>0</v>
      </c>
      <c r="N149">
        <f t="shared" si="32"/>
        <v>1</v>
      </c>
    </row>
    <row r="150" spans="5:14" x14ac:dyDescent="0.35">
      <c r="E150">
        <v>13</v>
      </c>
      <c r="F150">
        <v>28</v>
      </c>
      <c r="G150">
        <v>54</v>
      </c>
      <c r="H150">
        <f t="shared" si="27"/>
        <v>0.99786634877368485</v>
      </c>
      <c r="I150">
        <f t="shared" si="28"/>
        <v>0.95355047277743676</v>
      </c>
      <c r="J150">
        <f t="shared" si="29"/>
        <v>0.97885921770222206</v>
      </c>
      <c r="L150">
        <f t="shared" si="30"/>
        <v>1</v>
      </c>
      <c r="M150">
        <f t="shared" si="31"/>
        <v>0</v>
      </c>
      <c r="N150">
        <f t="shared" si="32"/>
        <v>0</v>
      </c>
    </row>
    <row r="151" spans="5:14" x14ac:dyDescent="0.35">
      <c r="E151">
        <v>10</v>
      </c>
      <c r="F151">
        <v>32</v>
      </c>
      <c r="G151">
        <v>30</v>
      </c>
      <c r="H151">
        <f t="shared" si="27"/>
        <v>0.95338019131656004</v>
      </c>
      <c r="I151">
        <f t="shared" si="28"/>
        <v>0.99960472668764555</v>
      </c>
      <c r="J151">
        <f t="shared" si="29"/>
        <v>0.99005110061812285</v>
      </c>
      <c r="L151">
        <f t="shared" si="30"/>
        <v>0</v>
      </c>
      <c r="M151">
        <f t="shared" si="31"/>
        <v>1</v>
      </c>
      <c r="N151">
        <f t="shared" si="32"/>
        <v>0</v>
      </c>
    </row>
    <row r="152" spans="5:14" x14ac:dyDescent="0.35">
      <c r="E152">
        <v>15</v>
      </c>
      <c r="F152">
        <v>37</v>
      </c>
      <c r="G152">
        <v>34</v>
      </c>
      <c r="H152">
        <f t="shared" si="27"/>
        <v>0.95216984483531619</v>
      </c>
      <c r="I152">
        <f t="shared" si="28"/>
        <v>0.99788048557401232</v>
      </c>
      <c r="J152">
        <f t="shared" si="29"/>
        <v>0.98990850836114619</v>
      </c>
      <c r="L152">
        <f t="shared" si="30"/>
        <v>0</v>
      </c>
      <c r="M152">
        <f t="shared" si="31"/>
        <v>1</v>
      </c>
      <c r="N152">
        <f t="shared" si="32"/>
        <v>0</v>
      </c>
    </row>
    <row r="153" spans="5:14" x14ac:dyDescent="0.35">
      <c r="E153">
        <v>11</v>
      </c>
      <c r="F153">
        <v>33</v>
      </c>
      <c r="G153">
        <v>46</v>
      </c>
      <c r="H153">
        <f t="shared" si="27"/>
        <v>0.99040988607803371</v>
      </c>
      <c r="I153">
        <f t="shared" si="28"/>
        <v>0.98548372188716171</v>
      </c>
      <c r="J153">
        <f t="shared" si="29"/>
        <v>0.99514577547785543</v>
      </c>
      <c r="L153">
        <f t="shared" si="30"/>
        <v>0</v>
      </c>
      <c r="M153">
        <f t="shared" si="31"/>
        <v>0</v>
      </c>
      <c r="N153">
        <f t="shared" si="32"/>
        <v>1</v>
      </c>
    </row>
    <row r="154" spans="5:14" x14ac:dyDescent="0.35">
      <c r="E154">
        <v>19</v>
      </c>
      <c r="F154">
        <v>35</v>
      </c>
      <c r="G154">
        <v>38</v>
      </c>
      <c r="H154">
        <f t="shared" si="27"/>
        <v>0.97087362019785084</v>
      </c>
      <c r="I154">
        <f t="shared" si="28"/>
        <v>0.9921515652078905</v>
      </c>
      <c r="J154">
        <f t="shared" si="29"/>
        <v>0.99497640532326104</v>
      </c>
      <c r="L154">
        <f t="shared" si="30"/>
        <v>0</v>
      </c>
      <c r="M154">
        <f t="shared" si="31"/>
        <v>0</v>
      </c>
      <c r="N154">
        <f t="shared" si="32"/>
        <v>1</v>
      </c>
    </row>
    <row r="155" spans="5:14" x14ac:dyDescent="0.35">
      <c r="E155">
        <v>11</v>
      </c>
      <c r="F155">
        <v>39</v>
      </c>
      <c r="G155">
        <v>41</v>
      </c>
      <c r="H155">
        <f t="shared" si="27"/>
        <v>0.96623353471492091</v>
      </c>
      <c r="I155">
        <f t="shared" si="28"/>
        <v>0.9986107632256368</v>
      </c>
      <c r="J155">
        <f t="shared" si="29"/>
        <v>0.9937707606026579</v>
      </c>
      <c r="L155">
        <f t="shared" si="30"/>
        <v>0</v>
      </c>
      <c r="M155">
        <f t="shared" si="31"/>
        <v>1</v>
      </c>
      <c r="N155">
        <f t="shared" si="32"/>
        <v>0</v>
      </c>
    </row>
    <row r="156" spans="5:14" x14ac:dyDescent="0.35">
      <c r="E156">
        <v>19</v>
      </c>
      <c r="F156">
        <v>28</v>
      </c>
      <c r="G156">
        <v>48</v>
      </c>
      <c r="H156">
        <f t="shared" si="27"/>
        <v>0.99802276107363153</v>
      </c>
      <c r="I156">
        <f t="shared" si="28"/>
        <v>0.96391630486945235</v>
      </c>
      <c r="J156">
        <f t="shared" si="29"/>
        <v>0.98777229206794737</v>
      </c>
      <c r="L156">
        <f t="shared" si="30"/>
        <v>1</v>
      </c>
      <c r="M156">
        <f t="shared" si="31"/>
        <v>0</v>
      </c>
      <c r="N156">
        <f t="shared" si="32"/>
        <v>0</v>
      </c>
    </row>
    <row r="157" spans="5:14" x14ac:dyDescent="0.35">
      <c r="E157">
        <v>18</v>
      </c>
      <c r="F157">
        <v>22</v>
      </c>
      <c r="G157">
        <v>48</v>
      </c>
      <c r="H157">
        <f t="shared" si="27"/>
        <v>0.99573789250885614</v>
      </c>
      <c r="I157">
        <f t="shared" si="28"/>
        <v>0.9362062344552643</v>
      </c>
      <c r="J157">
        <f t="shared" si="29"/>
        <v>0.96986075564157803</v>
      </c>
      <c r="L157">
        <f t="shared" si="30"/>
        <v>1</v>
      </c>
      <c r="M157">
        <f t="shared" si="31"/>
        <v>0</v>
      </c>
      <c r="N157">
        <f t="shared" si="32"/>
        <v>0</v>
      </c>
    </row>
    <row r="158" spans="5:14" x14ac:dyDescent="0.35">
      <c r="E158">
        <v>11</v>
      </c>
      <c r="F158">
        <v>39</v>
      </c>
      <c r="G158">
        <v>59</v>
      </c>
      <c r="H158">
        <f t="shared" si="27"/>
        <v>0.99027529612890208</v>
      </c>
      <c r="I158">
        <f t="shared" si="28"/>
        <v>0.97619356228240117</v>
      </c>
      <c r="J158">
        <f t="shared" si="29"/>
        <v>0.98858705375464406</v>
      </c>
      <c r="L158">
        <f t="shared" si="30"/>
        <v>1</v>
      </c>
      <c r="M158">
        <f t="shared" si="31"/>
        <v>0</v>
      </c>
      <c r="N158">
        <f t="shared" si="32"/>
        <v>0</v>
      </c>
    </row>
    <row r="159" spans="5:14" x14ac:dyDescent="0.35">
      <c r="E159">
        <v>13</v>
      </c>
      <c r="F159">
        <v>35</v>
      </c>
      <c r="G159">
        <v>42</v>
      </c>
      <c r="H159">
        <f t="shared" si="27"/>
        <v>0.98248811388880508</v>
      </c>
      <c r="I159">
        <f t="shared" si="28"/>
        <v>0.99560515869978594</v>
      </c>
      <c r="J159">
        <f t="shared" si="29"/>
        <v>0.99914897876004294</v>
      </c>
      <c r="L159">
        <f t="shared" si="30"/>
        <v>0</v>
      </c>
      <c r="M159">
        <f t="shared" si="31"/>
        <v>0</v>
      </c>
      <c r="N159">
        <f t="shared" si="32"/>
        <v>1</v>
      </c>
    </row>
    <row r="160" spans="5:14" x14ac:dyDescent="0.35">
      <c r="E160">
        <v>11</v>
      </c>
      <c r="F160">
        <v>21</v>
      </c>
      <c r="G160">
        <v>39</v>
      </c>
      <c r="H160">
        <f t="shared" si="27"/>
        <v>0.99957478942055911</v>
      </c>
      <c r="I160">
        <f t="shared" si="28"/>
        <v>0.95859135687526831</v>
      </c>
      <c r="J160">
        <f t="shared" si="29"/>
        <v>0.98331522951935146</v>
      </c>
      <c r="L160">
        <f t="shared" si="30"/>
        <v>1</v>
      </c>
      <c r="M160">
        <f t="shared" si="31"/>
        <v>0</v>
      </c>
      <c r="N160">
        <f t="shared" si="32"/>
        <v>0</v>
      </c>
    </row>
    <row r="161" spans="5:14" x14ac:dyDescent="0.35">
      <c r="E161">
        <v>19</v>
      </c>
      <c r="F161">
        <v>20</v>
      </c>
      <c r="G161">
        <v>38</v>
      </c>
      <c r="H161">
        <f t="shared" si="27"/>
        <v>0.98917215643843692</v>
      </c>
      <c r="I161">
        <f t="shared" si="28"/>
        <v>0.94213056607285239</v>
      </c>
      <c r="J161">
        <f t="shared" si="29"/>
        <v>0.97271777488128364</v>
      </c>
      <c r="L161">
        <f t="shared" si="30"/>
        <v>1</v>
      </c>
      <c r="M161">
        <f t="shared" si="31"/>
        <v>0</v>
      </c>
      <c r="N161">
        <f t="shared" si="32"/>
        <v>0</v>
      </c>
    </row>
    <row r="162" spans="5:14" x14ac:dyDescent="0.35">
      <c r="E162">
        <v>20</v>
      </c>
      <c r="F162">
        <v>26</v>
      </c>
      <c r="G162">
        <v>46</v>
      </c>
      <c r="H162">
        <f t="shared" si="27"/>
        <v>0.9957951120454599</v>
      </c>
      <c r="I162">
        <f t="shared" si="28"/>
        <v>0.95741416424497439</v>
      </c>
      <c r="J162">
        <f t="shared" si="29"/>
        <v>0.98357698041830277</v>
      </c>
      <c r="L162">
        <f t="shared" si="30"/>
        <v>1</v>
      </c>
      <c r="M162">
        <f t="shared" si="31"/>
        <v>0</v>
      </c>
      <c r="N162">
        <f t="shared" si="32"/>
        <v>0</v>
      </c>
    </row>
    <row r="163" spans="5:14" x14ac:dyDescent="0.35">
      <c r="E163">
        <v>12</v>
      </c>
      <c r="F163">
        <v>34</v>
      </c>
      <c r="G163">
        <v>38</v>
      </c>
      <c r="H163">
        <f t="shared" si="27"/>
        <v>0.97560207502126206</v>
      </c>
      <c r="I163">
        <f t="shared" si="28"/>
        <v>0.9982164712914785</v>
      </c>
      <c r="J163">
        <f t="shared" si="29"/>
        <v>0.99801596567155215</v>
      </c>
      <c r="L163">
        <f t="shared" si="30"/>
        <v>0</v>
      </c>
      <c r="M163">
        <f t="shared" si="31"/>
        <v>1</v>
      </c>
      <c r="N163">
        <f t="shared" si="32"/>
        <v>0</v>
      </c>
    </row>
    <row r="164" spans="5:14" x14ac:dyDescent="0.35">
      <c r="E164">
        <v>12</v>
      </c>
      <c r="F164">
        <v>29</v>
      </c>
      <c r="G164">
        <v>42</v>
      </c>
      <c r="H164">
        <f t="shared" si="27"/>
        <v>0.9945938546714953</v>
      </c>
      <c r="I164">
        <f t="shared" si="28"/>
        <v>0.98351537675182332</v>
      </c>
      <c r="J164">
        <f t="shared" si="29"/>
        <v>0.99640009720935652</v>
      </c>
      <c r="L164">
        <f t="shared" si="30"/>
        <v>0</v>
      </c>
      <c r="M164">
        <f t="shared" si="31"/>
        <v>0</v>
      </c>
      <c r="N164">
        <f t="shared" si="32"/>
        <v>1</v>
      </c>
    </row>
    <row r="165" spans="5:14" x14ac:dyDescent="0.35">
      <c r="E165">
        <v>13</v>
      </c>
      <c r="F165">
        <v>25</v>
      </c>
      <c r="G165">
        <v>60</v>
      </c>
      <c r="H165">
        <f t="shared" si="27"/>
        <v>0.9915928773705126</v>
      </c>
      <c r="I165">
        <f t="shared" si="28"/>
        <v>0.92535621436619386</v>
      </c>
      <c r="J165">
        <f t="shared" si="29"/>
        <v>0.95883304128308844</v>
      </c>
      <c r="L165">
        <f t="shared" si="30"/>
        <v>1</v>
      </c>
      <c r="M165">
        <f t="shared" si="31"/>
        <v>0</v>
      </c>
      <c r="N165">
        <f t="shared" si="32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0"/>
  <sheetViews>
    <sheetView workbookViewId="0">
      <selection activeCell="D28" sqref="D28"/>
    </sheetView>
  </sheetViews>
  <sheetFormatPr defaultRowHeight="14.5" x14ac:dyDescent="0.35"/>
  <cols>
    <col min="1" max="1" width="14.26953125" customWidth="1"/>
    <col min="12" max="12" width="11.81640625" bestFit="1" customWidth="1"/>
  </cols>
  <sheetData>
    <row r="1" spans="1:14" x14ac:dyDescent="0.35">
      <c r="A1">
        <v>2</v>
      </c>
      <c r="B1">
        <v>1</v>
      </c>
      <c r="C1">
        <v>1</v>
      </c>
      <c r="D1">
        <v>0</v>
      </c>
    </row>
    <row r="2" spans="1:14" x14ac:dyDescent="0.35">
      <c r="A2">
        <v>0</v>
      </c>
      <c r="B2">
        <v>2</v>
      </c>
      <c r="C2">
        <v>0</v>
      </c>
      <c r="D2">
        <v>2</v>
      </c>
      <c r="F2" t="s">
        <v>98</v>
      </c>
    </row>
    <row r="3" spans="1:14" x14ac:dyDescent="0.35">
      <c r="A3">
        <v>0</v>
      </c>
      <c r="B3">
        <v>0</v>
      </c>
      <c r="C3">
        <v>1</v>
      </c>
      <c r="D3">
        <v>0</v>
      </c>
      <c r="F3" cm="1">
        <f t="array" ref="F3:N6">TRANSPOSE(A1:D9)</f>
        <v>2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1</v>
      </c>
    </row>
    <row r="4" spans="1:14" x14ac:dyDescent="0.35">
      <c r="A4">
        <v>0</v>
      </c>
      <c r="B4">
        <v>1</v>
      </c>
      <c r="C4">
        <v>0</v>
      </c>
      <c r="D4">
        <v>2</v>
      </c>
      <c r="F4">
        <v>1</v>
      </c>
      <c r="G4">
        <v>2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1</v>
      </c>
    </row>
    <row r="5" spans="1:14" x14ac:dyDescent="0.35">
      <c r="A5">
        <v>1</v>
      </c>
      <c r="B5">
        <v>1</v>
      </c>
      <c r="C5">
        <v>1</v>
      </c>
      <c r="D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2</v>
      </c>
      <c r="N5">
        <v>1</v>
      </c>
    </row>
    <row r="6" spans="1:14" x14ac:dyDescent="0.35">
      <c r="A6">
        <v>2</v>
      </c>
      <c r="B6">
        <v>2</v>
      </c>
      <c r="C6">
        <v>1</v>
      </c>
      <c r="D6">
        <v>1</v>
      </c>
      <c r="F6">
        <v>0</v>
      </c>
      <c r="G6">
        <v>2</v>
      </c>
      <c r="H6">
        <v>0</v>
      </c>
      <c r="I6">
        <v>2</v>
      </c>
      <c r="J6">
        <v>0</v>
      </c>
      <c r="K6">
        <v>1</v>
      </c>
      <c r="L6">
        <v>1</v>
      </c>
      <c r="M6">
        <v>2</v>
      </c>
      <c r="N6">
        <v>1</v>
      </c>
    </row>
    <row r="7" spans="1:14" x14ac:dyDescent="0.35">
      <c r="A7">
        <v>0</v>
      </c>
      <c r="B7">
        <v>1</v>
      </c>
      <c r="C7">
        <v>2</v>
      </c>
      <c r="D7">
        <v>1</v>
      </c>
    </row>
    <row r="8" spans="1:14" x14ac:dyDescent="0.35">
      <c r="A8">
        <v>2</v>
      </c>
      <c r="B8">
        <v>0</v>
      </c>
      <c r="C8">
        <v>2</v>
      </c>
      <c r="D8">
        <v>2</v>
      </c>
    </row>
    <row r="9" spans="1:14" x14ac:dyDescent="0.35">
      <c r="A9">
        <v>1</v>
      </c>
      <c r="B9">
        <v>1</v>
      </c>
      <c r="C9">
        <v>1</v>
      </c>
      <c r="D9">
        <v>1</v>
      </c>
    </row>
    <row r="11" spans="1:14" x14ac:dyDescent="0.35">
      <c r="A11" t="s">
        <v>99</v>
      </c>
      <c r="F11" t="s">
        <v>27</v>
      </c>
    </row>
    <row r="12" spans="1:14" x14ac:dyDescent="0.35">
      <c r="A12" cm="1">
        <f t="array" ref="A12:D15">MMULT(_xlfn.ANCHORARRAY(F3), A1:D9)</f>
        <v>14</v>
      </c>
      <c r="B12">
        <v>8</v>
      </c>
      <c r="C12">
        <v>10</v>
      </c>
      <c r="D12">
        <v>7</v>
      </c>
      <c r="F12">
        <v>1</v>
      </c>
      <c r="G12">
        <v>0</v>
      </c>
      <c r="H12">
        <v>0</v>
      </c>
      <c r="I12">
        <v>0</v>
      </c>
    </row>
    <row r="13" spans="1:14" x14ac:dyDescent="0.35">
      <c r="A13">
        <v>8</v>
      </c>
      <c r="B13">
        <v>13</v>
      </c>
      <c r="C13">
        <v>7</v>
      </c>
      <c r="D13">
        <v>10</v>
      </c>
      <c r="F13">
        <v>0</v>
      </c>
      <c r="G13">
        <v>1</v>
      </c>
      <c r="H13">
        <v>0</v>
      </c>
      <c r="I13">
        <v>0</v>
      </c>
    </row>
    <row r="14" spans="1:14" x14ac:dyDescent="0.35">
      <c r="A14">
        <v>10</v>
      </c>
      <c r="B14">
        <v>7</v>
      </c>
      <c r="C14">
        <v>13</v>
      </c>
      <c r="D14">
        <v>8</v>
      </c>
      <c r="F14">
        <v>0</v>
      </c>
      <c r="G14">
        <v>0</v>
      </c>
      <c r="H14">
        <v>1</v>
      </c>
      <c r="I14">
        <v>0</v>
      </c>
    </row>
    <row r="15" spans="1:14" x14ac:dyDescent="0.35">
      <c r="A15">
        <v>7</v>
      </c>
      <c r="B15">
        <v>10</v>
      </c>
      <c r="C15">
        <v>8</v>
      </c>
      <c r="D15">
        <v>15</v>
      </c>
      <c r="F15">
        <v>0</v>
      </c>
      <c r="G15">
        <v>0</v>
      </c>
      <c r="H15">
        <v>0</v>
      </c>
      <c r="I15">
        <v>1</v>
      </c>
    </row>
    <row r="18" spans="1:20" x14ac:dyDescent="0.35">
      <c r="B18" t="s">
        <v>100</v>
      </c>
      <c r="G18" t="s">
        <v>103</v>
      </c>
      <c r="L18" t="s">
        <v>104</v>
      </c>
      <c r="Q18" t="s">
        <v>108</v>
      </c>
    </row>
    <row r="19" spans="1:20" x14ac:dyDescent="0.35">
      <c r="A19" t="s">
        <v>101</v>
      </c>
      <c r="B19">
        <v>2.7009469253154172</v>
      </c>
      <c r="G19">
        <v>8.8962022617393437</v>
      </c>
      <c r="L19">
        <v>8.8962018278441093</v>
      </c>
      <c r="Q19">
        <v>38.769798878134267</v>
      </c>
    </row>
    <row r="20" spans="1:20" x14ac:dyDescent="0.35">
      <c r="A20" t="s">
        <v>102</v>
      </c>
      <c r="B20" cm="1">
        <f t="array" ref="B20:E23">(_xlfn.ANCHORARRAY(A12)-(B19*F12:I15))</f>
        <v>11.299053074684583</v>
      </c>
      <c r="C20">
        <v>8</v>
      </c>
      <c r="D20">
        <v>10</v>
      </c>
      <c r="E20">
        <v>7</v>
      </c>
      <c r="G20" cm="1">
        <f t="array" ref="G20:J23">(_xlfn.ANCHORARRAY(A12)-(G19*F12:I15))</f>
        <v>5.1037977382606563</v>
      </c>
      <c r="H20">
        <v>8</v>
      </c>
      <c r="I20">
        <v>10</v>
      </c>
      <c r="J20">
        <v>7</v>
      </c>
      <c r="L20" cm="1">
        <f t="array" ref="L20:O23">(_xlfn.ANCHORARRAY(A12)-(L19*F12:I15))</f>
        <v>5.1037981721558907</v>
      </c>
      <c r="M20">
        <v>8</v>
      </c>
      <c r="N20">
        <v>10</v>
      </c>
      <c r="O20">
        <v>7</v>
      </c>
      <c r="Q20" cm="1">
        <f t="array" ref="Q20:T23">(_xlfn.ANCHORARRAY(A12)-(Q19*F12:I15))</f>
        <v>-24.769798878134267</v>
      </c>
      <c r="R20">
        <v>8</v>
      </c>
      <c r="S20">
        <v>10</v>
      </c>
      <c r="T20">
        <v>7</v>
      </c>
    </row>
    <row r="21" spans="1:20" x14ac:dyDescent="0.35">
      <c r="B21">
        <v>8</v>
      </c>
      <c r="C21">
        <v>10.299053074684583</v>
      </c>
      <c r="D21">
        <v>7</v>
      </c>
      <c r="E21">
        <v>10</v>
      </c>
      <c r="G21">
        <v>8</v>
      </c>
      <c r="H21">
        <v>4.1037977382606563</v>
      </c>
      <c r="I21">
        <v>7</v>
      </c>
      <c r="J21">
        <v>10</v>
      </c>
      <c r="L21">
        <v>8</v>
      </c>
      <c r="M21">
        <v>4.1037981721558907</v>
      </c>
      <c r="N21">
        <v>7</v>
      </c>
      <c r="O21">
        <v>10</v>
      </c>
      <c r="Q21">
        <v>8</v>
      </c>
      <c r="R21">
        <v>-25.769798878134267</v>
      </c>
      <c r="S21">
        <v>7</v>
      </c>
      <c r="T21">
        <v>10</v>
      </c>
    </row>
    <row r="22" spans="1:20" x14ac:dyDescent="0.35">
      <c r="B22">
        <v>10</v>
      </c>
      <c r="C22">
        <v>7</v>
      </c>
      <c r="D22">
        <v>10.299053074684583</v>
      </c>
      <c r="E22">
        <v>8</v>
      </c>
      <c r="G22">
        <v>10</v>
      </c>
      <c r="H22">
        <v>7</v>
      </c>
      <c r="I22">
        <v>4.1037977382606563</v>
      </c>
      <c r="J22">
        <v>8</v>
      </c>
      <c r="L22">
        <v>10</v>
      </c>
      <c r="M22">
        <v>7</v>
      </c>
      <c r="N22">
        <v>4.1037981721558907</v>
      </c>
      <c r="O22">
        <v>8</v>
      </c>
      <c r="Q22">
        <v>10</v>
      </c>
      <c r="R22">
        <v>7</v>
      </c>
      <c r="S22">
        <v>-25.769798878134267</v>
      </c>
      <c r="T22">
        <v>8</v>
      </c>
    </row>
    <row r="23" spans="1:20" x14ac:dyDescent="0.35">
      <c r="B23">
        <v>7</v>
      </c>
      <c r="C23">
        <v>10</v>
      </c>
      <c r="D23">
        <v>8</v>
      </c>
      <c r="E23">
        <v>12.299053074684583</v>
      </c>
      <c r="G23">
        <v>7</v>
      </c>
      <c r="H23">
        <v>10</v>
      </c>
      <c r="I23">
        <v>8</v>
      </c>
      <c r="J23">
        <v>6.1037977382606563</v>
      </c>
      <c r="L23">
        <v>7</v>
      </c>
      <c r="M23">
        <v>10</v>
      </c>
      <c r="N23">
        <v>8</v>
      </c>
      <c r="O23">
        <v>6.1037981721558907</v>
      </c>
      <c r="Q23">
        <v>7</v>
      </c>
      <c r="R23">
        <v>10</v>
      </c>
      <c r="S23">
        <v>8</v>
      </c>
      <c r="T23">
        <v>-23.769798878134267</v>
      </c>
    </row>
    <row r="24" spans="1:20" x14ac:dyDescent="0.35">
      <c r="A24" t="s">
        <v>105</v>
      </c>
      <c r="B24">
        <f>MDETERM(_xlfn.ANCHORARRAY(B20))</f>
        <v>8.0276483560207535E-7</v>
      </c>
      <c r="G24">
        <f>MDETERM(_xlfn.ANCHORARRAY(G20))</f>
        <v>-3.555533608369431E-4</v>
      </c>
      <c r="L24">
        <f>MDETERM(_xlfn.ANCHORARRAY(L20))</f>
        <v>-1.3209765844918839E-5</v>
      </c>
      <c r="Q24">
        <f>MDETERM(_xlfn.ANCHORARRAY(Q20))</f>
        <v>2.1944878591654345E-4</v>
      </c>
    </row>
    <row r="26" spans="1:20" x14ac:dyDescent="0.35">
      <c r="A26" t="s">
        <v>106</v>
      </c>
      <c r="B26">
        <v>1.3942761261761907E-7</v>
      </c>
      <c r="C26">
        <v>-3.555533608369431E-4</v>
      </c>
      <c r="D26">
        <v>-1.3209765844918839E-5</v>
      </c>
      <c r="E26">
        <v>2.1944878591654345E-4</v>
      </c>
    </row>
    <row r="27" spans="1:20" x14ac:dyDescent="0.35">
      <c r="A27" t="s">
        <v>107</v>
      </c>
      <c r="B27" cm="1">
        <f t="array" ref="B27:B29">-MMULT(MINVERSE(B20:D22),E20:E22)</f>
        <v>1.3239827609493129</v>
      </c>
      <c r="C27" cm="1">
        <f t="array" ref="C27:C29">-MMULT(MINVERSE(G20:I22),J20:J22)</f>
        <v>-0.94143617241221844</v>
      </c>
      <c r="D27" cm="1">
        <f t="array" ref="D27:D29">-MMULT(MINVERSE(L20:N22),O20:O22)</f>
        <v>-0.94143623789657016</v>
      </c>
      <c r="E27" cm="1">
        <f t="array" ref="E27:E29">-MMULT(MINVERSE(Q20:S22),T20:T22)</f>
        <v>0.96840216167866644</v>
      </c>
    </row>
    <row r="28" spans="1:20" x14ac:dyDescent="0.35">
      <c r="B28">
        <v>-1.1108697783310924</v>
      </c>
      <c r="C28">
        <v>0.62287065710677481</v>
      </c>
      <c r="D28">
        <v>0.62287083507628171</v>
      </c>
      <c r="E28">
        <v>0.94480063940224412</v>
      </c>
    </row>
    <row r="29" spans="1:20" x14ac:dyDescent="0.35">
      <c r="B29">
        <v>-1.3072793259284978</v>
      </c>
      <c r="C29">
        <v>-0.71780654493799489</v>
      </c>
      <c r="D29">
        <v>-0.71780661304324189</v>
      </c>
      <c r="E29">
        <v>0.94287216627130799</v>
      </c>
    </row>
    <row r="30" spans="1:20" x14ac:dyDescent="0.35">
      <c r="B30">
        <v>1</v>
      </c>
      <c r="C30">
        <v>1</v>
      </c>
      <c r="D30">
        <v>1</v>
      </c>
      <c r="E30">
        <v>1</v>
      </c>
    </row>
    <row r="32" spans="1:20" x14ac:dyDescent="0.35">
      <c r="A32" t="s">
        <v>109</v>
      </c>
      <c r="B32">
        <f>SQRT(B27^2+B28^2+B29^2+B30^2)</f>
        <v>2.3866171145997432</v>
      </c>
      <c r="C32">
        <f>SQRT(C27^2+C28^2+C29^2+C30^2)</f>
        <v>1.6701844683048084</v>
      </c>
      <c r="D32">
        <f>SQRT(D27^2+D28^2+D29^2+D30^2)</f>
        <v>1.6701846008576664</v>
      </c>
      <c r="E32">
        <f>SQRT(E27^2+E28^2+E29^2+E30^2)</f>
        <v>1.9285898778350861</v>
      </c>
    </row>
    <row r="34" spans="1:5" x14ac:dyDescent="0.35">
      <c r="A34" t="s">
        <v>110</v>
      </c>
      <c r="B34">
        <f>B27/$B$32</f>
        <v>0.55475289808744899</v>
      </c>
      <c r="C34">
        <f>C27/$C$32</f>
        <v>-0.56367197173600259</v>
      </c>
      <c r="D34">
        <f t="shared" ref="D34:E34" si="0">D27/$C$32</f>
        <v>-0.56367201094385833</v>
      </c>
      <c r="E34">
        <f t="shared" si="0"/>
        <v>0.57981748726328908</v>
      </c>
    </row>
    <row r="35" spans="1:5" x14ac:dyDescent="0.35">
      <c r="B35">
        <f t="shared" ref="B35:B37" si="1">B28/$B$32</f>
        <v>-0.46545789499938073</v>
      </c>
      <c r="C35">
        <f t="shared" ref="C35:E37" si="2">C28/$C$32</f>
        <v>0.3729352469305211</v>
      </c>
      <c r="D35">
        <f t="shared" si="2"/>
        <v>0.37293535348731782</v>
      </c>
      <c r="E35">
        <f t="shared" si="2"/>
        <v>0.56568640011434845</v>
      </c>
    </row>
    <row r="36" spans="1:5" x14ac:dyDescent="0.35">
      <c r="B36">
        <f t="shared" si="1"/>
        <v>-0.54775410681982817</v>
      </c>
      <c r="C36">
        <f t="shared" si="2"/>
        <v>-0.42977680523310635</v>
      </c>
      <c r="D36">
        <f t="shared" si="2"/>
        <v>-0.42977684601018712</v>
      </c>
      <c r="E36">
        <f t="shared" si="2"/>
        <v>0.56453175332680317</v>
      </c>
    </row>
    <row r="37" spans="1:5" x14ac:dyDescent="0.35">
      <c r="B37">
        <f t="shared" si="1"/>
        <v>0.41900311276687918</v>
      </c>
      <c r="C37">
        <f t="shared" si="2"/>
        <v>0.59873625876486125</v>
      </c>
      <c r="D37">
        <f t="shared" si="2"/>
        <v>0.59873625876486125</v>
      </c>
      <c r="E37">
        <f t="shared" si="2"/>
        <v>0.59873625876486125</v>
      </c>
    </row>
    <row r="39" spans="1:5" x14ac:dyDescent="0.35">
      <c r="A39" t="s">
        <v>111</v>
      </c>
      <c r="B39">
        <f>SQRT(B26)</f>
        <v>3.7340007045743722E-4</v>
      </c>
    </row>
    <row r="40" spans="1:5" x14ac:dyDescent="0.35">
      <c r="C40" t="e">
        <f>SQRT(C26)</f>
        <v>#NUM!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Kriptografi</vt:lpstr>
      <vt:lpstr>KNN</vt:lpstr>
      <vt:lpstr>KMeans</vt:lpstr>
      <vt:lpstr>SVD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2024-06-11T06:35:36Z</dcterms:created>
  <dcterms:modified xsi:type="dcterms:W3CDTF">2024-06-11T08:37:27Z</dcterms:modified>
</cp:coreProperties>
</file>