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Materials\Computation\"/>
    </mc:Choice>
  </mc:AlternateContent>
  <xr:revisionPtr revIDLastSave="0" documentId="13_ncr:1_{870CD070-20EE-4D36-B42E-9A192E3220A0}" xr6:coauthVersionLast="47" xr6:coauthVersionMax="47" xr10:uidLastSave="{00000000-0000-0000-0000-000000000000}"/>
  <bookViews>
    <workbookView xWindow="10530" yWindow="0" windowWidth="8760" windowHeight="10170" xr2:uid="{F60EEC8C-5469-C442-AA4E-494C6E9CC3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1" l="1" a="1"/>
  <c r="F54" i="1" s="1"/>
  <c r="F22" i="1" a="1"/>
  <c r="F22" i="1" s="1"/>
  <c r="C39" i="1"/>
  <c r="B38" i="1"/>
  <c r="B42" i="1" s="1" a="1"/>
  <c r="B42" i="1" s="1"/>
  <c r="D27" i="1"/>
  <c r="D40" i="1" s="1"/>
  <c r="C27" i="1"/>
  <c r="B27" i="1"/>
  <c r="E3" i="1" a="1"/>
  <c r="E3" i="1" s="1"/>
  <c r="A12" i="1" s="1" a="1"/>
  <c r="A12" i="1" s="1"/>
  <c r="J22" i="1" l="1" a="1"/>
  <c r="J22" i="1" s="1"/>
  <c r="B22" i="1" a="1"/>
  <c r="B22" i="1" s="1"/>
  <c r="B25" i="1" l="1"/>
  <c r="B28" i="1" a="1"/>
  <c r="F25" i="1"/>
  <c r="C28" i="1" a="1"/>
  <c r="J25" i="1"/>
  <c r="D28" i="1" a="1"/>
  <c r="C28" i="1" l="1"/>
  <c r="D28" i="1"/>
  <c r="B28" i="1"/>
  <c r="D32" i="1" l="1"/>
  <c r="B32" i="1"/>
  <c r="C32" i="1"/>
  <c r="C36" i="1" l="1"/>
  <c r="C35" i="1"/>
  <c r="B36" i="1"/>
  <c r="B35" i="1"/>
  <c r="D36" i="1"/>
  <c r="D35" i="1"/>
  <c r="C34" i="1"/>
  <c r="D34" i="1"/>
  <c r="B34" i="1"/>
  <c r="G34" i="1" l="1" a="1"/>
  <c r="G34" i="1" s="1"/>
  <c r="B46" i="1" a="1"/>
  <c r="B46" i="1" s="1"/>
  <c r="B54" i="1" s="1" a="1"/>
  <c r="B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<sst xmlns="http://schemas.openxmlformats.org/spreadsheetml/2006/main" count="23" uniqueCount="23">
  <si>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A</t>
  </si>
  <si>
    <t>A Transpose</t>
  </si>
  <si>
    <t>A Atranspose</t>
  </si>
  <si>
    <t>I</t>
  </si>
  <si>
    <t>Lambda</t>
  </si>
  <si>
    <t>A - Lambda*I</t>
  </si>
  <si>
    <t>Det(A-Lambda*I)</t>
  </si>
  <si>
    <t>Nilai Eigen</t>
  </si>
  <si>
    <t>Norm dari VE</t>
  </si>
  <si>
    <t>Vektor Eigen (VE)</t>
  </si>
  <si>
    <t>Matriks V</t>
  </si>
  <si>
    <t>Matriks S</t>
  </si>
  <si>
    <t>Matriks Inverse S</t>
  </si>
  <si>
    <t>Matriks U</t>
  </si>
  <si>
    <t>Rekonstruksi Matriks A</t>
  </si>
  <si>
    <t>Matriks Transpose</t>
  </si>
  <si>
    <t>=</t>
  </si>
  <si>
    <t>Lambda-1</t>
  </si>
  <si>
    <t>Lambda-2</t>
  </si>
  <si>
    <t>Lambda-3</t>
  </si>
  <si>
    <t>Georgia Sugisandhea_535230080</t>
  </si>
  <si>
    <t>1. Transpose Matrix</t>
  </si>
  <si>
    <t>2. Hitung Atranspose 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</si>
</sst>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4B962"/>
        <bgColor indexed="64"/>
      </patternFill>
    </fill>
    <fill>
      <patternFill patternType="solid">
        <fgColor rgb="FFBAF8F4"/>
        <bgColor indexed="64"/>
      </patternFill>
    </fill>
    <fill>
      <patternFill patternType="solid">
        <fgColor rgb="FFCB95A3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88E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2" fontId="0" fillId="1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E0A1"/>
      <color rgb="FF90B0F0"/>
      <color rgb="FFFF9797"/>
      <color rgb="FFFF5050"/>
      <color rgb="FFCB95A3"/>
      <color rgb="FFBAF8F4"/>
      <color rgb="FFF4B962"/>
      <color rgb="FFFFFFFF"/>
      <color rgb="FFCCFF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E6CB-F47B-F34E-9D23-ADEE73025DF9}">
  <dimension ref="A1:N61"/>
  <sheetViews>
    <sheetView tabSelected="1" topLeftCell="C1" zoomScale="57" zoomScaleNormal="43" workbookViewId="0">
      <selection activeCell="J15" sqref="J15:J16"/>
    </sheetView>
  </sheetViews>
  <sheetFormatPr defaultColWidth="11" defaultRowHeight="16" x14ac:dyDescent="0.4"/>
  <cols>
    <col min="1" max="1" width="19.9140625" customWidth="1"/>
    <col min="2" max="2" width="12.5" bestFit="1" customWidth="1"/>
    <col min="3" max="4" width="13.08203125" bestFit="1" customWidth="1"/>
    <col min="5" max="5" width="11.08203125" bestFit="1" customWidth="1"/>
    <col min="6" max="6" width="15.5" customWidth="1"/>
    <col min="7" max="8" width="11.1640625" bestFit="1" customWidth="1"/>
    <col min="9" max="9" width="11.08203125" bestFit="1" customWidth="1"/>
    <col min="10" max="10" width="13.08203125" bestFit="1" customWidth="1"/>
    <col min="11" max="12" width="11.08203125" bestFit="1" customWidth="1"/>
  </cols>
  <sheetData>
    <row r="1" spans="1:14" ht="31" x14ac:dyDescent="0.7">
      <c r="A1" s="2" t="s">
        <v>20</v>
      </c>
    </row>
    <row r="2" spans="1:14" x14ac:dyDescent="0.4">
      <c r="A2" t="s">
        <v>0</v>
      </c>
      <c r="E2" t="s">
        <v>1</v>
      </c>
    </row>
    <row r="3" spans="1:14" x14ac:dyDescent="0.4">
      <c r="A3" s="3">
        <v>1</v>
      </c>
      <c r="B3" s="3">
        <v>1</v>
      </c>
      <c r="C3" s="3">
        <v>0</v>
      </c>
      <c r="E3" s="4" cm="1">
        <f t="array" ref="E3:K5">TRANSPOSE(A3:C9)</f>
        <v>1</v>
      </c>
      <c r="F3" s="4">
        <v>3</v>
      </c>
      <c r="G3" s="4">
        <v>4</v>
      </c>
      <c r="H3" s="4">
        <v>5</v>
      </c>
      <c r="I3" s="4">
        <v>0</v>
      </c>
      <c r="J3" s="4">
        <v>0</v>
      </c>
      <c r="K3" s="4">
        <v>0</v>
      </c>
    </row>
    <row r="4" spans="1:14" x14ac:dyDescent="0.4">
      <c r="A4" s="3">
        <v>3</v>
      </c>
      <c r="B4" s="3">
        <v>3</v>
      </c>
      <c r="C4" s="3">
        <v>0</v>
      </c>
      <c r="E4" s="4">
        <v>1</v>
      </c>
      <c r="F4" s="4">
        <v>3</v>
      </c>
      <c r="G4" s="4">
        <v>4</v>
      </c>
      <c r="H4" s="4">
        <v>5</v>
      </c>
      <c r="I4" s="4">
        <v>2</v>
      </c>
      <c r="J4" s="4">
        <v>0</v>
      </c>
      <c r="K4" s="4">
        <v>1</v>
      </c>
    </row>
    <row r="5" spans="1:14" x14ac:dyDescent="0.4">
      <c r="A5" s="3">
        <v>4</v>
      </c>
      <c r="B5" s="3">
        <v>4</v>
      </c>
      <c r="C5" s="3">
        <v>0</v>
      </c>
      <c r="E5" s="4">
        <v>0</v>
      </c>
      <c r="F5" s="4">
        <v>0</v>
      </c>
      <c r="G5" s="4">
        <v>0</v>
      </c>
      <c r="H5" s="4">
        <v>0</v>
      </c>
      <c r="I5" s="4">
        <v>4</v>
      </c>
      <c r="J5" s="4">
        <v>5</v>
      </c>
      <c r="K5" s="4">
        <v>2</v>
      </c>
      <c r="N5" t="s">
        <v>21</v>
      </c>
    </row>
    <row r="6" spans="1:14" x14ac:dyDescent="0.4">
      <c r="A6" s="3">
        <v>5</v>
      </c>
      <c r="B6" s="3">
        <v>5</v>
      </c>
      <c r="C6" s="3">
        <v>0</v>
      </c>
      <c r="N6" t="s">
        <v>22</v>
      </c>
    </row>
    <row r="7" spans="1:14" x14ac:dyDescent="0.4">
      <c r="A7" s="3">
        <v>0</v>
      </c>
      <c r="B7" s="3">
        <v>2</v>
      </c>
      <c r="C7" s="3">
        <v>4</v>
      </c>
    </row>
    <row r="8" spans="1:14" x14ac:dyDescent="0.4">
      <c r="A8" s="3">
        <v>0</v>
      </c>
      <c r="B8" s="3">
        <v>0</v>
      </c>
      <c r="C8" s="3">
        <v>5</v>
      </c>
    </row>
    <row r="9" spans="1:14" x14ac:dyDescent="0.4">
      <c r="A9" s="3">
        <v>0</v>
      </c>
      <c r="B9" s="3">
        <v>1</v>
      </c>
      <c r="C9" s="3">
        <v>2</v>
      </c>
    </row>
    <row r="11" spans="1:14" x14ac:dyDescent="0.4">
      <c r="A11" t="s">
        <v>2</v>
      </c>
      <c r="E11" t="s">
        <v>3</v>
      </c>
    </row>
    <row r="12" spans="1:14" x14ac:dyDescent="0.4">
      <c r="A12" s="5" cm="1">
        <f t="array" ref="A12:C14">MMULT(E3:K5, A3:C9)</f>
        <v>51</v>
      </c>
      <c r="B12" s="5">
        <v>51</v>
      </c>
      <c r="C12" s="5">
        <v>0</v>
      </c>
      <c r="E12" s="6">
        <v>1</v>
      </c>
      <c r="F12" s="6">
        <v>0</v>
      </c>
      <c r="G12" s="6">
        <v>0</v>
      </c>
    </row>
    <row r="13" spans="1:14" x14ac:dyDescent="0.4">
      <c r="A13" s="5">
        <v>51</v>
      </c>
      <c r="B13" s="5">
        <v>56</v>
      </c>
      <c r="C13" s="5">
        <v>10</v>
      </c>
      <c r="E13" s="6">
        <v>0</v>
      </c>
      <c r="F13" s="6">
        <v>1</v>
      </c>
      <c r="G13" s="6">
        <v>0</v>
      </c>
    </row>
    <row r="14" spans="1:14" x14ac:dyDescent="0.4">
      <c r="A14" s="5">
        <v>0</v>
      </c>
      <c r="B14" s="5">
        <v>10</v>
      </c>
      <c r="C14" s="5">
        <v>45</v>
      </c>
      <c r="E14" s="6">
        <v>0</v>
      </c>
      <c r="F14" s="6">
        <v>0</v>
      </c>
      <c r="G14" s="6">
        <v>1</v>
      </c>
    </row>
    <row r="20" spans="1:12" x14ac:dyDescent="0.4">
      <c r="B20" t="s">
        <v>17</v>
      </c>
      <c r="F20" t="s">
        <v>18</v>
      </c>
      <c r="J20" t="s">
        <v>19</v>
      </c>
    </row>
    <row r="21" spans="1:12" x14ac:dyDescent="0.4">
      <c r="A21" t="s">
        <v>4</v>
      </c>
      <c r="B21" s="12">
        <v>1.3368753556357156</v>
      </c>
      <c r="F21" s="12">
        <v>45.227375078875824</v>
      </c>
      <c r="J21" s="12">
        <v>105.43574974258762</v>
      </c>
    </row>
    <row r="22" spans="1:12" x14ac:dyDescent="0.4">
      <c r="A22" t="s">
        <v>5</v>
      </c>
      <c r="B22" s="7" cm="1">
        <f t="array" ref="B22:D24">A12:C14-(B21*E12:G14)</f>
        <v>49.663124644364288</v>
      </c>
      <c r="C22" s="7">
        <v>51</v>
      </c>
      <c r="D22" s="7">
        <v>0</v>
      </c>
      <c r="F22" s="8" cm="1">
        <f t="array" ref="F22:H24">A12:C14-(F21*E12:G14)</f>
        <v>5.7726249211241765</v>
      </c>
      <c r="G22" s="8">
        <v>51</v>
      </c>
      <c r="H22" s="8">
        <v>0</v>
      </c>
      <c r="J22" s="9" cm="1">
        <f t="array" ref="J22:L24">A12:C14-(J21*E12:G14)</f>
        <v>-54.435749742587618</v>
      </c>
      <c r="K22" s="9">
        <v>51</v>
      </c>
      <c r="L22" s="9">
        <v>0</v>
      </c>
    </row>
    <row r="23" spans="1:12" x14ac:dyDescent="0.4">
      <c r="B23" s="7">
        <v>51</v>
      </c>
      <c r="C23" s="7">
        <v>54.663124644364288</v>
      </c>
      <c r="D23" s="7">
        <v>10</v>
      </c>
      <c r="F23" s="8">
        <v>51</v>
      </c>
      <c r="G23" s="8">
        <v>10.772624921124176</v>
      </c>
      <c r="H23" s="8">
        <v>10</v>
      </c>
      <c r="J23" s="9">
        <v>51</v>
      </c>
      <c r="K23" s="9">
        <v>-49.435749742587618</v>
      </c>
      <c r="L23" s="9">
        <v>10</v>
      </c>
    </row>
    <row r="24" spans="1:12" x14ac:dyDescent="0.4">
      <c r="B24" s="7">
        <v>0</v>
      </c>
      <c r="C24" s="7">
        <v>10</v>
      </c>
      <c r="D24" s="7">
        <v>43.663124644364288</v>
      </c>
      <c r="F24" s="8">
        <v>0</v>
      </c>
      <c r="G24" s="8">
        <v>10</v>
      </c>
      <c r="H24" s="8">
        <v>-0.22737507887582353</v>
      </c>
      <c r="J24" s="9">
        <v>0</v>
      </c>
      <c r="K24" s="9">
        <v>10</v>
      </c>
      <c r="L24" s="9">
        <v>-60.435749742587618</v>
      </c>
    </row>
    <row r="25" spans="1:12" x14ac:dyDescent="0.4">
      <c r="A25" t="s">
        <v>6</v>
      </c>
      <c r="B25" s="12">
        <f>MDETERM(B22:D24)</f>
        <v>1.5337597858433583E-8</v>
      </c>
      <c r="F25" s="12">
        <f>MDETERM(F22:H24)</f>
        <v>4.6792701253469749E-4</v>
      </c>
      <c r="J25" s="12">
        <f>MDETERM(J22:L24)</f>
        <v>-1.8919506827660134E-7</v>
      </c>
    </row>
    <row r="27" spans="1:12" x14ac:dyDescent="0.4">
      <c r="A27" t="s">
        <v>7</v>
      </c>
      <c r="B27" s="10">
        <f>J21</f>
        <v>105.43574974258762</v>
      </c>
      <c r="C27" s="10">
        <f>F21</f>
        <v>45.227375078875824</v>
      </c>
      <c r="D27" s="10">
        <f>B21</f>
        <v>1.3368753556357156</v>
      </c>
    </row>
    <row r="28" spans="1:12" x14ac:dyDescent="0.4">
      <c r="A28" t="s">
        <v>9</v>
      </c>
      <c r="B28" s="11" cm="1">
        <f t="array" ref="B28:B29">-MMULT(MINVERSE(B22:C23),D22:D23)</f>
        <v>4.4838486760586838</v>
      </c>
      <c r="C28" s="11" cm="1">
        <f t="array" ref="C28:C29">-MMULT(MINVERSE(F22:G23),H22:H23)</f>
        <v>-0.2008812244228336</v>
      </c>
      <c r="D28" s="11" cm="1">
        <f t="array" ref="D28:D29">-MMULT(MINVERSE(J22:K23),L22:L23)</f>
        <v>5.6621305876007391</v>
      </c>
    </row>
    <row r="29" spans="1:12" x14ac:dyDescent="0.4">
      <c r="B29" s="11">
        <v>-4.3663124644229452</v>
      </c>
      <c r="C29" s="11">
        <v>2.2737489456650745E-2</v>
      </c>
      <c r="D29" s="11">
        <v>6.0435749740487132</v>
      </c>
    </row>
    <row r="30" spans="1:12" x14ac:dyDescent="0.4">
      <c r="B30" s="11">
        <v>1</v>
      </c>
      <c r="C30" s="11">
        <v>1</v>
      </c>
      <c r="D30" s="11">
        <v>1</v>
      </c>
    </row>
    <row r="32" spans="1:12" x14ac:dyDescent="0.4">
      <c r="A32" t="s">
        <v>8</v>
      </c>
      <c r="B32" s="13">
        <f>SQRT((B28^2)+(B29^2)+(B30^2))</f>
        <v>6.3379478923992725</v>
      </c>
      <c r="C32" s="13">
        <f t="shared" ref="C32:D32" si="0">SQRT((C28^2)+(C29^2)+(C30^2))</f>
        <v>1.0202304934437161</v>
      </c>
      <c r="D32" s="13">
        <f t="shared" si="0"/>
        <v>8.3417337081683325</v>
      </c>
    </row>
    <row r="34" spans="1:9" x14ac:dyDescent="0.4">
      <c r="A34" t="s">
        <v>10</v>
      </c>
      <c r="B34" s="14">
        <f>B28/$B$32</f>
        <v>0.70746064060196823</v>
      </c>
      <c r="C34" s="14">
        <f>C28/$C$32</f>
        <v>-0.19689788308990178</v>
      </c>
      <c r="D34" s="14">
        <f>D28/$D$32</f>
        <v>0.67877143837093579</v>
      </c>
      <c r="F34" t="s">
        <v>15</v>
      </c>
      <c r="G34" s="15" cm="1">
        <f t="array" ref="G34:I36">TRANSPOSE(B34:D36)</f>
        <v>0.70746064060196823</v>
      </c>
      <c r="H34" s="15">
        <v>-0.68891580343524228</v>
      </c>
      <c r="I34" s="15">
        <v>0.15777977619526362</v>
      </c>
    </row>
    <row r="35" spans="1:9" x14ac:dyDescent="0.4">
      <c r="B35" s="14">
        <f t="shared" ref="B35:B36" si="1">B29/$B$32</f>
        <v>-0.68891580343524228</v>
      </c>
      <c r="C35" s="14">
        <f t="shared" ref="C35:C36" si="2">C29/$C$32</f>
        <v>2.2286620134144345E-2</v>
      </c>
      <c r="D35" s="14">
        <f t="shared" ref="D35:D36" si="3">D29/$D$32</f>
        <v>0.72449866963875476</v>
      </c>
      <c r="G35" s="15">
        <v>-0.19689788308990178</v>
      </c>
      <c r="H35" s="15">
        <v>2.2286620134144345E-2</v>
      </c>
      <c r="I35" s="15">
        <v>0.98017066381202789</v>
      </c>
    </row>
    <row r="36" spans="1:9" x14ac:dyDescent="0.4">
      <c r="B36" s="14">
        <f t="shared" si="1"/>
        <v>0.15777977619526362</v>
      </c>
      <c r="C36" s="14">
        <f t="shared" si="2"/>
        <v>0.98017066381202789</v>
      </c>
      <c r="D36" s="14">
        <f t="shared" si="3"/>
        <v>0.11987915641814209</v>
      </c>
      <c r="G36" s="15">
        <v>0.67877143837093579</v>
      </c>
      <c r="H36" s="15">
        <v>0.72449866963875476</v>
      </c>
      <c r="I36" s="15">
        <v>0.11987915641814209</v>
      </c>
    </row>
    <row r="38" spans="1:9" x14ac:dyDescent="0.4">
      <c r="A38" t="s">
        <v>11</v>
      </c>
      <c r="B38" s="16">
        <f>SQRT(B27)</f>
        <v>10.268191162156439</v>
      </c>
      <c r="C38" s="16">
        <v>0</v>
      </c>
      <c r="D38" s="16">
        <v>0</v>
      </c>
    </row>
    <row r="39" spans="1:9" x14ac:dyDescent="0.4">
      <c r="B39" s="16">
        <v>0</v>
      </c>
      <c r="C39" s="16">
        <f>SQRT(C27)</f>
        <v>6.7251301161297858</v>
      </c>
      <c r="D39" s="16">
        <v>0</v>
      </c>
    </row>
    <row r="40" spans="1:9" x14ac:dyDescent="0.4">
      <c r="B40" s="16">
        <v>0</v>
      </c>
      <c r="C40" s="16">
        <v>0</v>
      </c>
      <c r="D40" s="16">
        <f>SQRT(D27)</f>
        <v>1.1562332617753719</v>
      </c>
    </row>
    <row r="42" spans="1:9" x14ac:dyDescent="0.4">
      <c r="A42" t="s">
        <v>12</v>
      </c>
      <c r="B42" s="17" cm="1">
        <f t="array" ref="B42:D44">MINVERSE(B38:D40)</f>
        <v>9.7388136255732546E-2</v>
      </c>
      <c r="C42" s="17">
        <v>0</v>
      </c>
      <c r="D42" s="17">
        <v>0</v>
      </c>
    </row>
    <row r="43" spans="1:9" x14ac:dyDescent="0.4">
      <c r="B43" s="17">
        <v>0</v>
      </c>
      <c r="C43" s="17">
        <v>0.14869600776965866</v>
      </c>
      <c r="D43" s="17">
        <v>0</v>
      </c>
    </row>
    <row r="44" spans="1:9" x14ac:dyDescent="0.4">
      <c r="B44" s="17">
        <v>0</v>
      </c>
      <c r="C44" s="17">
        <v>0</v>
      </c>
      <c r="D44" s="17">
        <v>0.86487738509141399</v>
      </c>
    </row>
    <row r="46" spans="1:9" x14ac:dyDescent="0.4">
      <c r="A46" t="s">
        <v>13</v>
      </c>
      <c r="B46" s="18" cm="1">
        <f t="array" ref="B46:D52">MMULT(MMULT(A3:C9, B34:D36),B42:D44)</f>
        <v>1.8060471288334796E-3</v>
      </c>
      <c r="C46" s="18">
        <v>-2.596399771313922E-2</v>
      </c>
      <c r="D46" s="18">
        <v>1.2136565815923672</v>
      </c>
    </row>
    <row r="47" spans="1:9" x14ac:dyDescent="0.4">
      <c r="B47" s="18">
        <v>5.418141386500471E-3</v>
      </c>
      <c r="C47" s="18">
        <v>-7.7891993139417651E-2</v>
      </c>
      <c r="D47" s="18">
        <v>3.6409697447771014</v>
      </c>
    </row>
    <row r="48" spans="1:9" x14ac:dyDescent="0.4">
      <c r="B48" s="18">
        <v>7.2241885153339182E-3</v>
      </c>
      <c r="C48" s="18">
        <v>-0.10385599085255688</v>
      </c>
      <c r="D48" s="18">
        <v>4.8546263263694689</v>
      </c>
    </row>
    <row r="49" spans="1:8" x14ac:dyDescent="0.4">
      <c r="B49" s="18">
        <v>9.0302356441673663E-3</v>
      </c>
      <c r="C49" s="18">
        <v>-0.12981998856569607</v>
      </c>
      <c r="D49" s="18">
        <v>6.0682829079618363</v>
      </c>
    </row>
    <row r="50" spans="1:8" x14ac:dyDescent="0.4">
      <c r="B50" s="18">
        <v>-7.2720938897344392E-2</v>
      </c>
      <c r="C50" s="18">
        <v>0.58961772144839142</v>
      </c>
      <c r="D50" s="18">
        <v>1.6679281151182981</v>
      </c>
    </row>
    <row r="51" spans="1:8" x14ac:dyDescent="0.4">
      <c r="B51" s="18">
        <v>7.6829391712516598E-2</v>
      </c>
      <c r="C51" s="18">
        <v>0.72873732320892393</v>
      </c>
      <c r="D51" s="18">
        <v>0.51840385664943667</v>
      </c>
    </row>
    <row r="52" spans="1:8" x14ac:dyDescent="0.4">
      <c r="B52" s="18">
        <v>-3.6360469448672196E-2</v>
      </c>
      <c r="C52" s="18">
        <v>0.29480886072419571</v>
      </c>
      <c r="D52" s="18">
        <v>0.83396405755914904</v>
      </c>
    </row>
    <row r="54" spans="1:8" x14ac:dyDescent="0.4">
      <c r="A54" t="s">
        <v>14</v>
      </c>
      <c r="B54" s="19" cm="1">
        <f t="array" ref="B54:D60">MMULT(MMULT(B46:D52, B38:D40), G34:I36)</f>
        <v>1.0000000000581502</v>
      </c>
      <c r="C54" s="19">
        <v>1.0000000001119236</v>
      </c>
      <c r="D54" s="19">
        <v>-4.8766091165219905E-10</v>
      </c>
      <c r="F54" s="20" cm="1">
        <f t="array" ref="F54:H60">ROUND(B54:D60, 0)</f>
        <v>1</v>
      </c>
      <c r="G54" s="20">
        <v>1</v>
      </c>
      <c r="H54" s="20">
        <v>0</v>
      </c>
    </row>
    <row r="55" spans="1:8" x14ac:dyDescent="0.4">
      <c r="B55" s="19">
        <v>3.0000000001744502</v>
      </c>
      <c r="C55" s="19">
        <v>3.0000000003357701</v>
      </c>
      <c r="D55" s="19">
        <v>-1.4629825129119922E-9</v>
      </c>
      <c r="F55" s="20">
        <v>3</v>
      </c>
      <c r="G55" s="20">
        <v>3</v>
      </c>
      <c r="H55" s="20">
        <v>0</v>
      </c>
    </row>
    <row r="56" spans="1:8" x14ac:dyDescent="0.4">
      <c r="B56" s="19">
        <v>4.0000000002326006</v>
      </c>
      <c r="C56" s="19">
        <v>4.0000000004476943</v>
      </c>
      <c r="D56" s="19">
        <v>-1.9506436466087962E-9</v>
      </c>
      <c r="F56" s="20">
        <v>4</v>
      </c>
      <c r="G56" s="20">
        <v>4</v>
      </c>
      <c r="H56" s="20">
        <v>0</v>
      </c>
    </row>
    <row r="57" spans="1:8" x14ac:dyDescent="0.4">
      <c r="B57" s="19">
        <v>5.0000000002907505</v>
      </c>
      <c r="C57" s="19">
        <v>5.000000000559619</v>
      </c>
      <c r="D57" s="19">
        <v>-2.4383042251940878E-9</v>
      </c>
      <c r="E57" t="s">
        <v>16</v>
      </c>
      <c r="F57" s="20">
        <v>5</v>
      </c>
      <c r="G57" s="20">
        <v>5</v>
      </c>
      <c r="H57" s="20">
        <v>0</v>
      </c>
    </row>
    <row r="58" spans="1:8" x14ac:dyDescent="0.4">
      <c r="B58" s="19">
        <v>1.0969820607442671E-9</v>
      </c>
      <c r="C58" s="19">
        <v>1.9999999971762217</v>
      </c>
      <c r="D58" s="19">
        <v>3.9999999990898134</v>
      </c>
      <c r="F58" s="20">
        <v>0</v>
      </c>
      <c r="G58" s="20">
        <v>2</v>
      </c>
      <c r="H58" s="20">
        <v>4</v>
      </c>
    </row>
    <row r="59" spans="1:8" x14ac:dyDescent="0.4">
      <c r="B59" s="19">
        <v>1.0118048621166054E-9</v>
      </c>
      <c r="C59" s="19">
        <v>-3.4501092538441469E-9</v>
      </c>
      <c r="D59" s="19">
        <v>5.0000000005873213</v>
      </c>
      <c r="F59" s="20">
        <v>0</v>
      </c>
      <c r="G59" s="20">
        <v>0</v>
      </c>
      <c r="H59" s="20">
        <v>5</v>
      </c>
    </row>
    <row r="60" spans="1:8" x14ac:dyDescent="0.4">
      <c r="B60" s="19">
        <v>5.4849103037213354E-10</v>
      </c>
      <c r="C60" s="19">
        <v>0.99999999858811084</v>
      </c>
      <c r="D60" s="19">
        <v>1.9999999995449067</v>
      </c>
      <c r="F60" s="20">
        <v>0</v>
      </c>
      <c r="G60" s="20">
        <v>1</v>
      </c>
      <c r="H60" s="20">
        <v>2</v>
      </c>
    </row>
    <row r="61" spans="1:8" x14ac:dyDescent="0.4">
      <c r="F61" s="1"/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Lely Hiryanto</dc:creator>
  <cp:keywords/>
  <dc:description/>
  <cp:lastModifiedBy>GEORGIA SUGISANDHEA</cp:lastModifiedBy>
  <cp:revision/>
  <dcterms:created xsi:type="dcterms:W3CDTF">2024-05-23T23:10:33Z</dcterms:created>
  <dcterms:modified xsi:type="dcterms:W3CDTF">2024-06-11T03:28:55Z</dcterms:modified>
  <cp:category/>
  <cp:contentStatus/>
</cp:coreProperties>
</file>