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codeName="ThisWorkbook"/>
  <bookViews>
    <workbookView xWindow="0" yWindow="0" windowWidth="20490" windowHeight="7425"/>
  </bookViews>
  <sheets>
    <sheet name="四半期売上報告書" sheetId="1" r:id="rId1"/>
    <sheet name="計算" sheetId="2" state="hidden" r:id="rId2"/>
  </sheets>
  <definedNames>
    <definedName name="ChartSubtitle">計算!$B$22</definedName>
    <definedName name="IncludeOther">四半期売上報告書!$K$4</definedName>
    <definedName name="n">四半期売上報告書!$K$2</definedName>
    <definedName name="Other">計算!$E$16:$I$16</definedName>
    <definedName name="_xlnm.Print_Area" localSheetId="0">四半期売上報告書!$A$1:$H$63</definedName>
    <definedName name="TopN">計算!$E$4:INDEX(計算!$E$4:$I$14,COUNT(計算!$D$4:$D$14)+1,5)</definedName>
    <definedName name="Total">計算!$E$18:$I$18</definedName>
  </definedNames>
  <calcPr calcId="162913"/>
</workbook>
</file>

<file path=xl/calcChain.xml><?xml version="1.0" encoding="utf-8"?>
<calcChain xmlns="http://schemas.openxmlformats.org/spreadsheetml/2006/main">
  <c r="B16" i="2" l="1"/>
  <c r="B22" i="2"/>
  <c r="I18" i="2"/>
  <c r="H18" i="2"/>
  <c r="G18" i="2"/>
  <c r="F18" i="2"/>
  <c r="E15" i="2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C14" i="2"/>
  <c r="C13" i="2"/>
  <c r="C12" i="2"/>
  <c r="D13" i="2"/>
  <c r="H13" i="2"/>
  <c r="G13" i="2"/>
  <c r="D14" i="2"/>
  <c r="H14" i="2"/>
  <c r="I13" i="2"/>
  <c r="E13" i="2"/>
  <c r="F13" i="2"/>
  <c r="C11" i="2"/>
  <c r="D12" i="2"/>
  <c r="C10" i="2"/>
  <c r="J13" i="2"/>
  <c r="I14" i="2"/>
  <c r="E14" i="2"/>
  <c r="F14" i="2"/>
  <c r="G14" i="2"/>
  <c r="H12" i="2"/>
  <c r="G12" i="2"/>
  <c r="E12" i="2"/>
  <c r="F12" i="2"/>
  <c r="I12" i="2"/>
  <c r="D11" i="2"/>
  <c r="I11" i="2"/>
  <c r="J18" i="2"/>
  <c r="C8" i="2"/>
  <c r="D9" i="2" s="1"/>
  <c r="F9" i="2" s="1"/>
  <c r="C7" i="2"/>
  <c r="C9" i="2"/>
  <c r="D10" i="2"/>
  <c r="C6" i="2"/>
  <c r="C5" i="2"/>
  <c r="D5" i="2" s="1"/>
  <c r="I5" i="2" s="1"/>
  <c r="J14" i="2"/>
  <c r="J12" i="2"/>
  <c r="G11" i="2"/>
  <c r="H11" i="2"/>
  <c r="E11" i="2"/>
  <c r="F11" i="2"/>
  <c r="F10" i="2"/>
  <c r="E10" i="2"/>
  <c r="I10" i="2"/>
  <c r="H10" i="2"/>
  <c r="G10" i="2"/>
  <c r="D6" i="2"/>
  <c r="H6" i="2" s="1"/>
  <c r="J11" i="2"/>
  <c r="J10" i="2"/>
  <c r="D8" i="2" l="1"/>
  <c r="F8" i="2" s="1"/>
  <c r="D7" i="2"/>
  <c r="E7" i="2" s="1"/>
  <c r="G6" i="2"/>
  <c r="G9" i="2"/>
  <c r="E8" i="2"/>
  <c r="F7" i="2"/>
  <c r="G8" i="2"/>
  <c r="F6" i="2"/>
  <c r="G5" i="2"/>
  <c r="G7" i="2"/>
  <c r="I6" i="2"/>
  <c r="E6" i="2"/>
  <c r="F5" i="2"/>
  <c r="I8" i="2"/>
  <c r="I9" i="2"/>
  <c r="H5" i="2"/>
  <c r="H8" i="2"/>
  <c r="H9" i="2"/>
  <c r="E5" i="2"/>
  <c r="I7" i="2"/>
  <c r="E9" i="2"/>
  <c r="H7" i="2" l="1"/>
  <c r="J9" i="2"/>
  <c r="I16" i="2"/>
  <c r="J8" i="2"/>
  <c r="H16" i="2"/>
  <c r="G16" i="2"/>
  <c r="J6" i="2"/>
  <c r="J5" i="2"/>
  <c r="F16" i="2"/>
  <c r="J7" i="2"/>
  <c r="J16" i="2" l="1"/>
</calcChain>
</file>

<file path=xl/sharedStrings.xml><?xml version="1.0" encoding="utf-8"?>
<sst xmlns="http://schemas.openxmlformats.org/spreadsheetml/2006/main" count="25" uniqueCount="17">
  <si>
    <t>四半期売上報告書</t>
  </si>
  <si>
    <t>製品</t>
  </si>
  <si>
    <t>第 1 四半期</t>
  </si>
  <si>
    <t>第 2 四半期</t>
  </si>
  <si>
    <t>第 3 四半期</t>
  </si>
  <si>
    <t>第 4 四半期</t>
  </si>
  <si>
    <t>合計</t>
  </si>
  <si>
    <t>*** このシートは非表示にしておきます ****</t>
  </si>
  <si>
    <t>その他</t>
  </si>
  <si>
    <t>表示する上位の製品数:</t>
  </si>
  <si>
    <t>いいえ</t>
  </si>
  <si>
    <t>すべての製品を表示:</t>
  </si>
  <si>
    <t>サーモン</t>
    <phoneticPr fontId="4"/>
  </si>
  <si>
    <t>はまち</t>
    <phoneticPr fontId="4"/>
  </si>
  <si>
    <t>さんま</t>
    <phoneticPr fontId="4"/>
  </si>
  <si>
    <t>いか</t>
    <phoneticPr fontId="4"/>
  </si>
  <si>
    <t>いるか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</si>
</sst>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"/>
    <numFmt numFmtId="177" formatCode="&quot;¥&quot;#,##0"/>
  </numFmts>
  <fonts count="9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sz val="6"/>
      <name val="ＭＳ Ｐゴシック"/>
      <family val="3"/>
      <charset val="128"/>
      <scheme val="minor"/>
    </font>
    <font>
      <sz val="9"/>
      <color theme="3"/>
      <name val="Meiryo UI"/>
      <family val="3"/>
      <charset val="128"/>
    </font>
    <font>
      <sz val="33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</fills>
  <borders count="1">
    <border>
      <left/>
      <right/>
      <top/>
      <bottom/>
      <diagonal/>
    </border>
  </borders>
  <cellStyleXfs count="4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3" fillId="3" borderId="0" applyNumberFormat="0" applyBorder="0" applyAlignment="0" applyProtection="0"/>
  </cellStyleXfs>
  <cellXfs count="14">
    <xf numFmtId="3" fontId="0" fillId="0" borderId="0" xfId="0">
      <alignment vertical="center"/>
    </xf>
    <xf numFmtId="3" fontId="5" fillId="0" borderId="0" xfId="0" applyFont="1">
      <alignment vertical="center"/>
    </xf>
    <xf numFmtId="176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3" fontId="5" fillId="2" borderId="0" xfId="0" applyFont="1" applyFill="1">
      <alignment vertical="center"/>
    </xf>
    <xf numFmtId="3" fontId="7" fillId="2" borderId="0" xfId="0" applyFont="1" applyFill="1" applyAlignment="1">
      <alignment horizontal="right" vertical="center"/>
    </xf>
    <xf numFmtId="3" fontId="5" fillId="0" borderId="0" xfId="1" applyFont="1" applyFill="1">
      <alignment horizontal="center" vertical="center"/>
    </xf>
    <xf numFmtId="3" fontId="7" fillId="2" borderId="0" xfId="0" applyFont="1" applyFill="1" applyAlignment="1">
      <alignment horizontal="left" vertical="center"/>
    </xf>
    <xf numFmtId="3" fontId="8" fillId="2" borderId="0" xfId="0" applyFont="1" applyFill="1" applyAlignment="1">
      <alignment horizontal="right" vertical="center"/>
    </xf>
    <xf numFmtId="3" fontId="8" fillId="2" borderId="0" xfId="0" applyFont="1" applyFill="1">
      <alignment vertical="center"/>
    </xf>
    <xf numFmtId="3" fontId="5" fillId="0" borderId="0" xfId="0" applyFont="1" applyAlignment="1">
      <alignment horizontal="left" vertical="center" indent="1"/>
    </xf>
    <xf numFmtId="3" fontId="5" fillId="0" borderId="0" xfId="0" applyFont="1" applyAlignment="1">
      <alignment horizontal="center" vertical="center"/>
    </xf>
    <xf numFmtId="3" fontId="5" fillId="0" borderId="0" xfId="2" applyFont="1" applyAlignment="1">
      <alignment horizontal="right" vertical="center" indent="1"/>
    </xf>
    <xf numFmtId="3" fontId="6" fillId="2" borderId="0" xfId="3" applyNumberFormat="1" applyFont="1" applyFill="1" applyAlignment="1">
      <alignment horizontal="left" vertical="top" indent="1"/>
    </xf>
  </cellXfs>
  <cellStyles count="4">
    <cellStyle name="Currency Custom" xfId="2"/>
    <cellStyle name="Input Custom" xfId="1"/>
    <cellStyle name="タイトル" xfId="3" builtinId="15" customBuiltin="1"/>
    <cellStyle name="標準" xfId="0" builtinId="0" customBuiltin="1"/>
  </cellStyles>
  <dxfs count="11"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Meiryo UI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</dxfs>
  <tableStyles count="1" defaultTableStyle="Quarterly Sales Report" defaultPivotStyle="PivotStyleLight16">
    <tableStyle name="Quarterly Sales Report" pivot="0" count="3">
      <tableStyleElement type="wholeTable" dxfId="10"/>
      <tableStyleElement type="headerRow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6271347138878"/>
          <c:y val="0.2268672973255392"/>
          <c:w val="0.75617052273752128"/>
          <c:h val="0.5387182535329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計算!$E$5</c:f>
              <c:strCache>
                <c:ptCount val="1"/>
                <c:pt idx="0">
                  <c:v>サーモン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計算!$F$5:$I$5</c:f>
              <c:numCache>
                <c:formatCode>"$"#,##0</c:formatCode>
                <c:ptCount val="4"/>
                <c:pt idx="0">
                  <c:v>702938</c:v>
                </c:pt>
                <c:pt idx="1">
                  <c:v>787362</c:v>
                </c:pt>
                <c:pt idx="2">
                  <c:v>612250</c:v>
                </c:pt>
                <c:pt idx="3">
                  <c:v>901011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C-4348-87F9-D2B244F57178}"/>
            </c:ext>
          </c:extLst>
        </c:ser>
        <c:ser>
          <c:idx val="1"/>
          <c:order val="1"/>
          <c:tx>
            <c:strRef>
              <c:f>計算!$E$6</c:f>
              <c:strCache>
                <c:ptCount val="1"/>
                <c:pt idx="0">
                  <c:v>はまち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計算!$F$6:$I$6</c:f>
              <c:numCache>
                <c:formatCode>"$"#,##0</c:formatCode>
                <c:ptCount val="4"/>
                <c:pt idx="0">
                  <c:v>182733</c:v>
                </c:pt>
                <c:pt idx="1">
                  <c:v>384766</c:v>
                </c:pt>
                <c:pt idx="2">
                  <c:v>192033</c:v>
                </c:pt>
                <c:pt idx="3">
                  <c:v>302988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C-4348-87F9-D2B244F57178}"/>
            </c:ext>
          </c:extLst>
        </c:ser>
        <c:ser>
          <c:idx val="2"/>
          <c:order val="2"/>
          <c:tx>
            <c:strRef>
              <c:f>計算!$E$7</c:f>
              <c:strCache>
                <c:ptCount val="1"/>
                <c:pt idx="0">
                  <c:v>さんま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計算!$F$7:$I$7</c:f>
              <c:numCache>
                <c:formatCode>"$"#,##0</c:formatCode>
                <c:ptCount val="4"/>
                <c:pt idx="0">
                  <c:v>162222</c:v>
                </c:pt>
                <c:pt idx="1">
                  <c:v>198726</c:v>
                </c:pt>
                <c:pt idx="2">
                  <c:v>162738</c:v>
                </c:pt>
                <c:pt idx="3">
                  <c:v>229870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C-4348-87F9-D2B244F57178}"/>
            </c:ext>
          </c:extLst>
        </c:ser>
        <c:ser>
          <c:idx val="3"/>
          <c:order val="3"/>
          <c:tx>
            <c:strRef>
              <c:f>計算!$E$8</c:f>
              <c:strCache>
                <c:ptCount val="1"/>
                <c:pt idx="0">
                  <c:v>いか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計算!$F$8:$I$8</c:f>
              <c:numCache>
                <c:formatCode>"$"#,##0</c:formatCode>
                <c:ptCount val="4"/>
                <c:pt idx="0">
                  <c:v>287635</c:v>
                </c:pt>
                <c:pt idx="1">
                  <c:v>118172</c:v>
                </c:pt>
                <c:pt idx="2">
                  <c:v>181811</c:v>
                </c:pt>
                <c:pt idx="3">
                  <c:v>109988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C-4348-87F9-D2B244F57178}"/>
            </c:ext>
          </c:extLst>
        </c:ser>
        <c:ser>
          <c:idx val="4"/>
          <c:order val="4"/>
          <c:tx>
            <c:strRef>
              <c:f>計算!$E$9</c:f>
              <c:strCache>
                <c:ptCount val="1"/>
                <c:pt idx="0">
                  <c:v>いるか</c:v>
                </c:pt>
              </c:strCache>
            </c:strRef>
          </c:tx>
          <c:spPr>
            <a:solidFill>
              <a:srgbClr val="D19E38"/>
            </a:solidFill>
            <a:ln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solidFill>
                    <a:srgbClr val="B08B54"/>
                  </a:solidFill>
                  <a:prstDash val="solid"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計算!$F$9:$I$9</c:f>
              <c:numCache>
                <c:formatCode>"$"#,##0</c:formatCode>
                <c:ptCount val="4"/>
                <c:pt idx="0">
                  <c:v>192822</c:v>
                </c:pt>
                <c:pt idx="1">
                  <c:v>172655</c:v>
                </c:pt>
                <c:pt idx="2">
                  <c:v>192888</c:v>
                </c:pt>
                <c:pt idx="3">
                  <c:v>109892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0C-4348-87F9-D2B244F5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35424"/>
        <c:axId val="41341312"/>
      </c:barChart>
      <c:lineChart>
        <c:grouping val="standard"/>
        <c:varyColors val="0"/>
        <c:ser>
          <c:idx val="5"/>
          <c:order val="5"/>
          <c:tx>
            <c:strRef>
              <c:f>計算!$E$18</c:f>
              <c:strCache>
                <c:ptCount val="1"/>
                <c:pt idx="0">
                  <c:v>合計</c:v>
                </c:pt>
              </c:strCache>
            </c:strRef>
          </c:tx>
          <c:spPr>
            <a:ln>
              <a:solidFill>
                <a:srgbClr val="B08B54"/>
              </a:solidFill>
              <a:prstDash val="solid"/>
            </a:ln>
            <a:effectLst/>
            <a:extLst/>
          </c:spPr>
          <c:marker>
            <c:symbol val="none"/>
          </c:marker>
          <c:dLbls>
            <c:dLbl>
              <c:idx val="3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0C-4348-87F9-D2B244F571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計算!$F$18:$I$18</c:f>
              <c:numCache>
                <c:formatCode>"$"#,##0</c:formatCode>
                <c:ptCount val="4"/>
                <c:pt idx="0">
                  <c:v>1528350</c:v>
                </c:pt>
                <c:pt idx="1">
                  <c:v>1661681</c:v>
                </c:pt>
                <c:pt idx="2">
                  <c:v>1341720</c:v>
                </c:pt>
                <c:pt idx="3">
                  <c:v>1653749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C-4348-87F9-D2B244F5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6128"/>
        <c:axId val="38413440"/>
      </c:lineChart>
      <c:catAx>
        <c:axId val="41335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41341312"/>
        <c:crosses val="autoZero"/>
        <c:auto val="1"/>
        <c:lblAlgn val="ctr"/>
        <c:lblOffset val="100"/>
        <c:noMultiLvlLbl val="0"/>
      </c:catAx>
      <c:valAx>
        <c:axId val="41341312"/>
        <c:scaling>
          <c:orientation val="minMax"/>
          <c:max val="900000"/>
          <c:min val="0"/>
        </c:scaling>
        <c:delete val="0"/>
        <c:axPos val="l"/>
        <c:numFmt formatCode="&quot;¥&quot;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41335424"/>
        <c:crosses val="autoZero"/>
        <c:crossBetween val="between"/>
      </c:valAx>
      <c:valAx>
        <c:axId val="38413440"/>
        <c:scaling>
          <c:orientation val="minMax"/>
          <c:max val="2665410"/>
          <c:min val="0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ln w="9525" cap="flat" cmpd="sng" algn="ctr">
            <a:solidFill>
              <a:srgbClr val="696A48">
                <a:lumMod val="40000"/>
                <a:lumOff val="60000"/>
              </a:srgbClr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38576128"/>
        <c:crosses val="max"/>
        <c:crossBetween val="between"/>
      </c:valAx>
      <c:catAx>
        <c:axId val="3857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1344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txPr>
        <a:bodyPr/>
        <a:lstStyle/>
        <a:p>
          <a:pPr>
            <a:defRPr cap="all" spc="2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2">
              <a:lumMod val="60000"/>
              <a:lumOff val="40000"/>
            </a:schemeClr>
          </a:solidFill>
          <a:latin typeface="Meiryo UI" panose="020B0604030504040204" pitchFamily="50" charset="-128"/>
          <a:ea typeface="Meiryo UI" panose="020B0604030504040204" pitchFamily="50" charset="-128"/>
          <a:cs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7</xdr:row>
      <xdr:rowOff>0</xdr:rowOff>
    </xdr:from>
    <xdr:to>
      <xdr:col>6</xdr:col>
      <xdr:colOff>1076325</xdr:colOff>
      <xdr:row>31</xdr:row>
      <xdr:rowOff>152399</xdr:rowOff>
    </xdr:to>
    <xdr:graphicFrame macro="">
      <xdr:nvGraphicFramePr>
        <xdr:cNvPr id="2" name="TotalAndTopProducts" descr="Columnar chart that compares selected top product sales for each quarter. " title="Quarterly Sales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1162048</xdr:colOff>
      <xdr:row>4</xdr:row>
      <xdr:rowOff>85723</xdr:rowOff>
    </xdr:from>
    <xdr:to>
      <xdr:col>4</xdr:col>
      <xdr:colOff>190499</xdr:colOff>
      <xdr:row>5</xdr:row>
      <xdr:rowOff>142874</xdr:rowOff>
    </xdr:to>
    <xdr:sp macro="" textlink="">
      <xdr:nvSpPr>
        <xdr:cNvPr id="3" name="タイトル アートワーク" descr="&quot;&quot;" title="装飾的な三角の図形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0800000">
          <a:off x="4086223" y="695323"/>
          <a:ext cx="400051" cy="190501"/>
        </a:xfrm>
        <a:prstGeom prst="triangle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0.88183</cdr:x>
      <cdr:y>0.15567</cdr:y>
    </cdr:from>
    <cdr:to>
      <cdr:x>0.99246</cdr:x>
      <cdr:y>0.20286</cdr:y>
    </cdr:to>
    <cdr:sp macro="" textlink="">
      <cdr:nvSpPr>
        <cdr:cNvPr id="2" name="TextBox 2" descr="&quot;&quot;" title="Total Sales">
          <a:extLst xmlns:a="http://schemas.openxmlformats.org/drawingml/2006/main">
            <a:ext uri="{FF2B5EF4-FFF2-40B4-BE49-F238E27FC236}">
              <a16:creationId xmlns:a16="http://schemas.microsoft.com/office/drawing/2014/main" id="{6D65D288-BA2E-425D-8241-EA5ED4FE4172}"/>
            </a:ext>
          </a:extLst>
        </cdr:cNvPr>
        <cdr:cNvSpPr txBox="1"/>
      </cdr:nvSpPr>
      <cdr:spPr>
        <a:xfrm xmlns:a="http://schemas.openxmlformats.org/drawingml/2006/main">
          <a:off x="6845536" y="628689"/>
          <a:ext cx="858806" cy="1905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ja-JP" altLang="en-US" sz="9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総売上</a:t>
          </a:r>
        </a:p>
      </cdr:txBody>
    </cdr:sp>
  </cdr:relSizeAnchor>
  <cdr:relSizeAnchor xmlns:cdr="http://schemas.openxmlformats.org/drawingml/2006/chartDrawing">
    <cdr:from>
      <cdr:x>0.01508</cdr:x>
      <cdr:y>0.15567</cdr:y>
    </cdr:from>
    <cdr:to>
      <cdr:x>0.13135</cdr:x>
      <cdr:y>0.1934</cdr:y>
    </cdr:to>
    <cdr:sp macro="" textlink="">
      <cdr:nvSpPr>
        <cdr:cNvPr id="4" name="TextBox 1" descr="&quot;&quot;" title="Per Product">
          <a:extLst xmlns:a="http://schemas.openxmlformats.org/drawingml/2006/main">
            <a:ext uri="{FF2B5EF4-FFF2-40B4-BE49-F238E27FC236}">
              <a16:creationId xmlns:a16="http://schemas.microsoft.com/office/drawing/2014/main" id="{5017F0BE-8AB2-46A7-BE80-48EB65D03DD0}"/>
            </a:ext>
          </a:extLst>
        </cdr:cNvPr>
        <cdr:cNvSpPr txBox="1"/>
      </cdr:nvSpPr>
      <cdr:spPr>
        <a:xfrm xmlns:a="http://schemas.openxmlformats.org/drawingml/2006/main">
          <a:off x="114299" y="628700"/>
          <a:ext cx="881561" cy="1523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ja-JP" altLang="en-US" sz="9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製品別</a:t>
          </a:r>
        </a:p>
      </cdr:txBody>
    </cdr:sp>
  </cdr:relSizeAnchor>
  <cdr:relSizeAnchor xmlns:cdr="http://schemas.openxmlformats.org/drawingml/2006/chartDrawing">
    <cdr:from>
      <cdr:x>0</cdr:x>
      <cdr:y>0.02531</cdr:y>
    </cdr:from>
    <cdr:to>
      <cdr:x>1</cdr:x>
      <cdr:y>0.12428</cdr:y>
    </cdr:to>
    <cdr:sp macro="" textlink="ChartSubtitle">
      <cdr:nvSpPr>
        <cdr:cNvPr id="6" name="TextBox 2" descr="Total and Top # Products (# is the number entered for Show Top Products in cell K2.)" title="Chart Title">
          <a:extLst xmlns:a="http://schemas.openxmlformats.org/drawingml/2006/main">
            <a:ext uri="{FF2B5EF4-FFF2-40B4-BE49-F238E27FC236}">
              <a16:creationId xmlns:a16="http://schemas.microsoft.com/office/drawing/2014/main" id="{FF3CB713-0ADA-4244-8824-ADCC4E8ED4C5}"/>
            </a:ext>
          </a:extLst>
        </cdr:cNvPr>
        <cdr:cNvSpPr txBox="1"/>
      </cdr:nvSpPr>
      <cdr:spPr>
        <a:xfrm xmlns:a="http://schemas.openxmlformats.org/drawingml/2006/main">
          <a:off x="0" y="102923"/>
          <a:ext cx="6905625" cy="40252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EA6E87-5543-4552-AF44-F70428FA4375}" type="TxLink">
            <a:rPr lang="en-US" sz="1700" b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pPr algn="ctr"/>
            <a:t>総売上および上位  5 製品</a:t>
          </a:fld>
          <a:endParaRPr lang="en-US" sz="1700" b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Sales" displayName="Sales" ref="B34:G63" totalsRowShown="0" headerRowDxfId="7" dataDxfId="6">
  <autoFilter ref="B34:G63"/>
  <tableColumns count="6">
    <tableColumn id="1" name="製品" dataDxfId="5"/>
    <tableColumn id="2" name="第 1 四半期" dataDxfId="4"/>
    <tableColumn id="3" name="第 2 四半期" dataDxfId="3"/>
    <tableColumn id="4" name="第 3 四半期" dataDxfId="2"/>
    <tableColumn id="5" name="第 4 四半期" dataDxfId="1"/>
    <tableColumn id="6" name="合計" dataDxfId="0">
      <calculatedColumnFormula>SUM(Sales[[#This Row],[第 1 四半期]:[第 4 四半期]])</calculatedColumnFormula>
    </tableColumn>
  </tableColumns>
  <tableStyleInfo name="Quarterly Sales Report" showFirstColumn="0" showLastColumn="0" showRowStripes="1" showColumnStripes="0"/>
  <extLst>
    <ext xmlns:x14="http://schemas.microsoft.com/office/spreadsheetml/2009/9/main" uri="{504A1905-F514-4f6f-8877-14C23A59335A}">
      <x14:table altText="Product Sales" altTextSummary="List of products and sales for Quarter 1, Quarter 2, Quarter 3, and Quarter 4 along with a calculated grand Total for each product. "/>
    </ext>
  </extLst>
</table>
</file>

<file path=xl/theme/theme1.xml><?xml version="1.0" encoding="utf-8"?>
<a:theme xmlns:a="http://schemas.openxmlformats.org/drawingml/2006/main" name="Office Theme">
  <a:themeElements>
    <a:clrScheme name="Quarterly Sale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L63"/>
  <sheetViews>
    <sheetView showGridLines="0" tabSelected="1" zoomScaleNormal="100" workbookViewId="0">
      <selection activeCell="K4" sqref="K4"/>
    </sheetView>
  </sheetViews>
  <sheetFormatPr defaultRowHeight="12" x14ac:dyDescent="0.25"/>
  <cols>
    <col min="1" max="1" width="2.7109375" style="1" customWidth="1"/>
    <col min="2" max="2" width="23.28515625" style="1" customWidth="1"/>
    <col min="3" max="7" width="20.5703125" style="1" customWidth="1"/>
    <col min="8" max="8" width="2.7109375" style="1" customWidth="1"/>
    <col min="9" max="10" width="9.140625" style="1"/>
    <col min="11" max="11" width="8.5703125" style="1" customWidth="1"/>
    <col min="12" max="12" width="12.7109375" style="1" customWidth="1"/>
    <col min="13" max="16384" width="9.140625" style="1"/>
  </cols>
  <sheetData>
    <row r="1" spans="1:12" s="4" customFormat="1" ht="10.5" customHeight="1" x14ac:dyDescent="0.25"/>
    <row r="2" spans="1:12" s="4" customFormat="1" ht="15.75" customHeight="1" x14ac:dyDescent="0.25">
      <c r="A2" s="13" t="s">
        <v>0</v>
      </c>
      <c r="B2" s="13"/>
      <c r="C2" s="13"/>
      <c r="D2" s="13"/>
      <c r="E2" s="13"/>
      <c r="F2" s="13"/>
      <c r="J2" s="5" t="s">
        <v>9</v>
      </c>
      <c r="K2" s="6">
        <v>5</v>
      </c>
      <c r="L2" s="7" t="s">
        <v>1</v>
      </c>
    </row>
    <row r="3" spans="1:12" s="4" customFormat="1" ht="6" customHeight="1" x14ac:dyDescent="0.25">
      <c r="A3" s="13"/>
      <c r="B3" s="13"/>
      <c r="C3" s="13"/>
      <c r="D3" s="13"/>
      <c r="E3" s="13"/>
      <c r="F3" s="13"/>
      <c r="J3" s="8"/>
      <c r="L3" s="9"/>
    </row>
    <row r="4" spans="1:12" s="4" customFormat="1" ht="15.75" customHeight="1" x14ac:dyDescent="0.25">
      <c r="A4" s="13"/>
      <c r="B4" s="13"/>
      <c r="C4" s="13"/>
      <c r="D4" s="13"/>
      <c r="E4" s="13"/>
      <c r="F4" s="13"/>
      <c r="J4" s="5" t="s">
        <v>11</v>
      </c>
      <c r="K4" s="6" t="s">
        <v>10</v>
      </c>
      <c r="L4" s="7"/>
    </row>
    <row r="5" spans="1:12" s="4" customFormat="1" ht="10.5" customHeight="1" x14ac:dyDescent="0.25"/>
    <row r="6" spans="1:12" ht="12.75" customHeight="1" x14ac:dyDescent="0.25"/>
    <row r="7" spans="1:12" ht="12.75" customHeight="1" x14ac:dyDescent="0.25"/>
    <row r="8" spans="1:12" ht="12.75" customHeight="1" x14ac:dyDescent="0.25"/>
    <row r="9" spans="1:12" ht="12.75" customHeight="1" x14ac:dyDescent="0.25"/>
    <row r="10" spans="1:12" ht="12.75" customHeight="1" x14ac:dyDescent="0.25"/>
    <row r="11" spans="1:12" ht="12.75" customHeight="1" x14ac:dyDescent="0.25"/>
    <row r="12" spans="1:12" ht="12.75" customHeight="1" x14ac:dyDescent="0.25"/>
    <row r="13" spans="1:12" ht="12.75" customHeight="1" x14ac:dyDescent="0.25"/>
    <row r="14" spans="1:12" ht="12.75" customHeight="1" x14ac:dyDescent="0.25"/>
    <row r="15" spans="1:12" ht="12.75" customHeight="1" x14ac:dyDescent="0.25"/>
    <row r="16" spans="1:1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4" spans="2:7" ht="14.25" customHeight="1" x14ac:dyDescent="0.25">
      <c r="B34" s="10" t="s">
        <v>1</v>
      </c>
      <c r="C34" s="11" t="s">
        <v>2</v>
      </c>
      <c r="D34" s="11" t="s">
        <v>3</v>
      </c>
      <c r="E34" s="11" t="s">
        <v>4</v>
      </c>
      <c r="F34" s="11" t="s">
        <v>5</v>
      </c>
      <c r="G34" s="11" t="s">
        <v>6</v>
      </c>
    </row>
    <row r="35" spans="2:7" x14ac:dyDescent="0.25">
      <c r="B35" s="10" t="s">
        <v>12</v>
      </c>
      <c r="C35" s="12">
        <v>702938</v>
      </c>
      <c r="D35" s="12">
        <v>787362</v>
      </c>
      <c r="E35" s="12">
        <v>612250</v>
      </c>
      <c r="F35" s="12">
        <v>901011</v>
      </c>
      <c r="G35" s="12">
        <f>SUM(Sales[[#This Row],[第 1 四半期]:[第 4 四半期]])</f>
        <v>3003561</v>
      </c>
    </row>
    <row r="36" spans="2:7" x14ac:dyDescent="0.25">
      <c r="B36" s="10" t="s">
        <v>13</v>
      </c>
      <c r="C36" s="12">
        <v>182733</v>
      </c>
      <c r="D36" s="12">
        <v>384766</v>
      </c>
      <c r="E36" s="12">
        <v>192033</v>
      </c>
      <c r="F36" s="12">
        <v>302988</v>
      </c>
      <c r="G36" s="12">
        <f>SUM(Sales[[#This Row],[第 1 四半期]:[第 4 四半期]])</f>
        <v>1062520</v>
      </c>
    </row>
    <row r="37" spans="2:7" x14ac:dyDescent="0.25">
      <c r="B37" s="10" t="s">
        <v>14</v>
      </c>
      <c r="C37" s="12">
        <v>162222</v>
      </c>
      <c r="D37" s="12">
        <v>198726</v>
      </c>
      <c r="E37" s="12">
        <v>162738</v>
      </c>
      <c r="F37" s="12">
        <v>229870</v>
      </c>
      <c r="G37" s="12">
        <f>SUM(Sales[[#This Row],[第 1 四半期]:[第 4 四半期]])</f>
        <v>753556</v>
      </c>
    </row>
    <row r="38" spans="2:7" x14ac:dyDescent="0.25">
      <c r="B38" s="10" t="s">
        <v>15</v>
      </c>
      <c r="C38" s="12">
        <v>287635</v>
      </c>
      <c r="D38" s="12">
        <v>118172</v>
      </c>
      <c r="E38" s="12">
        <v>181811</v>
      </c>
      <c r="F38" s="12">
        <v>109988</v>
      </c>
      <c r="G38" s="12">
        <f>SUM(Sales[[#This Row],[第 1 四半期]:[第 4 四半期]])</f>
        <v>697606</v>
      </c>
    </row>
    <row r="39" spans="2:7" x14ac:dyDescent="0.25">
      <c r="B39" s="10" t="s">
        <v>16</v>
      </c>
      <c r="C39" s="12">
        <v>192822</v>
      </c>
      <c r="D39" s="12">
        <v>172655</v>
      </c>
      <c r="E39" s="12">
        <v>192888</v>
      </c>
      <c r="F39" s="12">
        <v>109892</v>
      </c>
      <c r="G39" s="12">
        <f>SUM(Sales[[#This Row],[第 1 四半期]:[第 4 四半期]])</f>
        <v>668257</v>
      </c>
    </row>
    <row r="40" spans="2:7" x14ac:dyDescent="0.25">
      <c r="B40" s="10"/>
      <c r="C40" s="12"/>
      <c r="D40" s="12"/>
      <c r="E40" s="12"/>
      <c r="F40" s="12"/>
      <c r="G40" s="12">
        <f>SUM(Sales[[#This Row],[第 1 四半期]:[第 4 四半期]])</f>
        <v>0</v>
      </c>
    </row>
    <row r="41" spans="2:7" x14ac:dyDescent="0.25">
      <c r="B41" s="10"/>
      <c r="C41" s="12"/>
      <c r="D41" s="12"/>
      <c r="E41" s="12"/>
      <c r="F41" s="12"/>
      <c r="G41" s="12">
        <f>SUM(Sales[[#This Row],[第 1 四半期]:[第 4 四半期]])</f>
        <v>0</v>
      </c>
    </row>
    <row r="42" spans="2:7" x14ac:dyDescent="0.25">
      <c r="B42" s="10"/>
      <c r="C42" s="12"/>
      <c r="D42" s="12"/>
      <c r="E42" s="12"/>
      <c r="F42" s="12"/>
      <c r="G42" s="12">
        <f>SUM(Sales[[#This Row],[第 1 四半期]:[第 4 四半期]])</f>
        <v>0</v>
      </c>
    </row>
    <row r="43" spans="2:7" x14ac:dyDescent="0.25">
      <c r="B43" s="10"/>
      <c r="C43" s="12"/>
      <c r="D43" s="12"/>
      <c r="E43" s="12"/>
      <c r="F43" s="12"/>
      <c r="G43" s="12">
        <f>SUM(Sales[[#This Row],[第 1 四半期]:[第 4 四半期]])</f>
        <v>0</v>
      </c>
    </row>
    <row r="44" spans="2:7" x14ac:dyDescent="0.25">
      <c r="B44" s="10"/>
      <c r="C44" s="12"/>
      <c r="D44" s="12"/>
      <c r="E44" s="12"/>
      <c r="F44" s="12"/>
      <c r="G44" s="12">
        <f>SUM(Sales[[#This Row],[第 1 四半期]:[第 4 四半期]])</f>
        <v>0</v>
      </c>
    </row>
    <row r="45" spans="2:7" x14ac:dyDescent="0.25">
      <c r="B45" s="10"/>
      <c r="C45" s="12"/>
      <c r="D45" s="12"/>
      <c r="E45" s="12"/>
      <c r="F45" s="12"/>
      <c r="G45" s="12">
        <f>SUM(Sales[[#This Row],[第 1 四半期]:[第 4 四半期]])</f>
        <v>0</v>
      </c>
    </row>
    <row r="46" spans="2:7" x14ac:dyDescent="0.25">
      <c r="B46" s="10"/>
      <c r="C46" s="12"/>
      <c r="D46" s="12"/>
      <c r="E46" s="12"/>
      <c r="F46" s="12"/>
      <c r="G46" s="12">
        <f>SUM(Sales[[#This Row],[第 1 四半期]:[第 4 四半期]])</f>
        <v>0</v>
      </c>
    </row>
    <row r="47" spans="2:7" x14ac:dyDescent="0.25">
      <c r="B47" s="10"/>
      <c r="C47" s="12"/>
      <c r="D47" s="12"/>
      <c r="E47" s="12"/>
      <c r="F47" s="12"/>
      <c r="G47" s="12">
        <f>SUM(Sales[[#This Row],[第 1 四半期]:[第 4 四半期]])</f>
        <v>0</v>
      </c>
    </row>
    <row r="48" spans="2:7" x14ac:dyDescent="0.25">
      <c r="B48" s="10"/>
      <c r="C48" s="12"/>
      <c r="D48" s="12"/>
      <c r="E48" s="12"/>
      <c r="F48" s="12"/>
      <c r="G48" s="12">
        <f>SUM(Sales[[#This Row],[第 1 四半期]:[第 4 四半期]])</f>
        <v>0</v>
      </c>
    </row>
    <row r="49" spans="2:7" x14ac:dyDescent="0.25">
      <c r="B49" s="10"/>
      <c r="C49" s="12"/>
      <c r="D49" s="12"/>
      <c r="E49" s="12"/>
      <c r="F49" s="12"/>
      <c r="G49" s="12">
        <f>SUM(Sales[[#This Row],[第 1 四半期]:[第 4 四半期]])</f>
        <v>0</v>
      </c>
    </row>
    <row r="50" spans="2:7" x14ac:dyDescent="0.25">
      <c r="B50" s="10"/>
      <c r="C50" s="12"/>
      <c r="D50" s="12"/>
      <c r="E50" s="12"/>
      <c r="F50" s="12"/>
      <c r="G50" s="12">
        <f>SUM(Sales[[#This Row],[第 1 四半期]:[第 4 四半期]])</f>
        <v>0</v>
      </c>
    </row>
    <row r="51" spans="2:7" x14ac:dyDescent="0.25">
      <c r="B51" s="10"/>
      <c r="C51" s="12"/>
      <c r="D51" s="12"/>
      <c r="E51" s="12"/>
      <c r="F51" s="12"/>
      <c r="G51" s="12">
        <f>SUM(Sales[[#This Row],[第 1 四半期]:[第 4 四半期]])</f>
        <v>0</v>
      </c>
    </row>
    <row r="52" spans="2:7" x14ac:dyDescent="0.25">
      <c r="B52" s="10"/>
      <c r="C52" s="12"/>
      <c r="D52" s="12"/>
      <c r="E52" s="12"/>
      <c r="F52" s="12"/>
      <c r="G52" s="12">
        <f>SUM(Sales[[#This Row],[第 1 四半期]:[第 4 四半期]])</f>
        <v>0</v>
      </c>
    </row>
    <row r="53" spans="2:7" x14ac:dyDescent="0.25">
      <c r="B53" s="10"/>
      <c r="C53" s="12"/>
      <c r="D53" s="12"/>
      <c r="E53" s="12"/>
      <c r="F53" s="12"/>
      <c r="G53" s="12">
        <f>SUM(Sales[[#This Row],[第 1 四半期]:[第 4 四半期]])</f>
        <v>0</v>
      </c>
    </row>
    <row r="54" spans="2:7" x14ac:dyDescent="0.25">
      <c r="B54" s="10"/>
      <c r="C54" s="12"/>
      <c r="D54" s="12"/>
      <c r="E54" s="12"/>
      <c r="F54" s="12"/>
      <c r="G54" s="12">
        <f>SUM(Sales[[#This Row],[第 1 四半期]:[第 4 四半期]])</f>
        <v>0</v>
      </c>
    </row>
    <row r="55" spans="2:7" x14ac:dyDescent="0.25">
      <c r="B55" s="10"/>
      <c r="C55" s="12"/>
      <c r="D55" s="12"/>
      <c r="E55" s="12"/>
      <c r="F55" s="12"/>
      <c r="G55" s="12">
        <f>SUM(Sales[[#This Row],[第 1 四半期]:[第 4 四半期]])</f>
        <v>0</v>
      </c>
    </row>
    <row r="56" spans="2:7" x14ac:dyDescent="0.25">
      <c r="B56" s="10"/>
      <c r="C56" s="12"/>
      <c r="D56" s="12"/>
      <c r="E56" s="12"/>
      <c r="F56" s="12"/>
      <c r="G56" s="12">
        <f>SUM(Sales[[#This Row],[第 1 四半期]:[第 4 四半期]])</f>
        <v>0</v>
      </c>
    </row>
    <row r="57" spans="2:7" x14ac:dyDescent="0.25">
      <c r="B57" s="10"/>
      <c r="C57" s="12"/>
      <c r="D57" s="12"/>
      <c r="E57" s="12"/>
      <c r="F57" s="12"/>
      <c r="G57" s="12">
        <f>SUM(Sales[[#This Row],[第 1 四半期]:[第 4 四半期]])</f>
        <v>0</v>
      </c>
    </row>
    <row r="58" spans="2:7" x14ac:dyDescent="0.25">
      <c r="B58" s="10"/>
      <c r="C58" s="12"/>
      <c r="D58" s="12"/>
      <c r="E58" s="12"/>
      <c r="F58" s="12"/>
      <c r="G58" s="12">
        <f>SUM(Sales[[#This Row],[第 1 四半期]:[第 4 四半期]])</f>
        <v>0</v>
      </c>
    </row>
    <row r="59" spans="2:7" x14ac:dyDescent="0.25">
      <c r="B59" s="10"/>
      <c r="C59" s="12"/>
      <c r="D59" s="12"/>
      <c r="E59" s="12"/>
      <c r="F59" s="12"/>
      <c r="G59" s="12">
        <f>SUM(Sales[[#This Row],[第 1 四半期]:[第 4 四半期]])</f>
        <v>0</v>
      </c>
    </row>
    <row r="60" spans="2:7" x14ac:dyDescent="0.25">
      <c r="B60" s="10"/>
      <c r="C60" s="12"/>
      <c r="D60" s="12"/>
      <c r="E60" s="12"/>
      <c r="F60" s="12"/>
      <c r="G60" s="12">
        <f>SUM(Sales[[#This Row],[第 1 四半期]:[第 4 四半期]])</f>
        <v>0</v>
      </c>
    </row>
    <row r="61" spans="2:7" x14ac:dyDescent="0.25">
      <c r="B61" s="10"/>
      <c r="C61" s="12"/>
      <c r="D61" s="12"/>
      <c r="E61" s="12"/>
      <c r="F61" s="12"/>
      <c r="G61" s="12">
        <f>SUM(Sales[[#This Row],[第 1 四半期]:[第 4 四半期]])</f>
        <v>0</v>
      </c>
    </row>
    <row r="62" spans="2:7" x14ac:dyDescent="0.25">
      <c r="B62" s="10"/>
      <c r="C62" s="12"/>
      <c r="D62" s="12"/>
      <c r="E62" s="12"/>
      <c r="F62" s="12"/>
      <c r="G62" s="12">
        <f>SUM(Sales[[#This Row],[第 1 四半期]:[第 4 四半期]])</f>
        <v>0</v>
      </c>
    </row>
    <row r="63" spans="2:7" x14ac:dyDescent="0.25">
      <c r="B63" s="10"/>
      <c r="C63" s="12"/>
      <c r="D63" s="12"/>
      <c r="E63" s="12"/>
      <c r="F63" s="12"/>
      <c r="G63" s="12">
        <f>SUM(Sales[[#This Row],[第 1 四半期]:[第 4 四半期]])</f>
        <v>0</v>
      </c>
    </row>
  </sheetData>
  <mergeCells count="1">
    <mergeCell ref="A2:F4"/>
  </mergeCells>
  <phoneticPr fontId="4"/>
  <dataValidations count="2">
    <dataValidation type="list" allowBlank="1" showInputMessage="1" showErrorMessage="1" sqref="K4">
      <formula1>"はい,いいえ"</formula1>
    </dataValidation>
    <dataValidation type="list" showInputMessage="1" showErrorMessage="1" sqref="K2">
      <formula1>"1,2,3,4,5,6,7,8,9,10"</formula1>
    </dataValidation>
  </dataValidations>
  <printOptions horizontalCentered="1"/>
  <pageMargins left="0.7" right="0.7" top="0.75" bottom="0.75" header="0.3" footer="0.3"/>
  <pageSetup fitToHeight="0" orientation="landscape" r:id="rId1"/>
  <rowBreaks count="1" manualBreakCount="1">
    <brk id="32" max="7" man="1"/>
  </rowBreaks>
  <colBreaks count="1" manualBreakCount="1">
    <brk id="8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selection activeCell="D13" sqref="D13"/>
    </sheetView>
  </sheetViews>
  <sheetFormatPr defaultRowHeight="12" x14ac:dyDescent="0.25"/>
  <cols>
    <col min="1" max="2" width="9.140625" style="1"/>
    <col min="3" max="3" width="11" style="2" customWidth="1"/>
    <col min="4" max="4" width="9.140625" style="1"/>
    <col min="5" max="5" width="16.5703125" style="1" bestFit="1" customWidth="1"/>
    <col min="6" max="10" width="11" style="2" customWidth="1"/>
    <col min="11" max="16384" width="9.140625" style="1"/>
  </cols>
  <sheetData>
    <row r="1" spans="1:10" x14ac:dyDescent="0.25">
      <c r="A1" s="1" t="s">
        <v>7</v>
      </c>
    </row>
    <row r="4" spans="1:10" x14ac:dyDescent="0.25">
      <c r="E4" s="1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</row>
    <row r="5" spans="1:10" x14ac:dyDescent="0.25">
      <c r="B5" s="1">
        <v>1</v>
      </c>
      <c r="C5" s="3">
        <f>IF($B5&gt;n,"",LARGE(Sales[合計],1))</f>
        <v>3003561</v>
      </c>
      <c r="D5" s="1">
        <f ca="1">IF($B5&gt;n,"",IF(C4=C5,MATCH(C5,OFFSET(Sales[合計],D4,),0)+D4,MATCH(C5,Sales[合計],0)))</f>
        <v>1</v>
      </c>
      <c r="E5" s="1" t="str">
        <f ca="1">IF($B5&gt;n,"",INDEX(Sales[製品],D5))</f>
        <v>サーモン</v>
      </c>
      <c r="F5" s="3">
        <f ca="1">IF($B5&gt;n,"",INDEX(Sales[第 1 四半期],$D5))</f>
        <v>702938</v>
      </c>
      <c r="G5" s="3">
        <f ca="1">IF($B5&gt;n,"",INDEX(Sales[第 2 四半期],$D5))</f>
        <v>787362</v>
      </c>
      <c r="H5" s="3">
        <f ca="1">IF($B5&gt;n,"",INDEX(Sales[第 3 四半期],$D5))</f>
        <v>612250</v>
      </c>
      <c r="I5" s="3">
        <f ca="1">IF($B5&gt;n,"",INDEX(Sales[第 4 四半期],$D5))</f>
        <v>901011</v>
      </c>
      <c r="J5" s="3">
        <f t="shared" ref="J5:J14" ca="1" si="0">IF($B5&gt;n,"",SUM(F5:I5))</f>
        <v>3003561</v>
      </c>
    </row>
    <row r="6" spans="1:10" x14ac:dyDescent="0.25">
      <c r="B6" s="1">
        <v>2</v>
      </c>
      <c r="C6" s="3">
        <f>IF($B6&gt;n,"",LARGE(Sales[合計],2))</f>
        <v>1062520</v>
      </c>
      <c r="D6" s="1">
        <f ca="1">IF($B6&gt;n,"",IF(C5=C6,MATCH(C6,OFFSET(Sales[合計],D5,),0)+D5,MATCH(C6,Sales[合計],0)))</f>
        <v>2</v>
      </c>
      <c r="E6" s="1" t="str">
        <f ca="1">IF($B6&gt;n,"",INDEX(Sales[製品],D6))</f>
        <v>はまち</v>
      </c>
      <c r="F6" s="3">
        <f ca="1">IF($B6&gt;n,"",INDEX(Sales[第 1 四半期],$D6))</f>
        <v>182733</v>
      </c>
      <c r="G6" s="3">
        <f ca="1">IF($B6&gt;n,"",INDEX(Sales[第 2 四半期],$D6))</f>
        <v>384766</v>
      </c>
      <c r="H6" s="3">
        <f ca="1">IF($B6&gt;n,"",INDEX(Sales[第 3 四半期],$D6))</f>
        <v>192033</v>
      </c>
      <c r="I6" s="3">
        <f ca="1">IF($B6&gt;n,"",INDEX(Sales[第 4 四半期],$D6))</f>
        <v>302988</v>
      </c>
      <c r="J6" s="3">
        <f t="shared" ca="1" si="0"/>
        <v>1062520</v>
      </c>
    </row>
    <row r="7" spans="1:10" x14ac:dyDescent="0.25">
      <c r="B7" s="1">
        <v>3</v>
      </c>
      <c r="C7" s="3">
        <f>IF($B7&gt;n,"",LARGE(Sales[合計],3))</f>
        <v>753556</v>
      </c>
      <c r="D7" s="1">
        <f ca="1">IF($B7&gt;n,"",IF(C6=C7,MATCH(C7,OFFSET(Sales[合計],D6,),0)+D6,MATCH(C7,Sales[合計],0)))</f>
        <v>3</v>
      </c>
      <c r="E7" s="1" t="str">
        <f ca="1">IF($B7&gt;n,"",INDEX(Sales[製品],D7))</f>
        <v>さんま</v>
      </c>
      <c r="F7" s="3">
        <f ca="1">IF($B7&gt;n,"",INDEX(Sales[第 1 四半期],$D7))</f>
        <v>162222</v>
      </c>
      <c r="G7" s="3">
        <f ca="1">IF($B7&gt;n,"",INDEX(Sales[第 2 四半期],$D7))</f>
        <v>198726</v>
      </c>
      <c r="H7" s="3">
        <f ca="1">IF($B7&gt;n,"",INDEX(Sales[第 3 四半期],$D7))</f>
        <v>162738</v>
      </c>
      <c r="I7" s="3">
        <f ca="1">IF($B7&gt;n,"",INDEX(Sales[第 4 四半期],$D7))</f>
        <v>229870</v>
      </c>
      <c r="J7" s="3">
        <f t="shared" ca="1" si="0"/>
        <v>753556</v>
      </c>
    </row>
    <row r="8" spans="1:10" x14ac:dyDescent="0.25">
      <c r="B8" s="1">
        <v>4</v>
      </c>
      <c r="C8" s="3">
        <f>IF($B8&gt;n,"",LARGE(Sales[合計],4))</f>
        <v>697606</v>
      </c>
      <c r="D8" s="1">
        <f ca="1">IF($B8&gt;n,"",IF(C7=C8,MATCH(C8,OFFSET(Sales[合計],D7,),0)+D7,MATCH(C8,Sales[合計],0)))</f>
        <v>4</v>
      </c>
      <c r="E8" s="1" t="str">
        <f ca="1">IF($B8&gt;n,"",INDEX(Sales[製品],D8))</f>
        <v>いか</v>
      </c>
      <c r="F8" s="3">
        <f ca="1">IF($B8&gt;n,"",INDEX(Sales[第 1 四半期],$D8))</f>
        <v>287635</v>
      </c>
      <c r="G8" s="3">
        <f ca="1">IF($B8&gt;n,"",INDEX(Sales[第 2 四半期],$D8))</f>
        <v>118172</v>
      </c>
      <c r="H8" s="3">
        <f ca="1">IF($B8&gt;n,"",INDEX(Sales[第 3 四半期],$D8))</f>
        <v>181811</v>
      </c>
      <c r="I8" s="3">
        <f ca="1">IF($B8&gt;n,"",INDEX(Sales[第 4 四半期],$D8))</f>
        <v>109988</v>
      </c>
      <c r="J8" s="3">
        <f t="shared" ca="1" si="0"/>
        <v>697606</v>
      </c>
    </row>
    <row r="9" spans="1:10" x14ac:dyDescent="0.25">
      <c r="B9" s="1">
        <v>5</v>
      </c>
      <c r="C9" s="3">
        <f>IF($B9&gt;n,"",LARGE(Sales[合計],5))</f>
        <v>668257</v>
      </c>
      <c r="D9" s="1">
        <f ca="1">IF($B9&gt;n,"",IF(C8=C9,MATCH(C9,OFFSET(Sales[合計],D8,),0)+D8,MATCH(C9,Sales[合計],0)))</f>
        <v>5</v>
      </c>
      <c r="E9" s="1" t="str">
        <f ca="1">IF($B9&gt;n,"",INDEX(Sales[製品],D9))</f>
        <v>いるか</v>
      </c>
      <c r="F9" s="3">
        <f ca="1">IF($B9&gt;n,"",INDEX(Sales[第 1 四半期],$D9))</f>
        <v>192822</v>
      </c>
      <c r="G9" s="3">
        <f ca="1">IF($B9&gt;n,"",INDEX(Sales[第 2 四半期],$D9))</f>
        <v>172655</v>
      </c>
      <c r="H9" s="3">
        <f ca="1">IF($B9&gt;n,"",INDEX(Sales[第 3 四半期],$D9))</f>
        <v>192888</v>
      </c>
      <c r="I9" s="3">
        <f ca="1">IF($B9&gt;n,"",INDEX(Sales[第 4 四半期],$D9))</f>
        <v>109892</v>
      </c>
      <c r="J9" s="3">
        <f t="shared" ca="1" si="0"/>
        <v>668257</v>
      </c>
    </row>
    <row r="10" spans="1:10" x14ac:dyDescent="0.25">
      <c r="B10" s="1">
        <v>6</v>
      </c>
      <c r="C10" s="2" t="str">
        <f>IF($B10&gt;n,"",LARGE(Sales[合計],6))</f>
        <v/>
      </c>
      <c r="D10" s="1" t="str">
        <f ca="1">IF($B10&gt;n,"",IF(C9=C10,MATCH(C10,OFFSET(Sales[合計],D9,),0)+D9,MATCH(C10,Sales[合計],0)))</f>
        <v/>
      </c>
      <c r="E10" s="1" t="str">
        <f>IF($B10&gt;n,"",INDEX(Sales[製品],D10))</f>
        <v/>
      </c>
      <c r="F10" s="2" t="str">
        <f>IF($B10&gt;n,"",INDEX(Sales[第 1 四半期],$D10))</f>
        <v/>
      </c>
      <c r="G10" s="2" t="str">
        <f>IF($B10&gt;n,"",INDEX(Sales[第 2 四半期],$D10))</f>
        <v/>
      </c>
      <c r="H10" s="2" t="str">
        <f>IF($B10&gt;n,"",INDEX(Sales[第 3 四半期],$D10))</f>
        <v/>
      </c>
      <c r="I10" s="2" t="str">
        <f>IF($B10&gt;n,"",INDEX(Sales[第 4 四半期],$D10))</f>
        <v/>
      </c>
      <c r="J10" s="2" t="str">
        <f t="shared" si="0"/>
        <v/>
      </c>
    </row>
    <row r="11" spans="1:10" x14ac:dyDescent="0.25">
      <c r="B11" s="1">
        <v>7</v>
      </c>
      <c r="C11" s="2" t="str">
        <f>IF($B11&gt;n,"",LARGE(Sales[合計],7))</f>
        <v/>
      </c>
      <c r="D11" s="1" t="str">
        <f ca="1">IF($B11&gt;n,"",IF(C10=C11,MATCH(C11,OFFSET(Sales[合計],D10,),0)+D10,MATCH(C11,Sales[合計],0)))</f>
        <v/>
      </c>
      <c r="E11" s="1" t="str">
        <f>IF($B11&gt;n,"",INDEX(Sales[製品],D11))</f>
        <v/>
      </c>
      <c r="F11" s="2" t="str">
        <f>IF($B11&gt;n,"",INDEX(Sales[第 1 四半期],$D11))</f>
        <v/>
      </c>
      <c r="G11" s="2" t="str">
        <f>IF($B11&gt;n,"",INDEX(Sales[第 2 四半期],$D11))</f>
        <v/>
      </c>
      <c r="H11" s="2" t="str">
        <f>IF($B11&gt;n,"",INDEX(Sales[第 3 四半期],$D11))</f>
        <v/>
      </c>
      <c r="I11" s="2" t="str">
        <f>IF($B11&gt;n,"",INDEX(Sales[第 4 四半期],$D11))</f>
        <v/>
      </c>
      <c r="J11" s="2" t="str">
        <f t="shared" si="0"/>
        <v/>
      </c>
    </row>
    <row r="12" spans="1:10" x14ac:dyDescent="0.25">
      <c r="B12" s="1">
        <v>8</v>
      </c>
      <c r="C12" s="2" t="str">
        <f>IF($B12&gt;n,"",LARGE(Sales[合計],8))</f>
        <v/>
      </c>
      <c r="D12" s="1" t="str">
        <f ca="1">IF($B12&gt;n,"",IF(C11=C12,MATCH(C12,OFFSET(Sales[合計],D11,),0)+D11,MATCH(C12,Sales[合計],0)))</f>
        <v/>
      </c>
      <c r="E12" s="1" t="str">
        <f>IF($B12&gt;n,"",INDEX(Sales[製品],D12))</f>
        <v/>
      </c>
      <c r="F12" s="2" t="str">
        <f>IF($B12&gt;n,"",INDEX(Sales[第 1 四半期],$D12))</f>
        <v/>
      </c>
      <c r="G12" s="2" t="str">
        <f>IF($B12&gt;n,"",INDEX(Sales[第 2 四半期],$D12))</f>
        <v/>
      </c>
      <c r="H12" s="2" t="str">
        <f>IF($B12&gt;n,"",INDEX(Sales[第 3 四半期],$D12))</f>
        <v/>
      </c>
      <c r="I12" s="2" t="str">
        <f>IF($B12&gt;n,"",INDEX(Sales[第 4 四半期],$D12))</f>
        <v/>
      </c>
      <c r="J12" s="2" t="str">
        <f t="shared" si="0"/>
        <v/>
      </c>
    </row>
    <row r="13" spans="1:10" x14ac:dyDescent="0.25">
      <c r="B13" s="1">
        <v>9</v>
      </c>
      <c r="C13" s="2" t="str">
        <f>IF($B13&gt;n,"",LARGE(Sales[合計],9))</f>
        <v/>
      </c>
      <c r="D13" s="1" t="str">
        <f ca="1">IF($B13&gt;n,"",IF(C12=C13,MATCH(C13,OFFSET(Sales[合計],D12,),0)+D12,MATCH(C13,Sales[合計],0)))</f>
        <v/>
      </c>
      <c r="E13" s="1" t="str">
        <f>IF($B13&gt;n,"",INDEX(Sales[製品],D13))</f>
        <v/>
      </c>
      <c r="F13" s="2" t="str">
        <f>IF($B13&gt;n,"",INDEX(Sales[第 1 四半期],$D13))</f>
        <v/>
      </c>
      <c r="G13" s="2" t="str">
        <f>IF($B13&gt;n,"",INDEX(Sales[第 2 四半期],$D13))</f>
        <v/>
      </c>
      <c r="H13" s="2" t="str">
        <f>IF($B13&gt;n,"",INDEX(Sales[第 3 四半期],$D13))</f>
        <v/>
      </c>
      <c r="I13" s="2" t="str">
        <f>IF($B13&gt;n,"",INDEX(Sales[第 4 四半期],$D13))</f>
        <v/>
      </c>
      <c r="J13" s="2" t="str">
        <f t="shared" si="0"/>
        <v/>
      </c>
    </row>
    <row r="14" spans="1:10" x14ac:dyDescent="0.25">
      <c r="B14" s="1">
        <v>10</v>
      </c>
      <c r="C14" s="2" t="str">
        <f>IF($B14&gt;n,"",LARGE(Sales[合計],10))</f>
        <v/>
      </c>
      <c r="D14" s="1" t="str">
        <f ca="1">IF($B14&gt;n,"",IF(C13=C14,MATCH(C14,OFFSET(Sales[合計],D13,),0)+D13,MATCH(C14,Sales[合計],0)))</f>
        <v/>
      </c>
      <c r="E14" s="1" t="str">
        <f>IF($B14&gt;n,"",INDEX(Sales[製品],D14))</f>
        <v/>
      </c>
      <c r="F14" s="2" t="str">
        <f>IF($B14&gt;n,"",INDEX(Sales[第 1 四半期],$D14))</f>
        <v/>
      </c>
      <c r="G14" s="2" t="str">
        <f>IF($B14&gt;n,"",INDEX(Sales[第 2 四半期],$D14))</f>
        <v/>
      </c>
      <c r="H14" s="2" t="str">
        <f>IF($B14&gt;n,"",INDEX(Sales[第 3 四半期],$D14))</f>
        <v/>
      </c>
      <c r="I14" s="2" t="str">
        <f>IF($B14&gt;n,"",INDEX(Sales[第 4 四半期],$D14))</f>
        <v/>
      </c>
      <c r="J14" s="2" t="str">
        <f t="shared" si="0"/>
        <v/>
      </c>
    </row>
    <row r="15" spans="1:10" x14ac:dyDescent="0.25">
      <c r="E15" s="1" t="str">
        <f>""</f>
        <v/>
      </c>
    </row>
    <row r="16" spans="1:10" x14ac:dyDescent="0.25">
      <c r="B16" s="1" t="b">
        <f>IncludeOther="はい"</f>
        <v>0</v>
      </c>
      <c r="E16" s="1" t="s">
        <v>8</v>
      </c>
      <c r="F16" s="3">
        <f ca="1">SUM(Sales[第 1 四半期]) - SUM(F5:F14)</f>
        <v>0</v>
      </c>
      <c r="G16" s="3">
        <f ca="1">SUM(Sales[第 2 四半期]) - SUM(G5:G14)</f>
        <v>0</v>
      </c>
      <c r="H16" s="3">
        <f ca="1">SUM(Sales[第 3 四半期]) - SUM(H5:H14)</f>
        <v>0</v>
      </c>
      <c r="I16" s="3">
        <f ca="1">SUM(Sales[第 4 四半期]) - SUM(I5:I14)</f>
        <v>0</v>
      </c>
      <c r="J16" s="3">
        <f ca="1">SUM(Sales[合計]) - SUM(J5:J14)</f>
        <v>0</v>
      </c>
    </row>
    <row r="18" spans="2:10" x14ac:dyDescent="0.25">
      <c r="E18" s="1" t="s">
        <v>6</v>
      </c>
      <c r="F18" s="3">
        <f>SUM(Sales[第 1 四半期])</f>
        <v>1528350</v>
      </c>
      <c r="G18" s="3">
        <f>SUM(Sales[第 2 四半期])</f>
        <v>1661681</v>
      </c>
      <c r="H18" s="3">
        <f>SUM(Sales[第 3 四半期])</f>
        <v>1341720</v>
      </c>
      <c r="I18" s="3">
        <f>SUM(Sales[第 4 四半期])</f>
        <v>1653749</v>
      </c>
      <c r="J18" s="3">
        <f>SUM(Sales[合計])</f>
        <v>6185500</v>
      </c>
    </row>
    <row r="22" spans="2:10" x14ac:dyDescent="0.25">
      <c r="B22" s="1" t="str">
        <f>"総売上および上位  " &amp; n &amp; " 製品"</f>
        <v>総売上および上位  5 製品</v>
      </c>
    </row>
  </sheetData>
  <phoneticPr fontId="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四半期売上報告書</vt:lpstr>
      <vt:lpstr>計算</vt:lpstr>
      <vt:lpstr>ChartSubtitle</vt:lpstr>
      <vt:lpstr>IncludeOther</vt:lpstr>
      <vt:lpstr>n</vt:lpstr>
      <vt:lpstr>Other</vt:lpstr>
      <vt:lpstr>四半期売上報告書!Print_Area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2016-11-13T21:29:17Z</dcterms:created>
  <dcterms:modified xsi:type="dcterms:W3CDTF">2016-11-19T05:12:31Z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</Properties>
</file>