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stocks/App/"/>
    </mc:Choice>
  </mc:AlternateContent>
  <xr:revisionPtr revIDLastSave="0" documentId="13_ncr:1_{96909925-E229-894B-8B6E-A022C9ADBE7C}" xr6:coauthVersionLast="47" xr6:coauthVersionMax="47" xr10:uidLastSave="{00000000-0000-0000-0000-000000000000}"/>
  <bookViews>
    <workbookView xWindow="0" yWindow="760" windowWidth="30240" windowHeight="16980" xr2:uid="{57AB1A5A-A236-F448-99B6-5E1C1F1EBEE7}"/>
  </bookViews>
  <sheets>
    <sheet name="Summary" sheetId="3" r:id="rId1"/>
    <sheet name="VN30F1M" sheetId="61" r:id="rId2"/>
    <sheet name="Template-Q4" sheetId="10" r:id="rId3"/>
    <sheet name="VNINDEX-Q4" sheetId="9" r:id="rId4"/>
    <sheet name="SSI-Q4" sheetId="4" r:id="rId5"/>
    <sheet name="VCI-Q4" sheetId="32" r:id="rId6"/>
    <sheet name="MBS-Q4" sheetId="56" r:id="rId7"/>
    <sheet name="FTS-Q4" sheetId="57" r:id="rId8"/>
    <sheet name="VND-Q4" sheetId="2" r:id="rId9"/>
    <sheet name="TPB-Q4" sheetId="52" r:id="rId10"/>
    <sheet name="VCB-Q4" sheetId="30" r:id="rId11"/>
    <sheet name="VPB-Q4" sheetId="21" r:id="rId12"/>
    <sheet name="TCB-Q4" sheetId="20" r:id="rId13"/>
    <sheet name="MBB-Q4" sheetId="19" r:id="rId14"/>
    <sheet name="STB-Q4" sheetId="18" r:id="rId15"/>
    <sheet name="HPG-Q4" sheetId="11" r:id="rId16"/>
    <sheet name="HSG-Q4" sheetId="33" r:id="rId17"/>
    <sheet name="NKG-Q4" sheetId="7" r:id="rId18"/>
    <sheet name="VHM-Q4" sheetId="29" r:id="rId19"/>
    <sheet name="DXG-Q4" sheetId="36" r:id="rId20"/>
    <sheet name="NLG-Q4" sheetId="47" r:id="rId21"/>
    <sheet name="KDH-Q4" sheetId="48" r:id="rId22"/>
    <sheet name="PDR-Q4" sheetId="6" r:id="rId23"/>
    <sheet name="VGC-Q4" sheetId="35" r:id="rId24"/>
    <sheet name="KBC-Q4" sheetId="23" r:id="rId25"/>
    <sheet name="NVL-Q4" sheetId="22" r:id="rId26"/>
    <sheet name="VRE-Q4" sheetId="28" r:id="rId27"/>
    <sheet name="MSN-Q4" sheetId="31" r:id="rId28"/>
    <sheet name="MWG-Q4" sheetId="8" r:id="rId29"/>
    <sheet name="DGW-Q4" sheetId="12" r:id="rId30"/>
    <sheet name="VNM-Q4" sheetId="44" r:id="rId31"/>
    <sheet name="PNJ-Q4" sheetId="43" r:id="rId32"/>
    <sheet name="FRT-Q4" sheetId="13" r:id="rId33"/>
    <sheet name="PET-Q4" sheetId="14" r:id="rId34"/>
    <sheet name="GMD-Q4" sheetId="15" r:id="rId35"/>
    <sheet name="HAH-Q4" sheetId="16" r:id="rId36"/>
    <sheet name="DGC-Q4" sheetId="17" r:id="rId37"/>
    <sheet name="GEX-Q4" sheetId="24" r:id="rId38"/>
    <sheet name="ANV-Q4" sheetId="55" r:id="rId39"/>
    <sheet name="VHC-Q4" sheetId="25" r:id="rId40"/>
    <sheet name="FCN-Q4" sheetId="53" r:id="rId41"/>
    <sheet name="HHV-Q4" sheetId="54" r:id="rId42"/>
    <sheet name="CTR-Q4" sheetId="58" r:id="rId43"/>
    <sheet name="CTD-Q4" sheetId="27" r:id="rId44"/>
    <sheet name="VCG-Q4" sheetId="34" r:id="rId45"/>
    <sheet name="PTB-Q4" sheetId="37" r:id="rId46"/>
    <sheet name="REE-Q4" sheetId="38" r:id="rId47"/>
    <sheet name="PC1-Q4" sheetId="40" r:id="rId48"/>
    <sheet name="TV2-Q4" sheetId="41" r:id="rId49"/>
    <sheet name="PVT-Q4" sheetId="45" r:id="rId50"/>
    <sheet name="PVD-Q4" sheetId="42" r:id="rId51"/>
    <sheet name="QNS-Q4" sheetId="46" r:id="rId52"/>
    <sheet name="NT2-Q4" sheetId="49" r:id="rId53"/>
    <sheet name="QTP-Q4" sheetId="50" r:id="rId54"/>
    <sheet name="FPT-Q4" sheetId="51" r:id="rId55"/>
    <sheet name="VTP-Q4" sheetId="59" r:id="rId56"/>
    <sheet name="BMP-Q4" sheetId="60" r:id="rId57"/>
  </sheets>
  <definedNames>
    <definedName name="_xlchart.v1.0" hidden="1">Summary!$A$125:$C$149</definedName>
    <definedName name="_xlchart.v1.1" hidden="1">Summary!$D$125:$D$149</definedName>
    <definedName name="_xlchart.v1.10" hidden="1">Summary!$E$125:$E$149</definedName>
    <definedName name="_xlchart.v1.11" hidden="1">Summary!$F$125:$F$149</definedName>
    <definedName name="_xlchart.v1.12" hidden="1">Summary!$A$125:$C$149</definedName>
    <definedName name="_xlchart.v1.13" hidden="1">Summary!$D$125:$D$149</definedName>
    <definedName name="_xlchart.v1.14" hidden="1">Summary!$E$125:$E$149</definedName>
    <definedName name="_xlchart.v1.15" hidden="1">Summary!$F$125:$F$149</definedName>
    <definedName name="_xlchart.v1.2" hidden="1">Summary!$E$125:$E$149</definedName>
    <definedName name="_xlchart.v1.3" hidden="1">Summary!$F$125:$F$149</definedName>
    <definedName name="_xlchart.v1.4" hidden="1">Summary!$A$125:$C$149</definedName>
    <definedName name="_xlchart.v1.5" hidden="1">Summary!$D$125:$D$149</definedName>
    <definedName name="_xlchart.v1.6" hidden="1">Summary!$E$125:$E$149</definedName>
    <definedName name="_xlchart.v1.7" hidden="1">Summary!$F$125:$F$149</definedName>
    <definedName name="_xlchart.v1.8" hidden="1">Summary!$A$125:$C$149</definedName>
    <definedName name="_xlchart.v1.9" hidden="1">Summary!$D$125:$D$149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61" l="1"/>
  <c r="R5" i="61"/>
  <c r="R6" i="61"/>
  <c r="R7" i="61"/>
  <c r="R8" i="61"/>
  <c r="R9" i="61"/>
  <c r="R10" i="61"/>
  <c r="R11" i="61"/>
  <c r="R12" i="61"/>
  <c r="R13" i="61"/>
  <c r="R14" i="61"/>
  <c r="R15" i="61"/>
  <c r="R16" i="61"/>
  <c r="R17" i="61"/>
  <c r="R18" i="61"/>
  <c r="R19" i="61"/>
  <c r="R20" i="61"/>
  <c r="R3" i="61"/>
  <c r="N18" i="61"/>
  <c r="N20" i="61"/>
  <c r="N19" i="61"/>
  <c r="N17" i="61"/>
  <c r="N16" i="61"/>
  <c r="N15" i="61"/>
  <c r="N14" i="61"/>
  <c r="N13" i="61"/>
  <c r="N12" i="61"/>
  <c r="N11" i="61"/>
  <c r="N10" i="61"/>
  <c r="N9" i="61"/>
  <c r="N7" i="61"/>
  <c r="N6" i="61"/>
  <c r="N5" i="61"/>
  <c r="O5" i="61" s="1"/>
  <c r="O6" i="61" s="1"/>
  <c r="N8" i="61"/>
  <c r="O4" i="61"/>
  <c r="N4" i="61"/>
  <c r="M4" i="61"/>
  <c r="O3" i="61"/>
  <c r="N3" i="61"/>
  <c r="L4" i="61"/>
  <c r="L5" i="61"/>
  <c r="M5" i="61" s="1"/>
  <c r="L6" i="61"/>
  <c r="L7" i="61"/>
  <c r="L8" i="61"/>
  <c r="L9" i="61"/>
  <c r="L10" i="61"/>
  <c r="L11" i="61"/>
  <c r="L12" i="61"/>
  <c r="L13" i="61"/>
  <c r="L14" i="61"/>
  <c r="L15" i="61"/>
  <c r="L16" i="61"/>
  <c r="L17" i="61"/>
  <c r="L18" i="61"/>
  <c r="L19" i="61"/>
  <c r="L20" i="61"/>
  <c r="L21" i="61"/>
  <c r="L22" i="61"/>
  <c r="L23" i="61"/>
  <c r="L24" i="61"/>
  <c r="L25" i="61"/>
  <c r="L26" i="61"/>
  <c r="L27" i="61"/>
  <c r="L3" i="61"/>
  <c r="Q4" i="61"/>
  <c r="Q5" i="61"/>
  <c r="Q6" i="61"/>
  <c r="Q7" i="61"/>
  <c r="Q8" i="61"/>
  <c r="Q9" i="61"/>
  <c r="Q10" i="61"/>
  <c r="Q11" i="61"/>
  <c r="Q12" i="61"/>
  <c r="Q13" i="61"/>
  <c r="Q14" i="61"/>
  <c r="Q15" i="61"/>
  <c r="Q16" i="61"/>
  <c r="Q17" i="61"/>
  <c r="Q18" i="61"/>
  <c r="Q19" i="61"/>
  <c r="Q20" i="61"/>
  <c r="Q3" i="61"/>
  <c r="G4" i="61"/>
  <c r="G5" i="61" s="1"/>
  <c r="G6" i="61" s="1"/>
  <c r="G7" i="61" s="1"/>
  <c r="G8" i="61" s="1"/>
  <c r="G9" i="61" s="1"/>
  <c r="G10" i="61" s="1"/>
  <c r="G11" i="61" s="1"/>
  <c r="G12" i="61" s="1"/>
  <c r="G13" i="61" s="1"/>
  <c r="G14" i="61" s="1"/>
  <c r="G15" i="61" s="1"/>
  <c r="G16" i="61" s="1"/>
  <c r="G17" i="61" s="1"/>
  <c r="G18" i="61" s="1"/>
  <c r="G19" i="61" s="1"/>
  <c r="G20" i="61" s="1"/>
  <c r="I4" i="61"/>
  <c r="I5" i="61" s="1"/>
  <c r="I6" i="61" s="1"/>
  <c r="I7" i="61" s="1"/>
  <c r="I8" i="61" s="1"/>
  <c r="I9" i="61" s="1"/>
  <c r="I10" i="61" s="1"/>
  <c r="I11" i="61" s="1"/>
  <c r="I12" i="61" s="1"/>
  <c r="I13" i="61" s="1"/>
  <c r="I14" i="61" s="1"/>
  <c r="I15" i="61" s="1"/>
  <c r="I16" i="61" s="1"/>
  <c r="I17" i="61" s="1"/>
  <c r="I18" i="61" s="1"/>
  <c r="I19" i="61" s="1"/>
  <c r="I20" i="61" s="1"/>
  <c r="H54" i="43"/>
  <c r="H54" i="44"/>
  <c r="H54" i="12"/>
  <c r="H54" i="8"/>
  <c r="H54" i="31"/>
  <c r="H54" i="28"/>
  <c r="H54" i="22"/>
  <c r="H54" i="23"/>
  <c r="H54" i="35"/>
  <c r="H53" i="6"/>
  <c r="H54" i="6" s="1"/>
  <c r="H53" i="48"/>
  <c r="H54" i="48" s="1"/>
  <c r="H54" i="47"/>
  <c r="H53" i="47"/>
  <c r="H53" i="36"/>
  <c r="H54" i="36"/>
  <c r="H53" i="29"/>
  <c r="H54" i="29"/>
  <c r="H54" i="7"/>
  <c r="H54" i="33"/>
  <c r="H54" i="11"/>
  <c r="H54" i="18"/>
  <c r="H54" i="19"/>
  <c r="H54" i="20"/>
  <c r="H54" i="21"/>
  <c r="H54" i="30"/>
  <c r="H54" i="52"/>
  <c r="H54" i="2"/>
  <c r="H53" i="57"/>
  <c r="H54" i="57" s="1"/>
  <c r="H53" i="4"/>
  <c r="H54" i="4"/>
  <c r="H53" i="56"/>
  <c r="H54" i="56" s="1"/>
  <c r="H53" i="32"/>
  <c r="H54" i="32"/>
  <c r="H54" i="38"/>
  <c r="H54" i="40"/>
  <c r="H54" i="41"/>
  <c r="H54" i="45"/>
  <c r="H54" i="42"/>
  <c r="H54" i="46"/>
  <c r="H54" i="49"/>
  <c r="H54" i="50"/>
  <c r="H54" i="51"/>
  <c r="H54" i="59"/>
  <c r="H54" i="60"/>
  <c r="H54" i="13"/>
  <c r="H54" i="14"/>
  <c r="H54" i="15"/>
  <c r="H54" i="16"/>
  <c r="H54" i="17"/>
  <c r="H54" i="24"/>
  <c r="H54" i="55"/>
  <c r="H54" i="25"/>
  <c r="H54" i="53"/>
  <c r="H54" i="54"/>
  <c r="H54" i="58"/>
  <c r="H54" i="27"/>
  <c r="H54" i="34"/>
  <c r="H54" i="37"/>
  <c r="H53" i="35"/>
  <c r="M53" i="31"/>
  <c r="M53" i="8"/>
  <c r="M54" i="8" s="1"/>
  <c r="H53" i="23"/>
  <c r="H53" i="22"/>
  <c r="H53" i="28"/>
  <c r="H53" i="31"/>
  <c r="H53" i="8"/>
  <c r="H53" i="12"/>
  <c r="H53" i="44"/>
  <c r="H53" i="43"/>
  <c r="H53" i="13"/>
  <c r="H53" i="14"/>
  <c r="H53" i="15"/>
  <c r="H53" i="16"/>
  <c r="H53" i="17"/>
  <c r="H53" i="24"/>
  <c r="H53" i="55"/>
  <c r="H53" i="25"/>
  <c r="H53" i="53"/>
  <c r="H53" i="54"/>
  <c r="H53" i="58"/>
  <c r="H53" i="27"/>
  <c r="H53" i="34"/>
  <c r="H53" i="37"/>
  <c r="H53" i="38"/>
  <c r="H53" i="40"/>
  <c r="H53" i="41"/>
  <c r="H53" i="45"/>
  <c r="H53" i="42"/>
  <c r="H53" i="46"/>
  <c r="H53" i="49"/>
  <c r="H53" i="50"/>
  <c r="H53" i="51"/>
  <c r="H53" i="59"/>
  <c r="H53" i="60"/>
  <c r="H53" i="7"/>
  <c r="H53" i="33"/>
  <c r="H53" i="11"/>
  <c r="H53" i="18"/>
  <c r="H53" i="19"/>
  <c r="H53" i="20"/>
  <c r="H53" i="21"/>
  <c r="H53" i="30"/>
  <c r="H53" i="52"/>
  <c r="H53" i="2"/>
  <c r="S53" i="9"/>
  <c r="H53" i="9"/>
  <c r="H4" i="60"/>
  <c r="H5" i="60" s="1"/>
  <c r="H6" i="60" s="1"/>
  <c r="H7" i="60" s="1"/>
  <c r="H8" i="60" s="1"/>
  <c r="H9" i="60" s="1"/>
  <c r="H10" i="60" s="1"/>
  <c r="H11" i="60" s="1"/>
  <c r="H12" i="60" s="1"/>
  <c r="H13" i="60" s="1"/>
  <c r="H14" i="60" s="1"/>
  <c r="H15" i="60" s="1"/>
  <c r="H16" i="60" s="1"/>
  <c r="H17" i="60" s="1"/>
  <c r="H18" i="60" s="1"/>
  <c r="H19" i="60" s="1"/>
  <c r="H20" i="60" s="1"/>
  <c r="H21" i="60" s="1"/>
  <c r="H22" i="60" s="1"/>
  <c r="H23" i="60" s="1"/>
  <c r="H24" i="60" s="1"/>
  <c r="H25" i="60" s="1"/>
  <c r="H26" i="60" s="1"/>
  <c r="H27" i="60" s="1"/>
  <c r="H28" i="60" s="1"/>
  <c r="H29" i="60" s="1"/>
  <c r="H30" i="60" s="1"/>
  <c r="H31" i="60" s="1"/>
  <c r="H32" i="60" s="1"/>
  <c r="H33" i="60" s="1"/>
  <c r="H34" i="60" s="1"/>
  <c r="H35" i="60" s="1"/>
  <c r="H36" i="60" s="1"/>
  <c r="H37" i="60" s="1"/>
  <c r="H38" i="60" s="1"/>
  <c r="H39" i="60" s="1"/>
  <c r="H40" i="60" s="1"/>
  <c r="H41" i="60" s="1"/>
  <c r="H42" i="60" s="1"/>
  <c r="H43" i="60" s="1"/>
  <c r="H44" i="60" s="1"/>
  <c r="H45" i="60" s="1"/>
  <c r="H46" i="60" s="1"/>
  <c r="H47" i="60" s="1"/>
  <c r="H48" i="60" s="1"/>
  <c r="H49" i="60" s="1"/>
  <c r="H50" i="60" s="1"/>
  <c r="H51" i="60" s="1"/>
  <c r="H52" i="60" s="1"/>
  <c r="H4" i="59"/>
  <c r="H5" i="59" s="1"/>
  <c r="H6" i="59" s="1"/>
  <c r="H7" i="59" s="1"/>
  <c r="H8" i="59" s="1"/>
  <c r="H9" i="59" s="1"/>
  <c r="H10" i="59" s="1"/>
  <c r="H11" i="59" s="1"/>
  <c r="H12" i="59" s="1"/>
  <c r="H13" i="59" s="1"/>
  <c r="H14" i="59" s="1"/>
  <c r="H15" i="59" s="1"/>
  <c r="H16" i="59" s="1"/>
  <c r="H17" i="59" s="1"/>
  <c r="H18" i="59" s="1"/>
  <c r="H19" i="59" s="1"/>
  <c r="H20" i="59" s="1"/>
  <c r="H21" i="59" s="1"/>
  <c r="H22" i="59" s="1"/>
  <c r="H23" i="59" s="1"/>
  <c r="H24" i="59" s="1"/>
  <c r="H25" i="59" s="1"/>
  <c r="H26" i="59" s="1"/>
  <c r="H27" i="59" s="1"/>
  <c r="H28" i="59" s="1"/>
  <c r="H29" i="59" s="1"/>
  <c r="H30" i="59" s="1"/>
  <c r="H31" i="59" s="1"/>
  <c r="H32" i="59" s="1"/>
  <c r="H33" i="59" s="1"/>
  <c r="H34" i="59" s="1"/>
  <c r="H35" i="59" s="1"/>
  <c r="H36" i="59" s="1"/>
  <c r="H37" i="59" s="1"/>
  <c r="H38" i="59" s="1"/>
  <c r="H39" i="59" s="1"/>
  <c r="H40" i="59" s="1"/>
  <c r="H41" i="59" s="1"/>
  <c r="H42" i="59" s="1"/>
  <c r="H43" i="59" s="1"/>
  <c r="H44" i="59" s="1"/>
  <c r="H45" i="59" s="1"/>
  <c r="H46" i="59" s="1"/>
  <c r="H47" i="59" s="1"/>
  <c r="H48" i="59" s="1"/>
  <c r="H49" i="59" s="1"/>
  <c r="H50" i="59" s="1"/>
  <c r="H51" i="59" s="1"/>
  <c r="H52" i="59" s="1"/>
  <c r="H4" i="58"/>
  <c r="H5" i="58" s="1"/>
  <c r="H6" i="58" s="1"/>
  <c r="H7" i="58" s="1"/>
  <c r="H8" i="58" s="1"/>
  <c r="H9" i="58" s="1"/>
  <c r="H10" i="58" s="1"/>
  <c r="H11" i="58" s="1"/>
  <c r="H12" i="58" s="1"/>
  <c r="H13" i="58" s="1"/>
  <c r="H14" i="58" s="1"/>
  <c r="H15" i="58" s="1"/>
  <c r="H16" i="58" s="1"/>
  <c r="H17" i="58" s="1"/>
  <c r="H18" i="58" s="1"/>
  <c r="H19" i="58" s="1"/>
  <c r="H20" i="58" s="1"/>
  <c r="H21" i="58" s="1"/>
  <c r="H22" i="58" s="1"/>
  <c r="H23" i="58" s="1"/>
  <c r="H24" i="58" s="1"/>
  <c r="H25" i="58" s="1"/>
  <c r="H26" i="58" s="1"/>
  <c r="H27" i="58" s="1"/>
  <c r="H28" i="58" s="1"/>
  <c r="H29" i="58" s="1"/>
  <c r="H30" i="58" s="1"/>
  <c r="H31" i="58" s="1"/>
  <c r="H32" i="58" s="1"/>
  <c r="H33" i="58" s="1"/>
  <c r="H34" i="58" s="1"/>
  <c r="H35" i="58" s="1"/>
  <c r="H36" i="58" s="1"/>
  <c r="H37" i="58" s="1"/>
  <c r="H38" i="58" s="1"/>
  <c r="H39" i="58" s="1"/>
  <c r="H40" i="58" s="1"/>
  <c r="H41" i="58" s="1"/>
  <c r="H42" i="58" s="1"/>
  <c r="H43" i="58" s="1"/>
  <c r="H44" i="58" s="1"/>
  <c r="H45" i="58" s="1"/>
  <c r="H46" i="58" s="1"/>
  <c r="H47" i="58" s="1"/>
  <c r="H48" i="58" s="1"/>
  <c r="H49" i="58" s="1"/>
  <c r="H50" i="58" s="1"/>
  <c r="H51" i="58" s="1"/>
  <c r="H52" i="58" s="1"/>
  <c r="H4" i="57"/>
  <c r="H5" i="57" s="1"/>
  <c r="H6" i="57" s="1"/>
  <c r="H7" i="57" s="1"/>
  <c r="H8" i="57" s="1"/>
  <c r="H9" i="57" s="1"/>
  <c r="H10" i="57" s="1"/>
  <c r="H11" i="57" s="1"/>
  <c r="H12" i="57" s="1"/>
  <c r="H13" i="57" s="1"/>
  <c r="H14" i="57" s="1"/>
  <c r="H15" i="57" s="1"/>
  <c r="H16" i="57" s="1"/>
  <c r="H17" i="57" s="1"/>
  <c r="H18" i="57" s="1"/>
  <c r="H19" i="57" s="1"/>
  <c r="H20" i="57" s="1"/>
  <c r="H21" i="57" s="1"/>
  <c r="H22" i="57" s="1"/>
  <c r="H23" i="57" s="1"/>
  <c r="H24" i="57" s="1"/>
  <c r="H25" i="57" s="1"/>
  <c r="H26" i="57" s="1"/>
  <c r="H27" i="57" s="1"/>
  <c r="H28" i="57" s="1"/>
  <c r="H29" i="57" s="1"/>
  <c r="H30" i="57" s="1"/>
  <c r="H31" i="57" s="1"/>
  <c r="H32" i="57" s="1"/>
  <c r="H33" i="57" s="1"/>
  <c r="H34" i="57" s="1"/>
  <c r="H35" i="57" s="1"/>
  <c r="H36" i="57" s="1"/>
  <c r="H37" i="57" s="1"/>
  <c r="H38" i="57" s="1"/>
  <c r="H39" i="57" s="1"/>
  <c r="H40" i="57" s="1"/>
  <c r="H41" i="57" s="1"/>
  <c r="H42" i="57" s="1"/>
  <c r="H43" i="57" s="1"/>
  <c r="H44" i="57" s="1"/>
  <c r="H45" i="57" s="1"/>
  <c r="H46" i="57" s="1"/>
  <c r="H47" i="57" s="1"/>
  <c r="H48" i="57" s="1"/>
  <c r="H49" i="57" s="1"/>
  <c r="H50" i="57" s="1"/>
  <c r="H51" i="57" s="1"/>
  <c r="H52" i="57" s="1"/>
  <c r="H4" i="56"/>
  <c r="H5" i="56" s="1"/>
  <c r="H6" i="56" s="1"/>
  <c r="H7" i="56" s="1"/>
  <c r="H8" i="56" s="1"/>
  <c r="H9" i="56" s="1"/>
  <c r="H10" i="56" s="1"/>
  <c r="H11" i="56" s="1"/>
  <c r="H12" i="56" s="1"/>
  <c r="H13" i="56" s="1"/>
  <c r="H14" i="56" s="1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" i="55"/>
  <c r="H6" i="55" s="1"/>
  <c r="H7" i="55" s="1"/>
  <c r="H8" i="55" s="1"/>
  <c r="H9" i="55" s="1"/>
  <c r="H10" i="55" s="1"/>
  <c r="H11" i="55" s="1"/>
  <c r="H12" i="55" s="1"/>
  <c r="H13" i="55" s="1"/>
  <c r="H14" i="55" s="1"/>
  <c r="H15" i="55" s="1"/>
  <c r="H16" i="55" s="1"/>
  <c r="H17" i="55" s="1"/>
  <c r="H18" i="55" s="1"/>
  <c r="H19" i="55" s="1"/>
  <c r="H20" i="55" s="1"/>
  <c r="H21" i="55" s="1"/>
  <c r="H22" i="55" s="1"/>
  <c r="H23" i="55" s="1"/>
  <c r="H24" i="55" s="1"/>
  <c r="H25" i="55" s="1"/>
  <c r="H26" i="55" s="1"/>
  <c r="H27" i="55" s="1"/>
  <c r="H28" i="55" s="1"/>
  <c r="H29" i="55" s="1"/>
  <c r="H30" i="55" s="1"/>
  <c r="H31" i="55" s="1"/>
  <c r="H32" i="55" s="1"/>
  <c r="H33" i="55" s="1"/>
  <c r="H34" i="55" s="1"/>
  <c r="H35" i="55" s="1"/>
  <c r="H36" i="55" s="1"/>
  <c r="H37" i="55" s="1"/>
  <c r="H38" i="55" s="1"/>
  <c r="H39" i="55" s="1"/>
  <c r="H40" i="55" s="1"/>
  <c r="H41" i="55" s="1"/>
  <c r="H42" i="55" s="1"/>
  <c r="H43" i="55" s="1"/>
  <c r="H44" i="55" s="1"/>
  <c r="H45" i="55" s="1"/>
  <c r="H46" i="55" s="1"/>
  <c r="H47" i="55" s="1"/>
  <c r="H48" i="55" s="1"/>
  <c r="H49" i="55" s="1"/>
  <c r="H50" i="55" s="1"/>
  <c r="H51" i="55" s="1"/>
  <c r="H52" i="55" s="1"/>
  <c r="H4" i="55"/>
  <c r="H5" i="54"/>
  <c r="H6" i="54" s="1"/>
  <c r="H7" i="54" s="1"/>
  <c r="H8" i="54" s="1"/>
  <c r="H9" i="54" s="1"/>
  <c r="H10" i="54" s="1"/>
  <c r="H11" i="54" s="1"/>
  <c r="H12" i="54" s="1"/>
  <c r="H13" i="54" s="1"/>
  <c r="H14" i="54" s="1"/>
  <c r="H15" i="54" s="1"/>
  <c r="H16" i="54" s="1"/>
  <c r="H17" i="54" s="1"/>
  <c r="H18" i="54" s="1"/>
  <c r="H19" i="54" s="1"/>
  <c r="H20" i="54" s="1"/>
  <c r="H21" i="54" s="1"/>
  <c r="H22" i="54" s="1"/>
  <c r="H23" i="54" s="1"/>
  <c r="H24" i="54" s="1"/>
  <c r="H25" i="54" s="1"/>
  <c r="H26" i="54" s="1"/>
  <c r="H27" i="54" s="1"/>
  <c r="H28" i="54" s="1"/>
  <c r="H29" i="54" s="1"/>
  <c r="H30" i="54" s="1"/>
  <c r="H31" i="54" s="1"/>
  <c r="H32" i="54" s="1"/>
  <c r="H33" i="54" s="1"/>
  <c r="H34" i="54" s="1"/>
  <c r="H35" i="54" s="1"/>
  <c r="H36" i="54" s="1"/>
  <c r="H37" i="54" s="1"/>
  <c r="H38" i="54" s="1"/>
  <c r="H39" i="54" s="1"/>
  <c r="H40" i="54" s="1"/>
  <c r="H41" i="54" s="1"/>
  <c r="H42" i="54" s="1"/>
  <c r="H43" i="54" s="1"/>
  <c r="H44" i="54" s="1"/>
  <c r="H45" i="54" s="1"/>
  <c r="H46" i="54" s="1"/>
  <c r="H47" i="54" s="1"/>
  <c r="H48" i="54" s="1"/>
  <c r="H49" i="54" s="1"/>
  <c r="H50" i="54" s="1"/>
  <c r="H51" i="54" s="1"/>
  <c r="H52" i="54" s="1"/>
  <c r="H4" i="54"/>
  <c r="H4" i="53"/>
  <c r="H5" i="53" s="1"/>
  <c r="H6" i="53" s="1"/>
  <c r="H7" i="53" s="1"/>
  <c r="H8" i="53" s="1"/>
  <c r="H9" i="53" s="1"/>
  <c r="H10" i="53" s="1"/>
  <c r="H11" i="53" s="1"/>
  <c r="H12" i="53" s="1"/>
  <c r="H13" i="53" s="1"/>
  <c r="H14" i="53" s="1"/>
  <c r="H15" i="53" s="1"/>
  <c r="H16" i="53" s="1"/>
  <c r="H17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4" i="52"/>
  <c r="H5" i="52" s="1"/>
  <c r="H6" i="52" s="1"/>
  <c r="H7" i="52" s="1"/>
  <c r="H8" i="52" s="1"/>
  <c r="H9" i="52" s="1"/>
  <c r="H10" i="52" s="1"/>
  <c r="H11" i="52" s="1"/>
  <c r="H12" i="52" s="1"/>
  <c r="H13" i="52" s="1"/>
  <c r="H14" i="52" s="1"/>
  <c r="H15" i="52" s="1"/>
  <c r="H16" i="52" s="1"/>
  <c r="H17" i="52" s="1"/>
  <c r="H18" i="52" s="1"/>
  <c r="H19" i="52" s="1"/>
  <c r="H20" i="52" s="1"/>
  <c r="H21" i="52" s="1"/>
  <c r="H22" i="52" s="1"/>
  <c r="H23" i="52" s="1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4" i="51"/>
  <c r="H5" i="51" s="1"/>
  <c r="H6" i="51" s="1"/>
  <c r="H7" i="51" s="1"/>
  <c r="H8" i="51" s="1"/>
  <c r="H9" i="51" s="1"/>
  <c r="H10" i="51" s="1"/>
  <c r="H11" i="51" s="1"/>
  <c r="H12" i="51" s="1"/>
  <c r="H13" i="51" s="1"/>
  <c r="H14" i="51" s="1"/>
  <c r="H15" i="51" s="1"/>
  <c r="H16" i="51" s="1"/>
  <c r="H17" i="51" s="1"/>
  <c r="H18" i="51" s="1"/>
  <c r="H19" i="51" s="1"/>
  <c r="H20" i="51" s="1"/>
  <c r="H21" i="51" s="1"/>
  <c r="H22" i="51" s="1"/>
  <c r="H23" i="51" s="1"/>
  <c r="H24" i="51" s="1"/>
  <c r="H25" i="51" s="1"/>
  <c r="H26" i="51" s="1"/>
  <c r="H27" i="51" s="1"/>
  <c r="H28" i="51" s="1"/>
  <c r="H29" i="51" s="1"/>
  <c r="H30" i="51" s="1"/>
  <c r="H31" i="51" s="1"/>
  <c r="H32" i="51" s="1"/>
  <c r="H33" i="51" s="1"/>
  <c r="H34" i="51" s="1"/>
  <c r="H35" i="51" s="1"/>
  <c r="H36" i="51" s="1"/>
  <c r="H37" i="51" s="1"/>
  <c r="H38" i="51" s="1"/>
  <c r="H39" i="51" s="1"/>
  <c r="H40" i="51" s="1"/>
  <c r="H41" i="51" s="1"/>
  <c r="H42" i="51" s="1"/>
  <c r="H43" i="51" s="1"/>
  <c r="H44" i="51" s="1"/>
  <c r="H45" i="51" s="1"/>
  <c r="H46" i="51" s="1"/>
  <c r="H47" i="51" s="1"/>
  <c r="H48" i="51" s="1"/>
  <c r="H49" i="51" s="1"/>
  <c r="H50" i="51" s="1"/>
  <c r="H51" i="51" s="1"/>
  <c r="H52" i="51" s="1"/>
  <c r="H4" i="50"/>
  <c r="H5" i="50" s="1"/>
  <c r="H6" i="50" s="1"/>
  <c r="H7" i="50" s="1"/>
  <c r="H8" i="50" s="1"/>
  <c r="H9" i="50" s="1"/>
  <c r="H10" i="50" s="1"/>
  <c r="H11" i="50" s="1"/>
  <c r="H12" i="50" s="1"/>
  <c r="H13" i="50" s="1"/>
  <c r="H14" i="50" s="1"/>
  <c r="H15" i="50" s="1"/>
  <c r="H16" i="50" s="1"/>
  <c r="H17" i="50" s="1"/>
  <c r="H18" i="50" s="1"/>
  <c r="H19" i="50" s="1"/>
  <c r="H20" i="50" s="1"/>
  <c r="H21" i="50" s="1"/>
  <c r="H22" i="50" s="1"/>
  <c r="H23" i="50" s="1"/>
  <c r="H24" i="50" s="1"/>
  <c r="H25" i="50" s="1"/>
  <c r="H26" i="50" s="1"/>
  <c r="H27" i="50" s="1"/>
  <c r="H28" i="50" s="1"/>
  <c r="H29" i="50" s="1"/>
  <c r="H30" i="50" s="1"/>
  <c r="H31" i="50" s="1"/>
  <c r="H32" i="50" s="1"/>
  <c r="H33" i="50" s="1"/>
  <c r="H34" i="50" s="1"/>
  <c r="H35" i="50" s="1"/>
  <c r="H36" i="50" s="1"/>
  <c r="H37" i="50" s="1"/>
  <c r="H38" i="50" s="1"/>
  <c r="H39" i="50" s="1"/>
  <c r="H40" i="50" s="1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" i="49"/>
  <c r="H6" i="49" s="1"/>
  <c r="H7" i="49" s="1"/>
  <c r="H8" i="49" s="1"/>
  <c r="H9" i="49" s="1"/>
  <c r="H10" i="49" s="1"/>
  <c r="H11" i="49" s="1"/>
  <c r="H12" i="49" s="1"/>
  <c r="H13" i="49" s="1"/>
  <c r="H14" i="49" s="1"/>
  <c r="H15" i="49" s="1"/>
  <c r="H16" i="49" s="1"/>
  <c r="H17" i="49" s="1"/>
  <c r="H18" i="49" s="1"/>
  <c r="H19" i="49" s="1"/>
  <c r="H20" i="49" s="1"/>
  <c r="H21" i="49" s="1"/>
  <c r="H22" i="49" s="1"/>
  <c r="H23" i="49" s="1"/>
  <c r="H24" i="49" s="1"/>
  <c r="H25" i="49" s="1"/>
  <c r="H26" i="49" s="1"/>
  <c r="H27" i="49" s="1"/>
  <c r="H28" i="49" s="1"/>
  <c r="H29" i="49" s="1"/>
  <c r="H30" i="49" s="1"/>
  <c r="H31" i="49" s="1"/>
  <c r="H32" i="49" s="1"/>
  <c r="H33" i="49" s="1"/>
  <c r="H34" i="49" s="1"/>
  <c r="H35" i="49" s="1"/>
  <c r="H36" i="49" s="1"/>
  <c r="H37" i="49" s="1"/>
  <c r="H38" i="49" s="1"/>
  <c r="H39" i="49" s="1"/>
  <c r="H40" i="49" s="1"/>
  <c r="H41" i="49" s="1"/>
  <c r="H42" i="49" s="1"/>
  <c r="H43" i="49" s="1"/>
  <c r="H44" i="49" s="1"/>
  <c r="H45" i="49" s="1"/>
  <c r="H46" i="49" s="1"/>
  <c r="H47" i="49" s="1"/>
  <c r="H48" i="49" s="1"/>
  <c r="H49" i="49" s="1"/>
  <c r="H50" i="49" s="1"/>
  <c r="H51" i="49" s="1"/>
  <c r="H52" i="49" s="1"/>
  <c r="H4" i="49"/>
  <c r="H4" i="48"/>
  <c r="H5" i="48" s="1"/>
  <c r="H6" i="48" s="1"/>
  <c r="H7" i="48" s="1"/>
  <c r="H8" i="48" s="1"/>
  <c r="H9" i="48" s="1"/>
  <c r="H10" i="48" s="1"/>
  <c r="H11" i="48" s="1"/>
  <c r="H12" i="48" s="1"/>
  <c r="H13" i="48" s="1"/>
  <c r="H14" i="48" s="1"/>
  <c r="H15" i="48" s="1"/>
  <c r="H16" i="48" s="1"/>
  <c r="H17" i="48" s="1"/>
  <c r="H18" i="48" s="1"/>
  <c r="H19" i="48" s="1"/>
  <c r="H20" i="48" s="1"/>
  <c r="H21" i="48" s="1"/>
  <c r="H22" i="48" s="1"/>
  <c r="H23" i="48" s="1"/>
  <c r="H24" i="48" s="1"/>
  <c r="H25" i="48" s="1"/>
  <c r="H26" i="48" s="1"/>
  <c r="H27" i="48" s="1"/>
  <c r="H28" i="48" s="1"/>
  <c r="H29" i="48" s="1"/>
  <c r="H30" i="48" s="1"/>
  <c r="H31" i="48" s="1"/>
  <c r="H32" i="48" s="1"/>
  <c r="H33" i="48" s="1"/>
  <c r="H34" i="48" s="1"/>
  <c r="H35" i="48" s="1"/>
  <c r="H36" i="48" s="1"/>
  <c r="H37" i="48" s="1"/>
  <c r="H38" i="48" s="1"/>
  <c r="H39" i="48" s="1"/>
  <c r="H40" i="48" s="1"/>
  <c r="H41" i="48" s="1"/>
  <c r="H42" i="48" s="1"/>
  <c r="H43" i="48" s="1"/>
  <c r="H44" i="48" s="1"/>
  <c r="H45" i="48" s="1"/>
  <c r="H46" i="48" s="1"/>
  <c r="H47" i="48" s="1"/>
  <c r="H48" i="48" s="1"/>
  <c r="H49" i="48" s="1"/>
  <c r="H50" i="48" s="1"/>
  <c r="H51" i="48" s="1"/>
  <c r="H52" i="48" s="1"/>
  <c r="H4" i="47"/>
  <c r="H5" i="47" s="1"/>
  <c r="H6" i="47" s="1"/>
  <c r="H7" i="47" s="1"/>
  <c r="H8" i="47" s="1"/>
  <c r="H9" i="47" s="1"/>
  <c r="H10" i="47" s="1"/>
  <c r="H11" i="47" s="1"/>
  <c r="H12" i="47" s="1"/>
  <c r="H13" i="47" s="1"/>
  <c r="H14" i="47" s="1"/>
  <c r="H15" i="47" s="1"/>
  <c r="H16" i="47" s="1"/>
  <c r="H17" i="47" s="1"/>
  <c r="H18" i="47" s="1"/>
  <c r="H19" i="47" s="1"/>
  <c r="H20" i="47" s="1"/>
  <c r="H21" i="47" s="1"/>
  <c r="H22" i="47" s="1"/>
  <c r="H23" i="47" s="1"/>
  <c r="H24" i="47" s="1"/>
  <c r="H25" i="47" s="1"/>
  <c r="H26" i="47" s="1"/>
  <c r="H27" i="47" s="1"/>
  <c r="H28" i="47" s="1"/>
  <c r="H29" i="47" s="1"/>
  <c r="H30" i="47" s="1"/>
  <c r="H31" i="47" s="1"/>
  <c r="H32" i="47" s="1"/>
  <c r="H33" i="47" s="1"/>
  <c r="H34" i="47" s="1"/>
  <c r="H35" i="47" s="1"/>
  <c r="H36" i="47" s="1"/>
  <c r="H37" i="47" s="1"/>
  <c r="H38" i="47" s="1"/>
  <c r="H39" i="47" s="1"/>
  <c r="H40" i="47" s="1"/>
  <c r="H41" i="47" s="1"/>
  <c r="H42" i="47" s="1"/>
  <c r="H43" i="47" s="1"/>
  <c r="H44" i="47" s="1"/>
  <c r="H45" i="47" s="1"/>
  <c r="H46" i="47" s="1"/>
  <c r="H47" i="47" s="1"/>
  <c r="H48" i="47" s="1"/>
  <c r="H49" i="47" s="1"/>
  <c r="H50" i="47" s="1"/>
  <c r="H51" i="47" s="1"/>
  <c r="H52" i="47" s="1"/>
  <c r="H4" i="46"/>
  <c r="H5" i="46" s="1"/>
  <c r="H6" i="46" s="1"/>
  <c r="H7" i="46" s="1"/>
  <c r="H8" i="46" s="1"/>
  <c r="H9" i="46" s="1"/>
  <c r="H10" i="46" s="1"/>
  <c r="H11" i="46" s="1"/>
  <c r="H12" i="46" s="1"/>
  <c r="H14" i="46" s="1"/>
  <c r="H15" i="46" s="1"/>
  <c r="H16" i="46" s="1"/>
  <c r="H17" i="46" s="1"/>
  <c r="H18" i="46" s="1"/>
  <c r="H19" i="46" s="1"/>
  <c r="H20" i="46" s="1"/>
  <c r="H21" i="46" s="1"/>
  <c r="H22" i="46" s="1"/>
  <c r="H23" i="46" s="1"/>
  <c r="H24" i="46" s="1"/>
  <c r="H25" i="46" s="1"/>
  <c r="H26" i="46" s="1"/>
  <c r="H27" i="46" s="1"/>
  <c r="H28" i="46" s="1"/>
  <c r="H29" i="46" s="1"/>
  <c r="H30" i="46" s="1"/>
  <c r="H31" i="46" s="1"/>
  <c r="H32" i="46" s="1"/>
  <c r="H33" i="46" s="1"/>
  <c r="H34" i="46" s="1"/>
  <c r="H35" i="46" s="1"/>
  <c r="H36" i="46" s="1"/>
  <c r="H37" i="46" s="1"/>
  <c r="H38" i="46" s="1"/>
  <c r="H39" i="46" s="1"/>
  <c r="H40" i="46" s="1"/>
  <c r="H41" i="46" s="1"/>
  <c r="H42" i="46" s="1"/>
  <c r="H43" i="46" s="1"/>
  <c r="H44" i="46" s="1"/>
  <c r="H45" i="46" s="1"/>
  <c r="H46" i="46" s="1"/>
  <c r="H47" i="46" s="1"/>
  <c r="H48" i="46" s="1"/>
  <c r="H49" i="46" s="1"/>
  <c r="H50" i="46" s="1"/>
  <c r="H51" i="46" s="1"/>
  <c r="H52" i="46" s="1"/>
  <c r="H4" i="45"/>
  <c r="H5" i="45" s="1"/>
  <c r="H6" i="45" s="1"/>
  <c r="H7" i="45" s="1"/>
  <c r="H8" i="45" s="1"/>
  <c r="H9" i="45" s="1"/>
  <c r="H10" i="45" s="1"/>
  <c r="H11" i="45" s="1"/>
  <c r="H12" i="45" s="1"/>
  <c r="H13" i="45" s="1"/>
  <c r="H14" i="45" s="1"/>
  <c r="H15" i="45" s="1"/>
  <c r="H16" i="45" s="1"/>
  <c r="H17" i="45" s="1"/>
  <c r="H18" i="45" s="1"/>
  <c r="H19" i="45" s="1"/>
  <c r="H20" i="45" s="1"/>
  <c r="H21" i="45" s="1"/>
  <c r="H22" i="45" s="1"/>
  <c r="H23" i="45" s="1"/>
  <c r="H24" i="45" s="1"/>
  <c r="H25" i="45" s="1"/>
  <c r="H26" i="45" s="1"/>
  <c r="H27" i="45" s="1"/>
  <c r="H28" i="45" s="1"/>
  <c r="H29" i="45" s="1"/>
  <c r="H30" i="45" s="1"/>
  <c r="H31" i="45" s="1"/>
  <c r="H32" i="45" s="1"/>
  <c r="H33" i="45" s="1"/>
  <c r="H34" i="45" s="1"/>
  <c r="H35" i="45" s="1"/>
  <c r="H36" i="45" s="1"/>
  <c r="H37" i="45" s="1"/>
  <c r="H38" i="45" s="1"/>
  <c r="H39" i="45" s="1"/>
  <c r="H40" i="45" s="1"/>
  <c r="H41" i="45" s="1"/>
  <c r="H42" i="45" s="1"/>
  <c r="H43" i="45" s="1"/>
  <c r="H44" i="45" s="1"/>
  <c r="H45" i="45" s="1"/>
  <c r="H46" i="45" s="1"/>
  <c r="H47" i="45" s="1"/>
  <c r="H48" i="45" s="1"/>
  <c r="H49" i="45" s="1"/>
  <c r="H50" i="45" s="1"/>
  <c r="H51" i="45" s="1"/>
  <c r="H52" i="45" s="1"/>
  <c r="H5" i="44"/>
  <c r="H6" i="44" s="1"/>
  <c r="H7" i="44" s="1"/>
  <c r="H8" i="44" s="1"/>
  <c r="H9" i="44" s="1"/>
  <c r="H10" i="44" s="1"/>
  <c r="H11" i="44" s="1"/>
  <c r="H12" i="44" s="1"/>
  <c r="H13" i="44" s="1"/>
  <c r="H14" i="44" s="1"/>
  <c r="H15" i="44" s="1"/>
  <c r="H16" i="44" s="1"/>
  <c r="H17" i="44" s="1"/>
  <c r="H18" i="44" s="1"/>
  <c r="H19" i="44" s="1"/>
  <c r="H20" i="44" s="1"/>
  <c r="H21" i="44" s="1"/>
  <c r="H22" i="44" s="1"/>
  <c r="H23" i="44" s="1"/>
  <c r="H24" i="44" s="1"/>
  <c r="H25" i="44" s="1"/>
  <c r="H26" i="44" s="1"/>
  <c r="H27" i="44" s="1"/>
  <c r="H28" i="44" s="1"/>
  <c r="H29" i="44" s="1"/>
  <c r="H30" i="44" s="1"/>
  <c r="H31" i="44" s="1"/>
  <c r="H32" i="44" s="1"/>
  <c r="H33" i="44" s="1"/>
  <c r="H34" i="44" s="1"/>
  <c r="H35" i="44" s="1"/>
  <c r="H36" i="44" s="1"/>
  <c r="H37" i="44" s="1"/>
  <c r="H38" i="44" s="1"/>
  <c r="H39" i="44" s="1"/>
  <c r="H40" i="44" s="1"/>
  <c r="H41" i="44" s="1"/>
  <c r="H42" i="44" s="1"/>
  <c r="H43" i="44" s="1"/>
  <c r="H44" i="44" s="1"/>
  <c r="H45" i="44" s="1"/>
  <c r="H46" i="44" s="1"/>
  <c r="H47" i="44" s="1"/>
  <c r="H48" i="44" s="1"/>
  <c r="H49" i="44" s="1"/>
  <c r="H50" i="44" s="1"/>
  <c r="H51" i="44" s="1"/>
  <c r="H52" i="44" s="1"/>
  <c r="H4" i="44"/>
  <c r="H4" i="43"/>
  <c r="H5" i="43" s="1"/>
  <c r="H6" i="43" s="1"/>
  <c r="H7" i="43" s="1"/>
  <c r="H8" i="43" s="1"/>
  <c r="H9" i="43" s="1"/>
  <c r="H10" i="43" s="1"/>
  <c r="H11" i="43" s="1"/>
  <c r="H12" i="43" s="1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" i="42"/>
  <c r="H6" i="42" s="1"/>
  <c r="H7" i="42" s="1"/>
  <c r="H8" i="42" s="1"/>
  <c r="H9" i="42" s="1"/>
  <c r="H10" i="42" s="1"/>
  <c r="H11" i="42" s="1"/>
  <c r="H12" i="42" s="1"/>
  <c r="H13" i="42" s="1"/>
  <c r="H14" i="42" s="1"/>
  <c r="H15" i="42" s="1"/>
  <c r="H16" i="42" s="1"/>
  <c r="H17" i="42" s="1"/>
  <c r="H18" i="42" s="1"/>
  <c r="H19" i="42" s="1"/>
  <c r="H20" i="42" s="1"/>
  <c r="H21" i="42" s="1"/>
  <c r="H22" i="42" s="1"/>
  <c r="H23" i="42" s="1"/>
  <c r="H24" i="42" s="1"/>
  <c r="H25" i="42" s="1"/>
  <c r="H26" i="42" s="1"/>
  <c r="H27" i="42" s="1"/>
  <c r="H28" i="42" s="1"/>
  <c r="H29" i="42" s="1"/>
  <c r="H30" i="42" s="1"/>
  <c r="H31" i="42" s="1"/>
  <c r="H32" i="42" s="1"/>
  <c r="H33" i="42" s="1"/>
  <c r="H34" i="42" s="1"/>
  <c r="H35" i="42" s="1"/>
  <c r="H36" i="42" s="1"/>
  <c r="H37" i="42" s="1"/>
  <c r="H38" i="42" s="1"/>
  <c r="H39" i="42" s="1"/>
  <c r="H40" i="42" s="1"/>
  <c r="H41" i="42" s="1"/>
  <c r="H42" i="42" s="1"/>
  <c r="H43" i="42" s="1"/>
  <c r="H44" i="42" s="1"/>
  <c r="H45" i="42" s="1"/>
  <c r="H46" i="42" s="1"/>
  <c r="H47" i="42" s="1"/>
  <c r="H48" i="42" s="1"/>
  <c r="H49" i="42" s="1"/>
  <c r="H50" i="42" s="1"/>
  <c r="H51" i="42" s="1"/>
  <c r="H52" i="42" s="1"/>
  <c r="H4" i="42"/>
  <c r="H5" i="41"/>
  <c r="H6" i="41" s="1"/>
  <c r="H7" i="41" s="1"/>
  <c r="H8" i="41" s="1"/>
  <c r="H9" i="41" s="1"/>
  <c r="H10" i="41" s="1"/>
  <c r="H11" i="41" s="1"/>
  <c r="H12" i="41" s="1"/>
  <c r="H13" i="41" s="1"/>
  <c r="H14" i="41" s="1"/>
  <c r="H15" i="41" s="1"/>
  <c r="H16" i="41" s="1"/>
  <c r="H17" i="41" s="1"/>
  <c r="H18" i="41" s="1"/>
  <c r="H19" i="41" s="1"/>
  <c r="H20" i="41" s="1"/>
  <c r="H21" i="41" s="1"/>
  <c r="H22" i="41" s="1"/>
  <c r="H23" i="41" s="1"/>
  <c r="H24" i="41" s="1"/>
  <c r="H25" i="41" s="1"/>
  <c r="H26" i="41" s="1"/>
  <c r="H27" i="41" s="1"/>
  <c r="H28" i="41" s="1"/>
  <c r="H29" i="41" s="1"/>
  <c r="H30" i="41" s="1"/>
  <c r="H31" i="41" s="1"/>
  <c r="H32" i="41" s="1"/>
  <c r="H33" i="41" s="1"/>
  <c r="H34" i="41" s="1"/>
  <c r="H35" i="41" s="1"/>
  <c r="H36" i="41" s="1"/>
  <c r="H37" i="41" s="1"/>
  <c r="H38" i="41" s="1"/>
  <c r="H39" i="41" s="1"/>
  <c r="H40" i="41" s="1"/>
  <c r="H41" i="41" s="1"/>
  <c r="H42" i="41" s="1"/>
  <c r="H43" i="41" s="1"/>
  <c r="H44" i="41" s="1"/>
  <c r="H45" i="41" s="1"/>
  <c r="H46" i="41" s="1"/>
  <c r="H47" i="41" s="1"/>
  <c r="H48" i="41" s="1"/>
  <c r="H49" i="41" s="1"/>
  <c r="H50" i="41" s="1"/>
  <c r="H51" i="41" s="1"/>
  <c r="H52" i="41" s="1"/>
  <c r="H4" i="41"/>
  <c r="H5" i="40"/>
  <c r="H6" i="40" s="1"/>
  <c r="H7" i="40" s="1"/>
  <c r="H8" i="40" s="1"/>
  <c r="H9" i="40" s="1"/>
  <c r="H10" i="40" s="1"/>
  <c r="H11" i="40" s="1"/>
  <c r="H12" i="40" s="1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4" i="40"/>
  <c r="H4" i="38"/>
  <c r="H5" i="38" s="1"/>
  <c r="H6" i="38" s="1"/>
  <c r="H7" i="38" s="1"/>
  <c r="H8" i="38" s="1"/>
  <c r="H9" i="38" s="1"/>
  <c r="H10" i="38" s="1"/>
  <c r="H11" i="38" s="1"/>
  <c r="H12" i="38" s="1"/>
  <c r="H13" i="38" s="1"/>
  <c r="H14" i="38" s="1"/>
  <c r="H15" i="38" s="1"/>
  <c r="H16" i="38" s="1"/>
  <c r="H17" i="38" s="1"/>
  <c r="H18" i="38" s="1"/>
  <c r="H19" i="38" s="1"/>
  <c r="H20" i="38" s="1"/>
  <c r="H21" i="38" s="1"/>
  <c r="H22" i="38" s="1"/>
  <c r="H23" i="38" s="1"/>
  <c r="H24" i="38" s="1"/>
  <c r="H25" i="38" s="1"/>
  <c r="H26" i="38" s="1"/>
  <c r="H27" i="38" s="1"/>
  <c r="H28" i="38" s="1"/>
  <c r="H29" i="38" s="1"/>
  <c r="H30" i="38" s="1"/>
  <c r="H31" i="38" s="1"/>
  <c r="H32" i="38" s="1"/>
  <c r="H33" i="38" s="1"/>
  <c r="H34" i="38" s="1"/>
  <c r="H35" i="38" s="1"/>
  <c r="H36" i="38" s="1"/>
  <c r="H37" i="38" s="1"/>
  <c r="H38" i="38" s="1"/>
  <c r="H39" i="38" s="1"/>
  <c r="H40" i="38" s="1"/>
  <c r="H41" i="38" s="1"/>
  <c r="H42" i="38" s="1"/>
  <c r="H43" i="38" s="1"/>
  <c r="H44" i="38" s="1"/>
  <c r="H45" i="38" s="1"/>
  <c r="H46" i="38" s="1"/>
  <c r="H47" i="38" s="1"/>
  <c r="H48" i="38" s="1"/>
  <c r="H49" i="38" s="1"/>
  <c r="H50" i="38" s="1"/>
  <c r="H51" i="38" s="1"/>
  <c r="H52" i="38" s="1"/>
  <c r="H4" i="37"/>
  <c r="H5" i="37" s="1"/>
  <c r="H6" i="37" s="1"/>
  <c r="H7" i="37" s="1"/>
  <c r="H8" i="37" s="1"/>
  <c r="H9" i="37" s="1"/>
  <c r="H10" i="37" s="1"/>
  <c r="H11" i="37" s="1"/>
  <c r="H12" i="37" s="1"/>
  <c r="H13" i="37" s="1"/>
  <c r="H14" i="37" s="1"/>
  <c r="H15" i="37" s="1"/>
  <c r="H16" i="37" s="1"/>
  <c r="H17" i="37" s="1"/>
  <c r="H18" i="37" s="1"/>
  <c r="H19" i="37" s="1"/>
  <c r="H20" i="37" s="1"/>
  <c r="H21" i="37" s="1"/>
  <c r="H22" i="37" s="1"/>
  <c r="H23" i="37" s="1"/>
  <c r="H24" i="37" s="1"/>
  <c r="H25" i="37" s="1"/>
  <c r="H26" i="37" s="1"/>
  <c r="H27" i="37" s="1"/>
  <c r="H28" i="37" s="1"/>
  <c r="H29" i="37" s="1"/>
  <c r="H30" i="37" s="1"/>
  <c r="H31" i="37" s="1"/>
  <c r="H32" i="37" s="1"/>
  <c r="H33" i="37" s="1"/>
  <c r="H34" i="37" s="1"/>
  <c r="H35" i="37" s="1"/>
  <c r="H36" i="37" s="1"/>
  <c r="H37" i="37" s="1"/>
  <c r="H38" i="37" s="1"/>
  <c r="H39" i="37" s="1"/>
  <c r="H40" i="37" s="1"/>
  <c r="H41" i="37" s="1"/>
  <c r="H42" i="37" s="1"/>
  <c r="H43" i="37" s="1"/>
  <c r="H44" i="37" s="1"/>
  <c r="H45" i="37" s="1"/>
  <c r="H46" i="37" s="1"/>
  <c r="H47" i="37" s="1"/>
  <c r="H48" i="37" s="1"/>
  <c r="H49" i="37" s="1"/>
  <c r="H50" i="37" s="1"/>
  <c r="H51" i="37" s="1"/>
  <c r="H52" i="37" s="1"/>
  <c r="H4" i="36"/>
  <c r="H5" i="36" s="1"/>
  <c r="H6" i="36" s="1"/>
  <c r="H7" i="36" s="1"/>
  <c r="H8" i="36" s="1"/>
  <c r="H9" i="36" s="1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P47" i="3"/>
  <c r="H4" i="35"/>
  <c r="H5" i="35" s="1"/>
  <c r="H6" i="35" s="1"/>
  <c r="H7" i="35" s="1"/>
  <c r="H8" i="35" s="1"/>
  <c r="H9" i="35" s="1"/>
  <c r="H10" i="35" s="1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4" i="34"/>
  <c r="H5" i="34" s="1"/>
  <c r="H6" i="34" s="1"/>
  <c r="H7" i="34" s="1"/>
  <c r="H8" i="34" s="1"/>
  <c r="H9" i="34" s="1"/>
  <c r="H10" i="34" s="1"/>
  <c r="H11" i="34" s="1"/>
  <c r="H12" i="34" s="1"/>
  <c r="H13" i="34" s="1"/>
  <c r="H14" i="34" s="1"/>
  <c r="H15" i="34" s="1"/>
  <c r="H16" i="34" s="1"/>
  <c r="H17" i="34" s="1"/>
  <c r="H18" i="34" s="1"/>
  <c r="H19" i="34" s="1"/>
  <c r="H20" i="34" s="1"/>
  <c r="H21" i="34" s="1"/>
  <c r="H22" i="34" s="1"/>
  <c r="H23" i="34" s="1"/>
  <c r="H24" i="34" s="1"/>
  <c r="H25" i="34" s="1"/>
  <c r="H26" i="34" s="1"/>
  <c r="H27" i="34" s="1"/>
  <c r="H28" i="34" s="1"/>
  <c r="H29" i="34" s="1"/>
  <c r="H30" i="34" s="1"/>
  <c r="H31" i="34" s="1"/>
  <c r="H32" i="34" s="1"/>
  <c r="H33" i="34" s="1"/>
  <c r="H34" i="34" s="1"/>
  <c r="H35" i="34" s="1"/>
  <c r="H36" i="34" s="1"/>
  <c r="H37" i="34" s="1"/>
  <c r="H38" i="34" s="1"/>
  <c r="H39" i="34" s="1"/>
  <c r="H40" i="34" s="1"/>
  <c r="H41" i="34" s="1"/>
  <c r="H42" i="34" s="1"/>
  <c r="H43" i="34" s="1"/>
  <c r="H44" i="34" s="1"/>
  <c r="H45" i="34" s="1"/>
  <c r="H46" i="34" s="1"/>
  <c r="H47" i="34" s="1"/>
  <c r="H48" i="34" s="1"/>
  <c r="H49" i="34" s="1"/>
  <c r="H50" i="34" s="1"/>
  <c r="H51" i="34" s="1"/>
  <c r="H52" i="34" s="1"/>
  <c r="H4" i="33"/>
  <c r="H5" i="33" s="1"/>
  <c r="H6" i="33" s="1"/>
  <c r="H7" i="33" s="1"/>
  <c r="H8" i="33" s="1"/>
  <c r="H9" i="33" s="1"/>
  <c r="H10" i="33" s="1"/>
  <c r="H11" i="33" s="1"/>
  <c r="H12" i="33" s="1"/>
  <c r="H13" i="33" s="1"/>
  <c r="H14" i="33" s="1"/>
  <c r="H15" i="33" s="1"/>
  <c r="H16" i="33" s="1"/>
  <c r="H17" i="33" s="1"/>
  <c r="H18" i="33" s="1"/>
  <c r="H19" i="33" s="1"/>
  <c r="H20" i="33" s="1"/>
  <c r="H21" i="33" s="1"/>
  <c r="H22" i="33" s="1"/>
  <c r="H23" i="33" s="1"/>
  <c r="H24" i="33" s="1"/>
  <c r="H25" i="33" s="1"/>
  <c r="H26" i="33" s="1"/>
  <c r="H27" i="33" s="1"/>
  <c r="H28" i="33" s="1"/>
  <c r="H29" i="33" s="1"/>
  <c r="H30" i="33" s="1"/>
  <c r="H31" i="33" s="1"/>
  <c r="H32" i="33" s="1"/>
  <c r="H33" i="33" s="1"/>
  <c r="H34" i="33" s="1"/>
  <c r="H35" i="33" s="1"/>
  <c r="H36" i="33" s="1"/>
  <c r="H37" i="33" s="1"/>
  <c r="H38" i="33" s="1"/>
  <c r="H39" i="33" s="1"/>
  <c r="H40" i="33" s="1"/>
  <c r="H41" i="33" s="1"/>
  <c r="H42" i="33" s="1"/>
  <c r="H43" i="33" s="1"/>
  <c r="H44" i="33" s="1"/>
  <c r="H45" i="33" s="1"/>
  <c r="H46" i="33" s="1"/>
  <c r="H47" i="33" s="1"/>
  <c r="H48" i="33" s="1"/>
  <c r="H49" i="33" s="1"/>
  <c r="H50" i="33" s="1"/>
  <c r="H51" i="33" s="1"/>
  <c r="H52" i="33" s="1"/>
  <c r="H4" i="32"/>
  <c r="H5" i="32" s="1"/>
  <c r="H6" i="32" s="1"/>
  <c r="H7" i="32" s="1"/>
  <c r="H8" i="32" s="1"/>
  <c r="H9" i="32" s="1"/>
  <c r="H10" i="32" s="1"/>
  <c r="H11" i="32" s="1"/>
  <c r="H12" i="32" s="1"/>
  <c r="H13" i="32" s="1"/>
  <c r="H14" i="32" s="1"/>
  <c r="H15" i="32" s="1"/>
  <c r="H16" i="32" s="1"/>
  <c r="H17" i="32" s="1"/>
  <c r="H18" i="32" s="1"/>
  <c r="H19" i="32" s="1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H44" i="32" s="1"/>
  <c r="H45" i="32" s="1"/>
  <c r="H46" i="32" s="1"/>
  <c r="H47" i="32" s="1"/>
  <c r="H48" i="32" s="1"/>
  <c r="H49" i="32" s="1"/>
  <c r="H50" i="32" s="1"/>
  <c r="H51" i="32" s="1"/>
  <c r="H52" i="32" s="1"/>
  <c r="H4" i="31"/>
  <c r="H5" i="31" s="1"/>
  <c r="H6" i="31" s="1"/>
  <c r="H7" i="31" s="1"/>
  <c r="H8" i="31" s="1"/>
  <c r="H9" i="31" s="1"/>
  <c r="H10" i="31" s="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4" i="30"/>
  <c r="H5" i="30" s="1"/>
  <c r="H6" i="30" s="1"/>
  <c r="H7" i="30" s="1"/>
  <c r="H8" i="30" s="1"/>
  <c r="H9" i="30" s="1"/>
  <c r="H10" i="30" s="1"/>
  <c r="H11" i="30" s="1"/>
  <c r="H12" i="30" s="1"/>
  <c r="H13" i="30" s="1"/>
  <c r="H14" i="30" s="1"/>
  <c r="H15" i="30" s="1"/>
  <c r="H16" i="30" s="1"/>
  <c r="H17" i="30" s="1"/>
  <c r="H18" i="30" s="1"/>
  <c r="H19" i="30" s="1"/>
  <c r="H20" i="30" s="1"/>
  <c r="H21" i="30" s="1"/>
  <c r="H22" i="30" s="1"/>
  <c r="H23" i="30" s="1"/>
  <c r="H24" i="30" s="1"/>
  <c r="H25" i="30" s="1"/>
  <c r="H26" i="30" s="1"/>
  <c r="H27" i="30" s="1"/>
  <c r="H28" i="30" s="1"/>
  <c r="H29" i="30" s="1"/>
  <c r="H30" i="30" s="1"/>
  <c r="H31" i="30" s="1"/>
  <c r="H32" i="30" s="1"/>
  <c r="H33" i="30" s="1"/>
  <c r="H34" i="30" s="1"/>
  <c r="H35" i="30" s="1"/>
  <c r="H36" i="30" s="1"/>
  <c r="H37" i="30" s="1"/>
  <c r="H38" i="30" s="1"/>
  <c r="H39" i="30" s="1"/>
  <c r="H40" i="30" s="1"/>
  <c r="H41" i="30" s="1"/>
  <c r="H42" i="30" s="1"/>
  <c r="H43" i="30" s="1"/>
  <c r="H44" i="30" s="1"/>
  <c r="H45" i="30" s="1"/>
  <c r="H46" i="30" s="1"/>
  <c r="H47" i="30" s="1"/>
  <c r="H48" i="30" s="1"/>
  <c r="H49" i="30" s="1"/>
  <c r="H50" i="30" s="1"/>
  <c r="H51" i="30" s="1"/>
  <c r="H52" i="30" s="1"/>
  <c r="H4" i="29"/>
  <c r="H5" i="29" s="1"/>
  <c r="H6" i="29" s="1"/>
  <c r="H7" i="29" s="1"/>
  <c r="H8" i="29" s="1"/>
  <c r="H9" i="29" s="1"/>
  <c r="H10" i="29" s="1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" i="28"/>
  <c r="H6" i="28" s="1"/>
  <c r="H7" i="28" s="1"/>
  <c r="H8" i="28" s="1"/>
  <c r="H9" i="28" s="1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H33" i="28" s="1"/>
  <c r="H34" i="28" s="1"/>
  <c r="H35" i="28" s="1"/>
  <c r="H36" i="28" s="1"/>
  <c r="H37" i="28" s="1"/>
  <c r="H38" i="28" s="1"/>
  <c r="H39" i="28" s="1"/>
  <c r="H40" i="28" s="1"/>
  <c r="H41" i="28" s="1"/>
  <c r="H42" i="28" s="1"/>
  <c r="H43" i="28" s="1"/>
  <c r="H44" i="28" s="1"/>
  <c r="H45" i="28" s="1"/>
  <c r="H46" i="28" s="1"/>
  <c r="H47" i="28" s="1"/>
  <c r="H48" i="28" s="1"/>
  <c r="H49" i="28" s="1"/>
  <c r="H50" i="28" s="1"/>
  <c r="H51" i="28" s="1"/>
  <c r="H52" i="28" s="1"/>
  <c r="H4" i="28"/>
  <c r="H4" i="27"/>
  <c r="H5" i="27" s="1"/>
  <c r="H6" i="27" s="1"/>
  <c r="H7" i="27" s="1"/>
  <c r="H8" i="27" s="1"/>
  <c r="H9" i="27" s="1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H31" i="27" s="1"/>
  <c r="H32" i="27" s="1"/>
  <c r="H33" i="27" s="1"/>
  <c r="H34" i="27" s="1"/>
  <c r="H35" i="27" s="1"/>
  <c r="H36" i="27" s="1"/>
  <c r="H37" i="27" s="1"/>
  <c r="H38" i="27" s="1"/>
  <c r="H39" i="27" s="1"/>
  <c r="H40" i="27" s="1"/>
  <c r="H41" i="27" s="1"/>
  <c r="H42" i="27" s="1"/>
  <c r="H43" i="27" s="1"/>
  <c r="H44" i="27" s="1"/>
  <c r="H45" i="27" s="1"/>
  <c r="H46" i="27" s="1"/>
  <c r="H47" i="27" s="1"/>
  <c r="H48" i="27" s="1"/>
  <c r="H49" i="27" s="1"/>
  <c r="H50" i="27" s="1"/>
  <c r="H51" i="27" s="1"/>
  <c r="H52" i="27" s="1"/>
  <c r="H4" i="25"/>
  <c r="H5" i="25" s="1"/>
  <c r="H6" i="25" s="1"/>
  <c r="H7" i="25" s="1"/>
  <c r="H8" i="25" s="1"/>
  <c r="H9" i="25" s="1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4" i="24"/>
  <c r="H5" i="24" s="1"/>
  <c r="H6" i="24" s="1"/>
  <c r="H7" i="24" s="1"/>
  <c r="H8" i="24" s="1"/>
  <c r="H9" i="24" s="1"/>
  <c r="H10" i="24" s="1"/>
  <c r="H11" i="24" s="1"/>
  <c r="H12" i="24" s="1"/>
  <c r="H13" i="24" s="1"/>
  <c r="H14" i="24" s="1"/>
  <c r="H15" i="24" s="1"/>
  <c r="H16" i="24" s="1"/>
  <c r="H17" i="24" s="1"/>
  <c r="H18" i="24" s="1"/>
  <c r="H19" i="24" s="1"/>
  <c r="H20" i="24" s="1"/>
  <c r="H21" i="24" s="1"/>
  <c r="H22" i="24" s="1"/>
  <c r="H23" i="24" s="1"/>
  <c r="H24" i="24" s="1"/>
  <c r="H25" i="24" s="1"/>
  <c r="H26" i="24" s="1"/>
  <c r="H27" i="24" s="1"/>
  <c r="H28" i="24" s="1"/>
  <c r="H29" i="24" s="1"/>
  <c r="H30" i="24" s="1"/>
  <c r="H31" i="24" s="1"/>
  <c r="H32" i="24" s="1"/>
  <c r="H33" i="24" s="1"/>
  <c r="H34" i="24" s="1"/>
  <c r="H35" i="24" s="1"/>
  <c r="H36" i="24" s="1"/>
  <c r="H37" i="24" s="1"/>
  <c r="H38" i="24" s="1"/>
  <c r="H39" i="24" s="1"/>
  <c r="H40" i="24" s="1"/>
  <c r="H41" i="24" s="1"/>
  <c r="H42" i="24" s="1"/>
  <c r="H43" i="24" s="1"/>
  <c r="H44" i="24" s="1"/>
  <c r="H45" i="24" s="1"/>
  <c r="H46" i="24" s="1"/>
  <c r="H47" i="24" s="1"/>
  <c r="H48" i="24" s="1"/>
  <c r="H49" i="24" s="1"/>
  <c r="H50" i="24" s="1"/>
  <c r="H51" i="24" s="1"/>
  <c r="H52" i="24" s="1"/>
  <c r="H4" i="23"/>
  <c r="H5" i="23" s="1"/>
  <c r="H6" i="23" s="1"/>
  <c r="H7" i="23" s="1"/>
  <c r="H8" i="23" s="1"/>
  <c r="H9" i="23" s="1"/>
  <c r="H10" i="23" s="1"/>
  <c r="H11" i="23" s="1"/>
  <c r="H12" i="23" s="1"/>
  <c r="H13" i="23" s="1"/>
  <c r="H1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H51" i="23" s="1"/>
  <c r="H52" i="23" s="1"/>
  <c r="H4" i="22"/>
  <c r="H5" i="22" s="1"/>
  <c r="H6" i="22" s="1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4" i="2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H15" i="20" s="1"/>
  <c r="H16" i="20" s="1"/>
  <c r="H17" i="20" s="1"/>
  <c r="H18" i="20" s="1"/>
  <c r="H19" i="20" s="1"/>
  <c r="H20" i="20" s="1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4" i="19"/>
  <c r="H5" i="19" s="1"/>
  <c r="H6" i="19" s="1"/>
  <c r="H7" i="19" s="1"/>
  <c r="H8" i="19" s="1"/>
  <c r="H9" i="19" s="1"/>
  <c r="H10" i="19" s="1"/>
  <c r="H11" i="19" s="1"/>
  <c r="H12" i="19" s="1"/>
  <c r="H13" i="19" s="1"/>
  <c r="H14" i="19" s="1"/>
  <c r="H15" i="19" s="1"/>
  <c r="H16" i="19" s="1"/>
  <c r="H17" i="19" s="1"/>
  <c r="H18" i="19" s="1"/>
  <c r="H19" i="19" s="1"/>
  <c r="H20" i="19" s="1"/>
  <c r="H21" i="19" s="1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H39" i="19" s="1"/>
  <c r="H40" i="19" s="1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4" i="18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4" i="17"/>
  <c r="H5" i="17" s="1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4" i="16"/>
  <c r="H5" i="16" s="1"/>
  <c r="H6" i="16" s="1"/>
  <c r="H7" i="16" s="1"/>
  <c r="H8" i="16" s="1"/>
  <c r="H9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4" i="15"/>
  <c r="H5" i="15" s="1"/>
  <c r="H6" i="15" s="1"/>
  <c r="H7" i="15" s="1"/>
  <c r="H8" i="15" s="1"/>
  <c r="H9" i="15" s="1"/>
  <c r="H10" i="15" s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4" i="14"/>
  <c r="H5" i="14" s="1"/>
  <c r="H6" i="14" s="1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4" i="13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4" i="1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4" i="10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O46" i="3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3" i="9"/>
  <c r="H5" i="9"/>
  <c r="H6" i="9"/>
  <c r="H7" i="9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4" i="9"/>
  <c r="M52" i="8"/>
  <c r="S52" i="6"/>
  <c r="T52" i="6"/>
  <c r="T52" i="4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4" i="7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F124" i="3" a="1"/>
  <c r="E124" i="3" a="1"/>
  <c r="D124" i="3" a="1"/>
  <c r="I47" i="3" a="1"/>
  <c r="E47" i="3" a="1"/>
  <c r="K47" i="3" a="1"/>
  <c r="C47" i="3" a="1"/>
  <c r="F47" i="3" a="1"/>
  <c r="G47" i="3" a="1"/>
  <c r="J47" i="3" a="1"/>
  <c r="B47" i="3" a="1"/>
  <c r="D47" i="3" a="1"/>
  <c r="Q47" i="3" a="1"/>
  <c r="O47" i="3" a="1"/>
  <c r="H47" i="3" a="1"/>
  <c r="L98" i="3" l="1"/>
  <c r="L99" i="3"/>
  <c r="F124" i="3"/>
  <c r="E124" i="3"/>
  <c r="D124" i="3"/>
  <c r="O7" i="61"/>
  <c r="O8" i="61" s="1"/>
  <c r="O9" i="61" s="1"/>
  <c r="O10" i="61" s="1"/>
  <c r="O11" i="61" s="1"/>
  <c r="O12" i="61" s="1"/>
  <c r="O13" i="61" s="1"/>
  <c r="O14" i="61" s="1"/>
  <c r="O15" i="61" s="1"/>
  <c r="O16" i="61" s="1"/>
  <c r="O17" i="61" s="1"/>
  <c r="O18" i="61" s="1"/>
  <c r="O19" i="61" s="1"/>
  <c r="O20" i="61" s="1"/>
  <c r="M6" i="61"/>
  <c r="M7" i="61" s="1"/>
  <c r="M8" i="61" s="1"/>
  <c r="M9" i="61" s="1"/>
  <c r="M10" i="61" s="1"/>
  <c r="M11" i="61" s="1"/>
  <c r="M12" i="61" s="1"/>
  <c r="M13" i="61" s="1"/>
  <c r="M14" i="61" s="1"/>
  <c r="M15" i="61" s="1"/>
  <c r="M16" i="61" s="1"/>
  <c r="M17" i="61" s="1"/>
  <c r="M18" i="61" s="1"/>
  <c r="M19" i="61" s="1"/>
  <c r="M20" i="61" s="1"/>
  <c r="Q47" i="3"/>
  <c r="O47" i="3"/>
  <c r="K47" i="3"/>
  <c r="R48" i="3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P48" i="3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O112" i="3"/>
  <c r="Q112" i="3"/>
  <c r="L57" i="3"/>
  <c r="L65" i="3"/>
  <c r="L73" i="3"/>
  <c r="L81" i="3"/>
  <c r="L89" i="3"/>
  <c r="L97" i="3"/>
  <c r="L66" i="3"/>
  <c r="L74" i="3"/>
  <c r="L82" i="3"/>
  <c r="L90" i="3"/>
  <c r="L67" i="3"/>
  <c r="L75" i="3"/>
  <c r="L83" i="3"/>
  <c r="L91" i="3"/>
  <c r="L77" i="3"/>
  <c r="L93" i="3"/>
  <c r="L86" i="3"/>
  <c r="L71" i="3"/>
  <c r="L87" i="3"/>
  <c r="L72" i="3"/>
  <c r="L88" i="3"/>
  <c r="L58" i="3"/>
  <c r="L59" i="3"/>
  <c r="L60" i="3"/>
  <c r="L68" i="3"/>
  <c r="L76" i="3"/>
  <c r="L84" i="3"/>
  <c r="L92" i="3"/>
  <c r="L69" i="3"/>
  <c r="L85" i="3"/>
  <c r="L70" i="3"/>
  <c r="L78" i="3"/>
  <c r="L94" i="3"/>
  <c r="L63" i="3"/>
  <c r="L79" i="3"/>
  <c r="L95" i="3"/>
  <c r="L64" i="3"/>
  <c r="L80" i="3"/>
  <c r="L96" i="3"/>
  <c r="L61" i="3"/>
  <c r="L62" i="3"/>
  <c r="L56" i="3"/>
  <c r="N49" i="3"/>
  <c r="N57" i="3"/>
  <c r="N65" i="3"/>
  <c r="N73" i="3"/>
  <c r="N81" i="3"/>
  <c r="N89" i="3"/>
  <c r="N97" i="3"/>
  <c r="N105" i="3"/>
  <c r="N58" i="3"/>
  <c r="N66" i="3"/>
  <c r="N74" i="3"/>
  <c r="N82" i="3"/>
  <c r="N90" i="3"/>
  <c r="N98" i="3"/>
  <c r="N106" i="3"/>
  <c r="N59" i="3"/>
  <c r="N67" i="3"/>
  <c r="N75" i="3"/>
  <c r="N83" i="3"/>
  <c r="N91" i="3"/>
  <c r="N99" i="3"/>
  <c r="N107" i="3"/>
  <c r="N60" i="3"/>
  <c r="N68" i="3"/>
  <c r="N76" i="3"/>
  <c r="N84" i="3"/>
  <c r="N92" i="3"/>
  <c r="N100" i="3"/>
  <c r="N108" i="3"/>
  <c r="N61" i="3"/>
  <c r="N69" i="3"/>
  <c r="N77" i="3"/>
  <c r="N85" i="3"/>
  <c r="N93" i="3"/>
  <c r="N101" i="3"/>
  <c r="N109" i="3"/>
  <c r="N54" i="3"/>
  <c r="N62" i="3"/>
  <c r="N70" i="3"/>
  <c r="N78" i="3"/>
  <c r="N86" i="3"/>
  <c r="N94" i="3"/>
  <c r="N102" i="3"/>
  <c r="N110" i="3"/>
  <c r="N55" i="3"/>
  <c r="N63" i="3"/>
  <c r="N71" i="3"/>
  <c r="N79" i="3"/>
  <c r="N87" i="3"/>
  <c r="N95" i="3"/>
  <c r="N103" i="3"/>
  <c r="N111" i="3"/>
  <c r="N56" i="3"/>
  <c r="N72" i="3"/>
  <c r="N80" i="3"/>
  <c r="N88" i="3"/>
  <c r="N96" i="3"/>
  <c r="N104" i="3"/>
  <c r="N50" i="3"/>
  <c r="N64" i="3"/>
  <c r="N51" i="3"/>
  <c r="N52" i="3"/>
  <c r="N53" i="3"/>
  <c r="N48" i="3"/>
  <c r="M49" i="3"/>
  <c r="M57" i="3"/>
  <c r="M65" i="3"/>
  <c r="M73" i="3"/>
  <c r="M81" i="3"/>
  <c r="M89" i="3"/>
  <c r="M97" i="3"/>
  <c r="M105" i="3"/>
  <c r="M96" i="3"/>
  <c r="M50" i="3"/>
  <c r="M58" i="3"/>
  <c r="M66" i="3"/>
  <c r="M74" i="3"/>
  <c r="M82" i="3"/>
  <c r="M90" i="3"/>
  <c r="M98" i="3"/>
  <c r="M106" i="3"/>
  <c r="M51" i="3"/>
  <c r="M59" i="3"/>
  <c r="M67" i="3"/>
  <c r="M75" i="3"/>
  <c r="M83" i="3"/>
  <c r="M91" i="3"/>
  <c r="M99" i="3"/>
  <c r="M107" i="3"/>
  <c r="M52" i="3"/>
  <c r="M60" i="3"/>
  <c r="M68" i="3"/>
  <c r="M76" i="3"/>
  <c r="M84" i="3"/>
  <c r="M92" i="3"/>
  <c r="M100" i="3"/>
  <c r="M108" i="3"/>
  <c r="M53" i="3"/>
  <c r="M61" i="3"/>
  <c r="M69" i="3"/>
  <c r="M77" i="3"/>
  <c r="M85" i="3"/>
  <c r="M93" i="3"/>
  <c r="M101" i="3"/>
  <c r="M109" i="3"/>
  <c r="M54" i="3"/>
  <c r="M62" i="3"/>
  <c r="M70" i="3"/>
  <c r="M78" i="3"/>
  <c r="M86" i="3"/>
  <c r="M94" i="3"/>
  <c r="M102" i="3"/>
  <c r="M110" i="3"/>
  <c r="M55" i="3"/>
  <c r="M63" i="3"/>
  <c r="M71" i="3"/>
  <c r="M79" i="3"/>
  <c r="M87" i="3"/>
  <c r="M95" i="3"/>
  <c r="M103" i="3"/>
  <c r="M111" i="3"/>
  <c r="M64" i="3"/>
  <c r="M72" i="3"/>
  <c r="M80" i="3"/>
  <c r="M88" i="3"/>
  <c r="M104" i="3"/>
  <c r="M56" i="3"/>
  <c r="M48" i="3"/>
  <c r="H47" i="3"/>
  <c r="G47" i="3"/>
  <c r="D47" i="3"/>
  <c r="C47" i="3"/>
  <c r="J47" i="3"/>
  <c r="I47" i="3"/>
  <c r="B47" i="3"/>
  <c r="E47" i="3"/>
  <c r="F4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<sst xmlns="http://schemas.openxmlformats.org/spreadsheetml/2006/main" count="4982" uniqueCount="71">
  <si>
    <t>Ngày</t>
  </si>
  <si>
    <t>Tháng</t>
  </si>
  <si>
    <t>Mua ròng</t>
  </si>
  <si>
    <t>Bán ròng</t>
  </si>
  <si>
    <t>GT Mua - Bán</t>
  </si>
  <si>
    <t>Tổng KL</t>
  </si>
  <si>
    <t>GDNN / Tổng KL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</si>
  <si>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</si>
  <si>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</si>
  <si>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</si>
  <si>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</si>
  <si>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</si>
  <si>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</si>
  <si>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</si>
  <si>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</si>
  <si>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</si>
  <si>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</si>
  <si>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</si>
  <si>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</si>
  <si>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</si>
  <si>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</si>
  <si>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</si>
  <si>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</si>
  <si>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</si>
  <si>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Ngày 1</t>
  </si>
  <si>
    <t>Ngày 2</t>
  </si>
  <si>
    <t>Ngày 3</t>
  </si>
  <si>
    <t>Ngày 4</t>
  </si>
  <si>
    <t>Ngày 5</t>
  </si>
  <si>
    <t>Ngày 6</t>
  </si>
  <si>
    <t>Ngày 7</t>
  </si>
  <si>
    <t>Date</t>
  </si>
  <si>
    <t>Ngày 9</t>
  </si>
  <si>
    <t>Ngày 10</t>
  </si>
  <si>
    <t>Ngày 11</t>
  </si>
  <si>
    <t>Ngày 12</t>
  </si>
  <si>
    <t>Ngày 13</t>
  </si>
  <si>
    <t>Ngày 8</t>
  </si>
  <si>
    <t>Ngày 14</t>
  </si>
  <si>
    <t>Mã Chứng Khoán</t>
  </si>
  <si>
    <t>GDNN</t>
  </si>
  <si>
    <t>GDTD</t>
  </si>
  <si>
    <t>GDTD / Tổng KL</t>
  </si>
  <si>
    <t>Luỹ kế GT</t>
  </si>
  <si>
    <t>KL Mua</t>
  </si>
  <si>
    <t>KL Bán</t>
  </si>
  <si>
    <t>KL Mua - Bán ròng</t>
  </si>
  <si>
    <t>GT Mua - Bán ròng</t>
  </si>
  <si>
    <t>Biến động(%)</t>
  </si>
  <si>
    <t>KL GDNN</t>
  </si>
  <si>
    <t>KL GDTD</t>
  </si>
  <si>
    <t>Khối Lượng</t>
  </si>
  <si>
    <t>KLTB 5D</t>
  </si>
  <si>
    <t>VNI-Q4</t>
  </si>
  <si>
    <t>Lệnh mua</t>
  </si>
  <si>
    <t>Lệnh bán</t>
  </si>
  <si>
    <t>KL mua</t>
  </si>
  <si>
    <t>KL bán</t>
  </si>
  <si>
    <t>VNI</t>
  </si>
  <si>
    <t>SL CP tăng</t>
  </si>
  <si>
    <t>SL CP giảm</t>
  </si>
  <si>
    <t>SL CP ko đổi</t>
  </si>
  <si>
    <t>GT Luỹ Kế</t>
  </si>
  <si>
    <t>OI</t>
  </si>
  <si>
    <t>GDNN/Tổng KL</t>
  </si>
  <si>
    <t>GDTD/Tổng KL</t>
  </si>
  <si>
    <t>Biến Động(%)</t>
  </si>
  <si>
    <t>NN-OI</t>
  </si>
  <si>
    <t>TD - OI</t>
  </si>
  <si>
    <t>PTB-Q4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</si>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</sst>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0" fontId="0" fillId="0" borderId="3" xfId="0" applyBorder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10" fontId="0" fillId="6" borderId="0" xfId="0" applyNumberFormat="1" applyFill="1"/>
    <xf numFmtId="10" fontId="0" fillId="7" borderId="0" xfId="0" applyNumberFormat="1" applyFill="1"/>
    <xf numFmtId="3" fontId="0" fillId="7" borderId="0" xfId="0" applyNumberFormat="1" applyFill="1"/>
    <xf numFmtId="1" fontId="0" fillId="7" borderId="0" xfId="0" applyNumberFormat="1" applyFill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Fill="1" applyBorder="1"/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microsoft.com/office/2017/06/relationships/rdRichValueTypes" Target="richData/rdRichValueTyp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Luỹ kế  GTGD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GTGD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Summary!$E$48:$E$101</c:f>
              <c:numCache>
                <c:formatCode>#,##0</c:formatCode>
                <c:ptCount val="54"/>
                <c:pt idx="0">
                  <c:v>-5832603</c:v>
                </c:pt>
                <c:pt idx="1">
                  <c:v>5671220000</c:v>
                </c:pt>
                <c:pt idx="2">
                  <c:v>-1024890000</c:v>
                </c:pt>
                <c:pt idx="3">
                  <c:v>7934230000</c:v>
                </c:pt>
                <c:pt idx="4">
                  <c:v>3644550000</c:v>
                </c:pt>
                <c:pt idx="5">
                  <c:v>-5053330000</c:v>
                </c:pt>
                <c:pt idx="6">
                  <c:v>-460710000</c:v>
                </c:pt>
                <c:pt idx="7">
                  <c:v>129630000</c:v>
                </c:pt>
                <c:pt idx="8">
                  <c:v>499240000</c:v>
                </c:pt>
                <c:pt idx="9">
                  <c:v>45050000</c:v>
                </c:pt>
                <c:pt idx="10">
                  <c:v>-1171650000</c:v>
                </c:pt>
                <c:pt idx="11">
                  <c:v>131710000</c:v>
                </c:pt>
                <c:pt idx="12">
                  <c:v>-112400000</c:v>
                </c:pt>
                <c:pt idx="13">
                  <c:v>-693490000</c:v>
                </c:pt>
                <c:pt idx="14">
                  <c:v>8900590000</c:v>
                </c:pt>
                <c:pt idx="15">
                  <c:v>-51230000</c:v>
                </c:pt>
                <c:pt idx="16">
                  <c:v>-254560000</c:v>
                </c:pt>
                <c:pt idx="17">
                  <c:v>63080000</c:v>
                </c:pt>
                <c:pt idx="18">
                  <c:v>-2983320000</c:v>
                </c:pt>
                <c:pt idx="19">
                  <c:v>-33300000</c:v>
                </c:pt>
                <c:pt idx="20">
                  <c:v>264004533.64817002</c:v>
                </c:pt>
                <c:pt idx="21">
                  <c:v>-269610000</c:v>
                </c:pt>
                <c:pt idx="22">
                  <c:v>-201620000</c:v>
                </c:pt>
                <c:pt idx="23">
                  <c:v>637870000</c:v>
                </c:pt>
                <c:pt idx="24">
                  <c:v>3394890000</c:v>
                </c:pt>
                <c:pt idx="25">
                  <c:v>731160000</c:v>
                </c:pt>
                <c:pt idx="26">
                  <c:v>-298590000</c:v>
                </c:pt>
                <c:pt idx="27">
                  <c:v>-149470000</c:v>
                </c:pt>
                <c:pt idx="28">
                  <c:v>2841840000</c:v>
                </c:pt>
                <c:pt idx="29">
                  <c:v>5715960000</c:v>
                </c:pt>
                <c:pt idx="30">
                  <c:v>3388000000</c:v>
                </c:pt>
                <c:pt idx="31">
                  <c:v>6286960000</c:v>
                </c:pt>
                <c:pt idx="32">
                  <c:v>5820310000</c:v>
                </c:pt>
                <c:pt idx="33">
                  <c:v>179680000</c:v>
                </c:pt>
                <c:pt idx="34">
                  <c:v>4674720000</c:v>
                </c:pt>
                <c:pt idx="35">
                  <c:v>9757200000</c:v>
                </c:pt>
                <c:pt idx="36">
                  <c:v>2651290000</c:v>
                </c:pt>
                <c:pt idx="37">
                  <c:v>102130000</c:v>
                </c:pt>
                <c:pt idx="38">
                  <c:v>1439070000</c:v>
                </c:pt>
                <c:pt idx="39">
                  <c:v>159660000</c:v>
                </c:pt>
                <c:pt idx="40">
                  <c:v>3453240000</c:v>
                </c:pt>
                <c:pt idx="41">
                  <c:v>824670000</c:v>
                </c:pt>
                <c:pt idx="42">
                  <c:v>-1113690000</c:v>
                </c:pt>
                <c:pt idx="43">
                  <c:v>678200000</c:v>
                </c:pt>
                <c:pt idx="44">
                  <c:v>247600000</c:v>
                </c:pt>
                <c:pt idx="45">
                  <c:v>-3265699442.0828905</c:v>
                </c:pt>
                <c:pt idx="46">
                  <c:v>175220000</c:v>
                </c:pt>
                <c:pt idx="47">
                  <c:v>-2297970000</c:v>
                </c:pt>
                <c:pt idx="48">
                  <c:v>3348140000</c:v>
                </c:pt>
                <c:pt idx="49">
                  <c:v>-814340000</c:v>
                </c:pt>
                <c:pt idx="50">
                  <c:v>-284210000</c:v>
                </c:pt>
                <c:pt idx="51">
                  <c:v>-9410060000</c:v>
                </c:pt>
                <c:pt idx="52" formatCode="General">
                  <c:v>0</c:v>
                </c:pt>
                <c:pt idx="5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330255"/>
        <c:axId val="738448960"/>
      </c:areaChart>
      <c:lineChart>
        <c:grouping val="standard"/>
        <c:varyColors val="0"/>
        <c:ser>
          <c:idx val="1"/>
          <c:order val="1"/>
          <c:tx>
            <c:v>Luỹ kế GTGD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Summary!$A$48:$B$96</c:f>
              <c:multiLvlStrCache>
                <c:ptCount val="49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Summary!$F$48:$F$96</c:f>
              <c:numCache>
                <c:formatCode>#,##0</c:formatCode>
                <c:ptCount val="49"/>
                <c:pt idx="0">
                  <c:v>-5832603</c:v>
                </c:pt>
                <c:pt idx="1">
                  <c:v>5665387397</c:v>
                </c:pt>
                <c:pt idx="2">
                  <c:v>4640497397</c:v>
                </c:pt>
                <c:pt idx="3">
                  <c:v>12574727397</c:v>
                </c:pt>
                <c:pt idx="4">
                  <c:v>16219277397</c:v>
                </c:pt>
                <c:pt idx="5">
                  <c:v>11165947397</c:v>
                </c:pt>
                <c:pt idx="6">
                  <c:v>10705237397</c:v>
                </c:pt>
                <c:pt idx="7">
                  <c:v>10834867397</c:v>
                </c:pt>
                <c:pt idx="8">
                  <c:v>11334107397</c:v>
                </c:pt>
                <c:pt idx="9">
                  <c:v>11379157397</c:v>
                </c:pt>
                <c:pt idx="10">
                  <c:v>10207507397</c:v>
                </c:pt>
                <c:pt idx="11">
                  <c:v>10339217397</c:v>
                </c:pt>
                <c:pt idx="12">
                  <c:v>10226817397</c:v>
                </c:pt>
                <c:pt idx="13">
                  <c:v>9533327397</c:v>
                </c:pt>
                <c:pt idx="14">
                  <c:v>18433917397</c:v>
                </c:pt>
                <c:pt idx="15">
                  <c:v>18382687397</c:v>
                </c:pt>
                <c:pt idx="16">
                  <c:v>18128127397</c:v>
                </c:pt>
                <c:pt idx="17">
                  <c:v>18191207397</c:v>
                </c:pt>
                <c:pt idx="18">
                  <c:v>15207887397</c:v>
                </c:pt>
                <c:pt idx="19">
                  <c:v>15174587397</c:v>
                </c:pt>
                <c:pt idx="20">
                  <c:v>15438591930.64817</c:v>
                </c:pt>
                <c:pt idx="21">
                  <c:v>15168981930.64817</c:v>
                </c:pt>
                <c:pt idx="22">
                  <c:v>14967361930.64817</c:v>
                </c:pt>
                <c:pt idx="23">
                  <c:v>15605231930.64817</c:v>
                </c:pt>
                <c:pt idx="24">
                  <c:v>19000121930.64817</c:v>
                </c:pt>
                <c:pt idx="25">
                  <c:v>19731281930.64817</c:v>
                </c:pt>
                <c:pt idx="26">
                  <c:v>19432691930.64817</c:v>
                </c:pt>
                <c:pt idx="27">
                  <c:v>19283221930.64817</c:v>
                </c:pt>
                <c:pt idx="28">
                  <c:v>22125061930.64817</c:v>
                </c:pt>
                <c:pt idx="29">
                  <c:v>27841021930.64817</c:v>
                </c:pt>
                <c:pt idx="30">
                  <c:v>31229021930.64817</c:v>
                </c:pt>
                <c:pt idx="31">
                  <c:v>37515981930.64817</c:v>
                </c:pt>
                <c:pt idx="32">
                  <c:v>43336291930.64817</c:v>
                </c:pt>
                <c:pt idx="33">
                  <c:v>43515971930.64817</c:v>
                </c:pt>
                <c:pt idx="34">
                  <c:v>48190691930.64817</c:v>
                </c:pt>
                <c:pt idx="35">
                  <c:v>57947891930.64817</c:v>
                </c:pt>
                <c:pt idx="36">
                  <c:v>60599181930.64817</c:v>
                </c:pt>
                <c:pt idx="37">
                  <c:v>60701311930.64817</c:v>
                </c:pt>
                <c:pt idx="38">
                  <c:v>62140381930.64817</c:v>
                </c:pt>
                <c:pt idx="39">
                  <c:v>62300041930.64817</c:v>
                </c:pt>
                <c:pt idx="40">
                  <c:v>65753281930.64817</c:v>
                </c:pt>
                <c:pt idx="41">
                  <c:v>66577951930.64817</c:v>
                </c:pt>
                <c:pt idx="42">
                  <c:v>65464261930.64817</c:v>
                </c:pt>
                <c:pt idx="43">
                  <c:v>66142461930.64817</c:v>
                </c:pt>
                <c:pt idx="44">
                  <c:v>66390061930.64817</c:v>
                </c:pt>
                <c:pt idx="45">
                  <c:v>63124362488.565277</c:v>
                </c:pt>
                <c:pt idx="46">
                  <c:v>63299582488.565277</c:v>
                </c:pt>
                <c:pt idx="47">
                  <c:v>61001612488.565277</c:v>
                </c:pt>
                <c:pt idx="48">
                  <c:v>64349752488.565277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7330255"/>
        <c:axId val="738448960"/>
      </c:lineChart>
      <c:catAx>
        <c:axId val="1177330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738448960"/>
        <c:crosses val="autoZero"/>
        <c:auto val="1"/>
        <c:lblAlgn val="ctr"/>
        <c:lblOffset val="100"/>
        <c:noMultiLvlLbl val="0"/>
      </c:catAx>
      <c:valAx>
        <c:axId val="7384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77330255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Khối lượng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0"/>
          <c:tx>
            <c:strRef>
              <c:f>Summary!$K$47</c:f>
              <c:strCache>
                <c:ptCount val="1"/>
                <c:pt idx="0">
                  <c:v>Tổng KL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Summary!$K$48:$K$101</c:f>
              <c:numCache>
                <c:formatCode>#,##0</c:formatCode>
                <c:ptCount val="54"/>
                <c:pt idx="0">
                  <c:v>156006</c:v>
                </c:pt>
                <c:pt idx="1">
                  <c:v>787800</c:v>
                </c:pt>
                <c:pt idx="2">
                  <c:v>680200</c:v>
                </c:pt>
                <c:pt idx="3">
                  <c:v>983500</c:v>
                </c:pt>
                <c:pt idx="4">
                  <c:v>585300</c:v>
                </c:pt>
                <c:pt idx="5">
                  <c:v>682900</c:v>
                </c:pt>
                <c:pt idx="6">
                  <c:v>1786200</c:v>
                </c:pt>
                <c:pt idx="7">
                  <c:v>185500</c:v>
                </c:pt>
                <c:pt idx="8">
                  <c:v>305800</c:v>
                </c:pt>
                <c:pt idx="9">
                  <c:v>251800</c:v>
                </c:pt>
                <c:pt idx="10">
                  <c:v>237900</c:v>
                </c:pt>
                <c:pt idx="11">
                  <c:v>270500</c:v>
                </c:pt>
                <c:pt idx="12">
                  <c:v>887100</c:v>
                </c:pt>
                <c:pt idx="13">
                  <c:v>177200</c:v>
                </c:pt>
                <c:pt idx="14">
                  <c:v>440500</c:v>
                </c:pt>
                <c:pt idx="15">
                  <c:v>393000</c:v>
                </c:pt>
                <c:pt idx="16">
                  <c:v>37900</c:v>
                </c:pt>
                <c:pt idx="17">
                  <c:v>56100</c:v>
                </c:pt>
                <c:pt idx="18">
                  <c:v>1332700</c:v>
                </c:pt>
                <c:pt idx="19">
                  <c:v>248900</c:v>
                </c:pt>
                <c:pt idx="20">
                  <c:v>84700</c:v>
                </c:pt>
                <c:pt idx="21">
                  <c:v>212000</c:v>
                </c:pt>
                <c:pt idx="22">
                  <c:v>250300</c:v>
                </c:pt>
                <c:pt idx="23">
                  <c:v>52400</c:v>
                </c:pt>
                <c:pt idx="24">
                  <c:v>119100</c:v>
                </c:pt>
                <c:pt idx="25">
                  <c:v>72200</c:v>
                </c:pt>
                <c:pt idx="26">
                  <c:v>112000</c:v>
                </c:pt>
                <c:pt idx="27">
                  <c:v>104700</c:v>
                </c:pt>
                <c:pt idx="28">
                  <c:v>95200</c:v>
                </c:pt>
                <c:pt idx="29">
                  <c:v>184200</c:v>
                </c:pt>
                <c:pt idx="30">
                  <c:v>91400</c:v>
                </c:pt>
                <c:pt idx="31">
                  <c:v>143600</c:v>
                </c:pt>
                <c:pt idx="32">
                  <c:v>188500</c:v>
                </c:pt>
                <c:pt idx="33">
                  <c:v>33300</c:v>
                </c:pt>
                <c:pt idx="34">
                  <c:v>106000</c:v>
                </c:pt>
                <c:pt idx="35">
                  <c:v>205900</c:v>
                </c:pt>
                <c:pt idx="36">
                  <c:v>77000</c:v>
                </c:pt>
                <c:pt idx="37">
                  <c:v>27700</c:v>
                </c:pt>
                <c:pt idx="38">
                  <c:v>204700</c:v>
                </c:pt>
                <c:pt idx="39">
                  <c:v>84700</c:v>
                </c:pt>
                <c:pt idx="40">
                  <c:v>98500</c:v>
                </c:pt>
                <c:pt idx="41">
                  <c:v>96000</c:v>
                </c:pt>
                <c:pt idx="42">
                  <c:v>30600</c:v>
                </c:pt>
                <c:pt idx="43">
                  <c:v>55400</c:v>
                </c:pt>
                <c:pt idx="44">
                  <c:v>19000</c:v>
                </c:pt>
                <c:pt idx="45">
                  <c:v>376400</c:v>
                </c:pt>
                <c:pt idx="46">
                  <c:v>415700</c:v>
                </c:pt>
                <c:pt idx="47">
                  <c:v>113400</c:v>
                </c:pt>
                <c:pt idx="48">
                  <c:v>600500</c:v>
                </c:pt>
                <c:pt idx="49">
                  <c:v>92900</c:v>
                </c:pt>
                <c:pt idx="50">
                  <c:v>46300</c:v>
                </c:pt>
                <c:pt idx="51">
                  <c:v>840600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355727"/>
        <c:axId val="872580751"/>
      </c:barChart>
      <c:lineChart>
        <c:grouping val="standard"/>
        <c:varyColors val="0"/>
        <c:ser>
          <c:idx val="9"/>
          <c:order val="1"/>
          <c:tx>
            <c:strRef>
              <c:f>Summary!$L$47</c:f>
              <c:strCache>
                <c:ptCount val="1"/>
                <c:pt idx="0">
                  <c:v>KLTB 5D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Summary!$L$48:$L$101</c:f>
              <c:numCache>
                <c:formatCode>General</c:formatCode>
                <c:ptCount val="54"/>
                <c:pt idx="8" formatCode="#,##0">
                  <c:v>730925.75</c:v>
                </c:pt>
                <c:pt idx="9" formatCode="#,##0">
                  <c:v>749650</c:v>
                </c:pt>
                <c:pt idx="10" formatCode="#,##0">
                  <c:v>682650</c:v>
                </c:pt>
                <c:pt idx="11" formatCode="#,##0">
                  <c:v>627362.5</c:v>
                </c:pt>
                <c:pt idx="12" formatCode="#,##0">
                  <c:v>538237.5</c:v>
                </c:pt>
                <c:pt idx="13" formatCode="#,##0">
                  <c:v>575962.5</c:v>
                </c:pt>
                <c:pt idx="14" formatCode="#,##0">
                  <c:v>512750</c:v>
                </c:pt>
                <c:pt idx="15" formatCode="#,##0">
                  <c:v>344537.5</c:v>
                </c:pt>
                <c:pt idx="16" formatCode="#,##0">
                  <c:v>370475</c:v>
                </c:pt>
                <c:pt idx="17" formatCode="#,##0">
                  <c:v>336987.5</c:v>
                </c:pt>
                <c:pt idx="18" formatCode="#,##0">
                  <c:v>312525</c:v>
                </c:pt>
                <c:pt idx="19" formatCode="#,##0">
                  <c:v>449375</c:v>
                </c:pt>
                <c:pt idx="20" formatCode="#,##0">
                  <c:v>446675</c:v>
                </c:pt>
                <c:pt idx="21" formatCode="#,##0">
                  <c:v>346375</c:v>
                </c:pt>
                <c:pt idx="22" formatCode="#,##0">
                  <c:v>350725</c:v>
                </c:pt>
                <c:pt idx="23" formatCode="#,##0">
                  <c:v>326950</c:v>
                </c:pt>
                <c:pt idx="24" formatCode="#,##0">
                  <c:v>284375</c:v>
                </c:pt>
                <c:pt idx="25" formatCode="#,##0">
                  <c:v>294525</c:v>
                </c:pt>
                <c:pt idx="26" formatCode="#,##0">
                  <c:v>296537.5</c:v>
                </c:pt>
                <c:pt idx="27" formatCode="#,##0">
                  <c:v>143950</c:v>
                </c:pt>
                <c:pt idx="28" formatCode="#,##0">
                  <c:v>125925</c:v>
                </c:pt>
                <c:pt idx="29" formatCode="#,##0">
                  <c:v>127237.5</c:v>
                </c:pt>
                <c:pt idx="30" formatCode="#,##0">
                  <c:v>123762.5</c:v>
                </c:pt>
                <c:pt idx="31" formatCode="#,##0">
                  <c:v>103900</c:v>
                </c:pt>
                <c:pt idx="32" formatCode="#,##0">
                  <c:v>115300</c:v>
                </c:pt>
                <c:pt idx="33" formatCode="#,##0">
                  <c:v>123975</c:v>
                </c:pt>
                <c:pt idx="34" formatCode="#,##0">
                  <c:v>119112.5</c:v>
                </c:pt>
                <c:pt idx="35" formatCode="#,##0">
                  <c:v>118362.5</c:v>
                </c:pt>
                <c:pt idx="36" formatCode="#,##0">
                  <c:v>131012.5</c:v>
                </c:pt>
                <c:pt idx="37" formatCode="#,##0">
                  <c:v>128737.5</c:v>
                </c:pt>
                <c:pt idx="38" formatCode="#,##0">
                  <c:v>109175</c:v>
                </c:pt>
                <c:pt idx="39" formatCode="#,##0">
                  <c:v>123337.5</c:v>
                </c:pt>
                <c:pt idx="40" formatCode="#,##0">
                  <c:v>115975</c:v>
                </c:pt>
                <c:pt idx="41" formatCode="#,##0">
                  <c:v>104725</c:v>
                </c:pt>
                <c:pt idx="42" formatCode="#,##0">
                  <c:v>112562.5</c:v>
                </c:pt>
                <c:pt idx="43" formatCode="#,##0">
                  <c:v>103137.5</c:v>
                </c:pt>
                <c:pt idx="44" formatCode="#,##0">
                  <c:v>84325</c:v>
                </c:pt>
                <c:pt idx="45" formatCode="#,##0">
                  <c:v>77075</c:v>
                </c:pt>
                <c:pt idx="46" formatCode="#,##0">
                  <c:v>120662.5</c:v>
                </c:pt>
                <c:pt idx="47" formatCode="#,##0">
                  <c:v>147037.5</c:v>
                </c:pt>
                <c:pt idx="48" formatCode="#,##0">
                  <c:v>150625</c:v>
                </c:pt>
                <c:pt idx="49" formatCode="#,##0">
                  <c:v>213375</c:v>
                </c:pt>
                <c:pt idx="50" formatCode="#,##0">
                  <c:v>212987.5</c:v>
                </c:pt>
                <c:pt idx="51" formatCode="#,##0">
                  <c:v>214950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30-194A-B72B-07808618A46E}"/>
            </c:ext>
          </c:extLst>
        </c:ser>
        <c:ser>
          <c:idx val="10"/>
          <c:order val="2"/>
          <c:tx>
            <c:strRef>
              <c:f>Summary!$M$47</c:f>
              <c:strCache>
                <c:ptCount val="1"/>
                <c:pt idx="0">
                  <c:v>KL GDNN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Summary!$M$48:$M$101</c:f>
              <c:numCache>
                <c:formatCode>#,##0</c:formatCode>
                <c:ptCount val="54"/>
                <c:pt idx="0">
                  <c:v>100</c:v>
                </c:pt>
                <c:pt idx="1">
                  <c:v>112000</c:v>
                </c:pt>
                <c:pt idx="2">
                  <c:v>230400</c:v>
                </c:pt>
                <c:pt idx="3">
                  <c:v>221800</c:v>
                </c:pt>
                <c:pt idx="4">
                  <c:v>167723</c:v>
                </c:pt>
                <c:pt idx="5">
                  <c:v>248900</c:v>
                </c:pt>
                <c:pt idx="6">
                  <c:v>29400</c:v>
                </c:pt>
                <c:pt idx="7">
                  <c:v>3800</c:v>
                </c:pt>
                <c:pt idx="8">
                  <c:v>9600</c:v>
                </c:pt>
                <c:pt idx="9">
                  <c:v>4200</c:v>
                </c:pt>
                <c:pt idx="10">
                  <c:v>20600</c:v>
                </c:pt>
                <c:pt idx="11">
                  <c:v>2300</c:v>
                </c:pt>
                <c:pt idx="12">
                  <c:v>48500</c:v>
                </c:pt>
                <c:pt idx="13">
                  <c:v>13900</c:v>
                </c:pt>
                <c:pt idx="14">
                  <c:v>154900</c:v>
                </c:pt>
                <c:pt idx="15">
                  <c:v>3100</c:v>
                </c:pt>
                <c:pt idx="16">
                  <c:v>5630</c:v>
                </c:pt>
                <c:pt idx="17">
                  <c:v>1100</c:v>
                </c:pt>
                <c:pt idx="18">
                  <c:v>65320</c:v>
                </c:pt>
                <c:pt idx="19">
                  <c:v>600</c:v>
                </c:pt>
                <c:pt idx="20">
                  <c:v>4800</c:v>
                </c:pt>
                <c:pt idx="21">
                  <c:v>9000</c:v>
                </c:pt>
                <c:pt idx="22">
                  <c:v>57560</c:v>
                </c:pt>
                <c:pt idx="23">
                  <c:v>19400</c:v>
                </c:pt>
                <c:pt idx="24">
                  <c:v>65500</c:v>
                </c:pt>
                <c:pt idx="25">
                  <c:v>13214</c:v>
                </c:pt>
                <c:pt idx="26">
                  <c:v>5600</c:v>
                </c:pt>
                <c:pt idx="27">
                  <c:v>2700</c:v>
                </c:pt>
                <c:pt idx="28">
                  <c:v>52800</c:v>
                </c:pt>
                <c:pt idx="29">
                  <c:v>100000</c:v>
                </c:pt>
                <c:pt idx="30">
                  <c:v>60900</c:v>
                </c:pt>
                <c:pt idx="31">
                  <c:v>112300</c:v>
                </c:pt>
                <c:pt idx="32">
                  <c:v>100814</c:v>
                </c:pt>
                <c:pt idx="33">
                  <c:v>3900</c:v>
                </c:pt>
                <c:pt idx="34">
                  <c:v>80800</c:v>
                </c:pt>
                <c:pt idx="35">
                  <c:v>203600</c:v>
                </c:pt>
                <c:pt idx="36">
                  <c:v>68900</c:v>
                </c:pt>
                <c:pt idx="37">
                  <c:v>1855</c:v>
                </c:pt>
                <c:pt idx="38">
                  <c:v>73900</c:v>
                </c:pt>
                <c:pt idx="39">
                  <c:v>9000</c:v>
                </c:pt>
                <c:pt idx="40">
                  <c:v>90009</c:v>
                </c:pt>
                <c:pt idx="41">
                  <c:v>99185</c:v>
                </c:pt>
                <c:pt idx="42">
                  <c:v>22600</c:v>
                </c:pt>
                <c:pt idx="43">
                  <c:v>45401</c:v>
                </c:pt>
                <c:pt idx="44">
                  <c:v>4300</c:v>
                </c:pt>
                <c:pt idx="45">
                  <c:v>67690</c:v>
                </c:pt>
                <c:pt idx="46">
                  <c:v>3000</c:v>
                </c:pt>
                <c:pt idx="47">
                  <c:v>41300</c:v>
                </c:pt>
                <c:pt idx="48">
                  <c:v>173333</c:v>
                </c:pt>
                <c:pt idx="49">
                  <c:v>15300</c:v>
                </c:pt>
                <c:pt idx="50">
                  <c:v>5700</c:v>
                </c:pt>
                <c:pt idx="51">
                  <c:v>545000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430-194A-B72B-07808618A46E}"/>
            </c:ext>
          </c:extLst>
        </c:ser>
        <c:ser>
          <c:idx val="11"/>
          <c:order val="3"/>
          <c:tx>
            <c:strRef>
              <c:f>Summary!$N$47</c:f>
              <c:strCache>
                <c:ptCount val="1"/>
                <c:pt idx="0">
                  <c:v>KL GDTD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Summary!$N$48:$N$101</c:f>
              <c:numCache>
                <c:formatCode>#,##0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355727"/>
        <c:axId val="872580751"/>
      </c:lineChart>
      <c:catAx>
        <c:axId val="18343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72580751"/>
        <c:crosses val="autoZero"/>
        <c:auto val="1"/>
        <c:lblAlgn val="ctr"/>
        <c:lblOffset val="100"/>
        <c:noMultiLvlLbl val="0"/>
      </c:catAx>
      <c:valAx>
        <c:axId val="8725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8343557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so với VNIndex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Summary!$P$47</c:f>
              <c:strCache>
                <c:ptCount val="1"/>
                <c:pt idx="0">
                  <c:v>PTB-Q4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Summary!$P$48:$P$101</c:f>
              <c:numCache>
                <c:formatCode>0.00%</c:formatCode>
                <c:ptCount val="54"/>
                <c:pt idx="0">
                  <c:v>3.4305300000000002E-3</c:v>
                </c:pt>
                <c:pt idx="1">
                  <c:v>-5.1164800000000005E-3</c:v>
                </c:pt>
                <c:pt idx="2">
                  <c:v>1.729731E-2</c:v>
                </c:pt>
                <c:pt idx="3">
                  <c:v>5.9455830000000001E-2</c:v>
                </c:pt>
                <c:pt idx="4">
                  <c:v>6.9164570000000009E-2</c:v>
                </c:pt>
                <c:pt idx="5">
                  <c:v>2.589534000000001E-2</c:v>
                </c:pt>
                <c:pt idx="6">
                  <c:v>1.7520130000000009E-2</c:v>
                </c:pt>
                <c:pt idx="7">
                  <c:v>1.7520130000000009E-2</c:v>
                </c:pt>
                <c:pt idx="8">
                  <c:v>6.2824000000000907E-4</c:v>
                </c:pt>
                <c:pt idx="9">
                  <c:v>6.2824000000000907E-4</c:v>
                </c:pt>
                <c:pt idx="10">
                  <c:v>-1.4835679999999992E-2</c:v>
                </c:pt>
                <c:pt idx="11">
                  <c:v>-1.3090479999999991E-2</c:v>
                </c:pt>
                <c:pt idx="12">
                  <c:v>-6.1218399999999912E-3</c:v>
                </c:pt>
                <c:pt idx="13">
                  <c:v>-1.4772359999999991E-2</c:v>
                </c:pt>
                <c:pt idx="14">
                  <c:v>-1.1281959999999992E-2</c:v>
                </c:pt>
                <c:pt idx="15">
                  <c:v>-1.4760219999999992E-2</c:v>
                </c:pt>
                <c:pt idx="16">
                  <c:v>-1.3015019999999992E-2</c:v>
                </c:pt>
                <c:pt idx="17">
                  <c:v>-1.6499339999999991E-2</c:v>
                </c:pt>
                <c:pt idx="18">
                  <c:v>-3.7478359999999988E-2</c:v>
                </c:pt>
                <c:pt idx="19">
                  <c:v>-4.6406929999999985E-2</c:v>
                </c:pt>
                <c:pt idx="20">
                  <c:v>-6.0821339999999988E-2</c:v>
                </c:pt>
                <c:pt idx="21">
                  <c:v>-0.10469703</c:v>
                </c:pt>
                <c:pt idx="22">
                  <c:v>-7.2192249999999999E-2</c:v>
                </c:pt>
                <c:pt idx="23">
                  <c:v>-3.5155209999999999E-2</c:v>
                </c:pt>
                <c:pt idx="24">
                  <c:v>-5.301235E-2</c:v>
                </c:pt>
                <c:pt idx="25">
                  <c:v>-4.3921439999999999E-2</c:v>
                </c:pt>
                <c:pt idx="26">
                  <c:v>-4.3921439999999999E-2</c:v>
                </c:pt>
                <c:pt idx="27">
                  <c:v>-3.3110630000000002E-2</c:v>
                </c:pt>
                <c:pt idx="28">
                  <c:v>-1.885038E-2</c:v>
                </c:pt>
                <c:pt idx="29">
                  <c:v>-1.357797E-2</c:v>
                </c:pt>
                <c:pt idx="30">
                  <c:v>-2.2319230000000002E-2</c:v>
                </c:pt>
                <c:pt idx="31">
                  <c:v>6.0845999999999817E-4</c:v>
                </c:pt>
                <c:pt idx="32">
                  <c:v>6.0845999999999817E-4</c:v>
                </c:pt>
                <c:pt idx="33">
                  <c:v>6.0845999999999817E-4</c:v>
                </c:pt>
                <c:pt idx="34">
                  <c:v>-4.5639500000000015E-3</c:v>
                </c:pt>
                <c:pt idx="35">
                  <c:v>9.3008699999999993E-3</c:v>
                </c:pt>
                <c:pt idx="36">
                  <c:v>9.3008699999999993E-3</c:v>
                </c:pt>
                <c:pt idx="37">
                  <c:v>9.3008699999999993E-3</c:v>
                </c:pt>
                <c:pt idx="38">
                  <c:v>-7.7931500000000022E-3</c:v>
                </c:pt>
                <c:pt idx="39">
                  <c:v>-1.1271410000000003E-2</c:v>
                </c:pt>
                <c:pt idx="40">
                  <c:v>9.4498999999999798E-4</c:v>
                </c:pt>
                <c:pt idx="41">
                  <c:v>9.5656799999999983E-3</c:v>
                </c:pt>
                <c:pt idx="42">
                  <c:v>2.7280699999999982E-3</c:v>
                </c:pt>
                <c:pt idx="43">
                  <c:v>-5.8777800000000017E-3</c:v>
                </c:pt>
                <c:pt idx="44">
                  <c:v>-7.6138900000000016E-3</c:v>
                </c:pt>
                <c:pt idx="45">
                  <c:v>-4.1356300000000012E-3</c:v>
                </c:pt>
                <c:pt idx="46">
                  <c:v>1.1462289999999998E-2</c:v>
                </c:pt>
                <c:pt idx="47">
                  <c:v>1.8288229999999999E-2</c:v>
                </c:pt>
                <c:pt idx="48">
                  <c:v>1.659331E-2</c:v>
                </c:pt>
                <c:pt idx="49">
                  <c:v>8.1043499999999997E-3</c:v>
                </c:pt>
                <c:pt idx="50">
                  <c:v>-5.5942800000000001E-3</c:v>
                </c:pt>
                <c:pt idx="51">
                  <c:v>4.8223899999999993E-3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D9D-7C44-B733-2E6E8B5ABF30}"/>
            </c:ext>
          </c:extLst>
        </c:ser>
        <c:ser>
          <c:idx val="15"/>
          <c:order val="1"/>
          <c:tx>
            <c:strRef>
              <c:f>Summary!$R$47</c:f>
              <c:strCache>
                <c:ptCount val="1"/>
                <c:pt idx="0">
                  <c:v>VNI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Summary!$R$48:$R$101</c:f>
              <c:numCache>
                <c:formatCode>0.00%</c:formatCode>
                <c:ptCount val="54"/>
                <c:pt idx="0">
                  <c:v>1E-3</c:v>
                </c:pt>
                <c:pt idx="1">
                  <c:v>-3.1199999999999999E-2</c:v>
                </c:pt>
                <c:pt idx="2">
                  <c:v>-2.1699999999999997E-2</c:v>
                </c:pt>
                <c:pt idx="3">
                  <c:v>-3.4799999999999998E-2</c:v>
                </c:pt>
                <c:pt idx="4">
                  <c:v>-2.1599999999999998E-2</c:v>
                </c:pt>
                <c:pt idx="5">
                  <c:v>-1.3799999999999998E-2</c:v>
                </c:pt>
                <c:pt idx="6">
                  <c:v>-8.199999999999999E-3</c:v>
                </c:pt>
                <c:pt idx="7">
                  <c:v>-1.9999999999999992E-3</c:v>
                </c:pt>
                <c:pt idx="8">
                  <c:v>-1.2999999999999991E-3</c:v>
                </c:pt>
                <c:pt idx="9">
                  <c:v>1.4000000000000011E-3</c:v>
                </c:pt>
                <c:pt idx="10">
                  <c:v>-1.0099999999999998E-2</c:v>
                </c:pt>
                <c:pt idx="11">
                  <c:v>-2.7399999999999997E-2</c:v>
                </c:pt>
                <c:pt idx="12">
                  <c:v>-4.3699999999999996E-2</c:v>
                </c:pt>
                <c:pt idx="13">
                  <c:v>-5.7799999999999997E-2</c:v>
                </c:pt>
                <c:pt idx="14">
                  <c:v>-3.9199999999999999E-2</c:v>
                </c:pt>
                <c:pt idx="15">
                  <c:v>-5.2299999999999999E-2</c:v>
                </c:pt>
                <c:pt idx="16">
                  <c:v>-4.1000000000000002E-2</c:v>
                </c:pt>
                <c:pt idx="17">
                  <c:v>-4.48E-2</c:v>
                </c:pt>
                <c:pt idx="18">
                  <c:v>-8.6699999999999999E-2</c:v>
                </c:pt>
                <c:pt idx="19">
                  <c:v>-8.1799999999999998E-2</c:v>
                </c:pt>
                <c:pt idx="20">
                  <c:v>-9.9000000000000005E-2</c:v>
                </c:pt>
                <c:pt idx="21">
                  <c:v>-0.11260000000000001</c:v>
                </c:pt>
                <c:pt idx="22">
                  <c:v>-0.1014</c:v>
                </c:pt>
                <c:pt idx="23">
                  <c:v>-6.7000000000000004E-2</c:v>
                </c:pt>
                <c:pt idx="24">
                  <c:v>-6.5799999999999997E-2</c:v>
                </c:pt>
                <c:pt idx="25">
                  <c:v>-5.3800000000000001E-2</c:v>
                </c:pt>
                <c:pt idx="26">
                  <c:v>-6.2399999999999997E-2</c:v>
                </c:pt>
                <c:pt idx="27">
                  <c:v>-3.1699999999999992E-2</c:v>
                </c:pt>
                <c:pt idx="28">
                  <c:v>-3.1299999999999994E-2</c:v>
                </c:pt>
                <c:pt idx="29">
                  <c:v>-4.229999999999999E-2</c:v>
                </c:pt>
                <c:pt idx="30">
                  <c:v>-4.3799999999999992E-2</c:v>
                </c:pt>
                <c:pt idx="31">
                  <c:v>-3.4999999999999989E-2</c:v>
                </c:pt>
                <c:pt idx="32">
                  <c:v>-2.349999999999999E-2</c:v>
                </c:pt>
                <c:pt idx="33">
                  <c:v>-2.0799999999999989E-2</c:v>
                </c:pt>
                <c:pt idx="34">
                  <c:v>-4.2399999999999993E-2</c:v>
                </c:pt>
                <c:pt idx="35">
                  <c:v>-4.0199999999999993E-2</c:v>
                </c:pt>
                <c:pt idx="36">
                  <c:v>-3.3999999999999996E-2</c:v>
                </c:pt>
                <c:pt idx="37">
                  <c:v>-3.0999999999999996E-2</c:v>
                </c:pt>
                <c:pt idx="38">
                  <c:v>-5.3699999999999998E-2</c:v>
                </c:pt>
                <c:pt idx="39">
                  <c:v>-4.7199999999999999E-2</c:v>
                </c:pt>
                <c:pt idx="40">
                  <c:v>-5.4099999999999995E-2</c:v>
                </c:pt>
                <c:pt idx="41">
                  <c:v>-4.7299999999999995E-2</c:v>
                </c:pt>
                <c:pt idx="42">
                  <c:v>-4.0599999999999997E-2</c:v>
                </c:pt>
                <c:pt idx="43">
                  <c:v>-4.8500000000000001E-2</c:v>
                </c:pt>
                <c:pt idx="44">
                  <c:v>-4.1200000000000001E-2</c:v>
                </c:pt>
                <c:pt idx="45">
                  <c:v>-2.46E-2</c:v>
                </c:pt>
                <c:pt idx="46">
                  <c:v>-2.86E-2</c:v>
                </c:pt>
                <c:pt idx="47">
                  <c:v>-1.9200000000000002E-2</c:v>
                </c:pt>
                <c:pt idx="48">
                  <c:v>-2.3600000000000003E-2</c:v>
                </c:pt>
                <c:pt idx="49">
                  <c:v>-2.1000000000000005E-2</c:v>
                </c:pt>
                <c:pt idx="50">
                  <c:v>-2.0100000000000003E-2</c:v>
                </c:pt>
                <c:pt idx="51">
                  <c:v>-2.0100000000000003E-2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D9D-7C44-B733-2E6E8B5AB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632687"/>
        <c:axId val="914432543"/>
      </c:lineChart>
      <c:catAx>
        <c:axId val="166063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14432543"/>
        <c:crosses val="autoZero"/>
        <c:auto val="1"/>
        <c:lblAlgn val="ctr"/>
        <c:lblOffset val="100"/>
        <c:noMultiLvlLbl val="0"/>
      </c:catAx>
      <c:valAx>
        <c:axId val="9144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6063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Derivatives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NN-OI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Summary!$A$125:$C$149</c:f>
              <c:multiLvlStrCache>
                <c:ptCount val="25"/>
                <c:lvl>
                  <c:pt idx="0">
                    <c:v>17/11/2023</c:v>
                  </c:pt>
                  <c:pt idx="1">
                    <c:v>20/11/2023</c:v>
                  </c:pt>
                  <c:pt idx="2">
                    <c:v>21/11/2023</c:v>
                  </c:pt>
                  <c:pt idx="3">
                    <c:v>22/11/2023</c:v>
                  </c:pt>
                  <c:pt idx="4">
                    <c:v>23/11/2023</c:v>
                  </c:pt>
                  <c:pt idx="5">
                    <c:v>24/11/2023</c:v>
                  </c:pt>
                  <c:pt idx="6">
                    <c:v>27/11/2023</c:v>
                  </c:pt>
                  <c:pt idx="7">
                    <c:v>28/11/2023</c:v>
                  </c:pt>
                  <c:pt idx="8">
                    <c:v>29/11/2023</c:v>
                  </c:pt>
                  <c:pt idx="9">
                    <c:v>30/11/2023</c:v>
                  </c:pt>
                  <c:pt idx="10">
                    <c:v>01/12/2023</c:v>
                  </c:pt>
                  <c:pt idx="11">
                    <c:v>04/12/2023</c:v>
                  </c:pt>
                  <c:pt idx="12">
                    <c:v>05/12/2023</c:v>
                  </c:pt>
                  <c:pt idx="13">
                    <c:v>06/12/2023</c:v>
                  </c:pt>
                  <c:pt idx="14">
                    <c:v>07/12/2023</c:v>
                  </c:pt>
                  <c:pt idx="15">
                    <c:v>08/12/2023</c:v>
                  </c:pt>
                  <c:pt idx="16">
                    <c:v>11/12/2023</c:v>
                  </c:pt>
                  <c:pt idx="17">
                    <c:v>12/12/2023</c:v>
                  </c:pt>
                  <c:pt idx="18">
                    <c:v>13/12/2023</c:v>
                  </c:pt>
                  <c:pt idx="19">
                    <c:v>14/12/2023</c:v>
                  </c:pt>
                  <c:pt idx="20">
                    <c:v>15/12/2023</c:v>
                  </c:pt>
                  <c:pt idx="21">
                    <c:v>18/12/2023</c:v>
                  </c:pt>
                  <c:pt idx="22">
                    <c:v>19/12/2023</c:v>
                  </c:pt>
                  <c:pt idx="23">
                    <c:v>20/12/2023</c:v>
                  </c:pt>
                  <c:pt idx="24">
                    <c:v>21/12/2023</c:v>
                  </c:pt>
                </c:lvl>
                <c:lvl>
                  <c:pt idx="0">
                    <c:v>Ngày 17</c:v>
                  </c:pt>
                  <c:pt idx="1">
                    <c:v>Ngày 20</c:v>
                  </c:pt>
                  <c:pt idx="2">
                    <c:v>Ngày 21</c:v>
                  </c:pt>
                  <c:pt idx="3">
                    <c:v>Ngày 22</c:v>
                  </c:pt>
                  <c:pt idx="4">
                    <c:v>Ngày 23</c:v>
                  </c:pt>
                  <c:pt idx="5">
                    <c:v>Ngày 24</c:v>
                  </c:pt>
                  <c:pt idx="6">
                    <c:v>Ngày 27</c:v>
                  </c:pt>
                  <c:pt idx="7">
                    <c:v>Ngày 28</c:v>
                  </c:pt>
                  <c:pt idx="8">
                    <c:v>Ngày 29</c:v>
                  </c:pt>
                  <c:pt idx="9">
                    <c:v>Ngày 30</c:v>
                  </c:pt>
                  <c:pt idx="10">
                    <c:v>Ngày 1</c:v>
                  </c:pt>
                  <c:pt idx="11">
                    <c:v>Ngày 4</c:v>
                  </c:pt>
                  <c:pt idx="12">
                    <c:v>Ngày 5</c:v>
                  </c:pt>
                  <c:pt idx="13">
                    <c:v>Ngày 6</c:v>
                  </c:pt>
                  <c:pt idx="14">
                    <c:v>Ngày 7</c:v>
                  </c:pt>
                  <c:pt idx="15">
                    <c:v>Ngày 8</c:v>
                  </c:pt>
                  <c:pt idx="16">
                    <c:v>Ngày 11</c:v>
                  </c:pt>
                  <c:pt idx="17">
                    <c:v>Ngày 12</c:v>
                  </c:pt>
                  <c:pt idx="18">
                    <c:v>Ngày 13</c:v>
                  </c:pt>
                  <c:pt idx="19">
                    <c:v>Ngày 14</c:v>
                  </c:pt>
                  <c:pt idx="20">
                    <c:v>Ngày 15</c:v>
                  </c:pt>
                  <c:pt idx="21">
                    <c:v>Ngày 18</c:v>
                  </c:pt>
                  <c:pt idx="22">
                    <c:v>Ngày 19</c:v>
                  </c:pt>
                  <c:pt idx="23">
                    <c:v>Ngày 20</c:v>
                  </c:pt>
                  <c:pt idx="24">
                    <c:v>Ngày 21</c:v>
                  </c:pt>
                </c:lvl>
                <c:lvl>
                  <c:pt idx="0">
                    <c:v>11</c:v>
                  </c:pt>
                  <c:pt idx="10">
                    <c:v>12</c:v>
                  </c:pt>
                </c:lvl>
              </c:multiLvlStrCache>
            </c:multiLvlStrRef>
          </c:cat>
          <c:val>
            <c:numRef>
              <c:f>Summary!$D$125:$D$149</c:f>
              <c:numCache>
                <c:formatCode>#,##0</c:formatCode>
                <c:ptCount val="25"/>
                <c:pt idx="0">
                  <c:v>523</c:v>
                </c:pt>
                <c:pt idx="1">
                  <c:v>2093</c:v>
                </c:pt>
                <c:pt idx="2">
                  <c:v>2652</c:v>
                </c:pt>
                <c:pt idx="3">
                  <c:v>1857</c:v>
                </c:pt>
                <c:pt idx="4">
                  <c:v>3789</c:v>
                </c:pt>
                <c:pt idx="5">
                  <c:v>1554</c:v>
                </c:pt>
                <c:pt idx="6">
                  <c:v>2309</c:v>
                </c:pt>
                <c:pt idx="7">
                  <c:v>1088</c:v>
                </c:pt>
                <c:pt idx="8">
                  <c:v>2267</c:v>
                </c:pt>
                <c:pt idx="9">
                  <c:v>3248</c:v>
                </c:pt>
                <c:pt idx="10">
                  <c:v>2197</c:v>
                </c:pt>
                <c:pt idx="11">
                  <c:v>3638</c:v>
                </c:pt>
                <c:pt idx="12">
                  <c:v>5436</c:v>
                </c:pt>
                <c:pt idx="13">
                  <c:v>5608</c:v>
                </c:pt>
                <c:pt idx="14">
                  <c:v>7142</c:v>
                </c:pt>
                <c:pt idx="15">
                  <c:v>8967</c:v>
                </c:pt>
                <c:pt idx="16">
                  <c:v>9376</c:v>
                </c:pt>
                <c:pt idx="17">
                  <c:v>5563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F-434A-B3B9-5B9C33A77101}"/>
            </c:ext>
          </c:extLst>
        </c:ser>
        <c:ser>
          <c:idx val="1"/>
          <c:order val="1"/>
          <c:tx>
            <c:v>TD-OI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Summary!$A$125:$C$149</c:f>
              <c:multiLvlStrCache>
                <c:ptCount val="25"/>
                <c:lvl>
                  <c:pt idx="0">
                    <c:v>17/11/2023</c:v>
                  </c:pt>
                  <c:pt idx="1">
                    <c:v>20/11/2023</c:v>
                  </c:pt>
                  <c:pt idx="2">
                    <c:v>21/11/2023</c:v>
                  </c:pt>
                  <c:pt idx="3">
                    <c:v>22/11/2023</c:v>
                  </c:pt>
                  <c:pt idx="4">
                    <c:v>23/11/2023</c:v>
                  </c:pt>
                  <c:pt idx="5">
                    <c:v>24/11/2023</c:v>
                  </c:pt>
                  <c:pt idx="6">
                    <c:v>27/11/2023</c:v>
                  </c:pt>
                  <c:pt idx="7">
                    <c:v>28/11/2023</c:v>
                  </c:pt>
                  <c:pt idx="8">
                    <c:v>29/11/2023</c:v>
                  </c:pt>
                  <c:pt idx="9">
                    <c:v>30/11/2023</c:v>
                  </c:pt>
                  <c:pt idx="10">
                    <c:v>01/12/2023</c:v>
                  </c:pt>
                  <c:pt idx="11">
                    <c:v>04/12/2023</c:v>
                  </c:pt>
                  <c:pt idx="12">
                    <c:v>05/12/2023</c:v>
                  </c:pt>
                  <c:pt idx="13">
                    <c:v>06/12/2023</c:v>
                  </c:pt>
                  <c:pt idx="14">
                    <c:v>07/12/2023</c:v>
                  </c:pt>
                  <c:pt idx="15">
                    <c:v>08/12/2023</c:v>
                  </c:pt>
                  <c:pt idx="16">
                    <c:v>11/12/2023</c:v>
                  </c:pt>
                  <c:pt idx="17">
                    <c:v>12/12/2023</c:v>
                  </c:pt>
                  <c:pt idx="18">
                    <c:v>13/12/2023</c:v>
                  </c:pt>
                  <c:pt idx="19">
                    <c:v>14/12/2023</c:v>
                  </c:pt>
                  <c:pt idx="20">
                    <c:v>15/12/2023</c:v>
                  </c:pt>
                  <c:pt idx="21">
                    <c:v>18/12/2023</c:v>
                  </c:pt>
                  <c:pt idx="22">
                    <c:v>19/12/2023</c:v>
                  </c:pt>
                  <c:pt idx="23">
                    <c:v>20/12/2023</c:v>
                  </c:pt>
                  <c:pt idx="24">
                    <c:v>21/12/2023</c:v>
                  </c:pt>
                </c:lvl>
                <c:lvl>
                  <c:pt idx="0">
                    <c:v>Ngày 17</c:v>
                  </c:pt>
                  <c:pt idx="1">
                    <c:v>Ngày 20</c:v>
                  </c:pt>
                  <c:pt idx="2">
                    <c:v>Ngày 21</c:v>
                  </c:pt>
                  <c:pt idx="3">
                    <c:v>Ngày 22</c:v>
                  </c:pt>
                  <c:pt idx="4">
                    <c:v>Ngày 23</c:v>
                  </c:pt>
                  <c:pt idx="5">
                    <c:v>Ngày 24</c:v>
                  </c:pt>
                  <c:pt idx="6">
                    <c:v>Ngày 27</c:v>
                  </c:pt>
                  <c:pt idx="7">
                    <c:v>Ngày 28</c:v>
                  </c:pt>
                  <c:pt idx="8">
                    <c:v>Ngày 29</c:v>
                  </c:pt>
                  <c:pt idx="9">
                    <c:v>Ngày 30</c:v>
                  </c:pt>
                  <c:pt idx="10">
                    <c:v>Ngày 1</c:v>
                  </c:pt>
                  <c:pt idx="11">
                    <c:v>Ngày 4</c:v>
                  </c:pt>
                  <c:pt idx="12">
                    <c:v>Ngày 5</c:v>
                  </c:pt>
                  <c:pt idx="13">
                    <c:v>Ngày 6</c:v>
                  </c:pt>
                  <c:pt idx="14">
                    <c:v>Ngày 7</c:v>
                  </c:pt>
                  <c:pt idx="15">
                    <c:v>Ngày 8</c:v>
                  </c:pt>
                  <c:pt idx="16">
                    <c:v>Ngày 11</c:v>
                  </c:pt>
                  <c:pt idx="17">
                    <c:v>Ngày 12</c:v>
                  </c:pt>
                  <c:pt idx="18">
                    <c:v>Ngày 13</c:v>
                  </c:pt>
                  <c:pt idx="19">
                    <c:v>Ngày 14</c:v>
                  </c:pt>
                  <c:pt idx="20">
                    <c:v>Ngày 15</c:v>
                  </c:pt>
                  <c:pt idx="21">
                    <c:v>Ngày 18</c:v>
                  </c:pt>
                  <c:pt idx="22">
                    <c:v>Ngày 19</c:v>
                  </c:pt>
                  <c:pt idx="23">
                    <c:v>Ngày 20</c:v>
                  </c:pt>
                  <c:pt idx="24">
                    <c:v>Ngày 21</c:v>
                  </c:pt>
                </c:lvl>
                <c:lvl>
                  <c:pt idx="0">
                    <c:v>11</c:v>
                  </c:pt>
                  <c:pt idx="10">
                    <c:v>12</c:v>
                  </c:pt>
                </c:lvl>
              </c:multiLvlStrCache>
            </c:multiLvlStrRef>
          </c:cat>
          <c:val>
            <c:numRef>
              <c:f>Summary!$E$125:$E$149</c:f>
              <c:numCache>
                <c:formatCode>#,##0</c:formatCode>
                <c:ptCount val="25"/>
                <c:pt idx="0">
                  <c:v>474</c:v>
                </c:pt>
                <c:pt idx="1">
                  <c:v>138</c:v>
                </c:pt>
                <c:pt idx="2">
                  <c:v>2354</c:v>
                </c:pt>
                <c:pt idx="3">
                  <c:v>1371</c:v>
                </c:pt>
                <c:pt idx="4">
                  <c:v>2424</c:v>
                </c:pt>
                <c:pt idx="5">
                  <c:v>-650</c:v>
                </c:pt>
                <c:pt idx="6">
                  <c:v>322</c:v>
                </c:pt>
                <c:pt idx="7">
                  <c:v>-1217</c:v>
                </c:pt>
                <c:pt idx="8">
                  <c:v>-2864</c:v>
                </c:pt>
                <c:pt idx="9">
                  <c:v>-1453</c:v>
                </c:pt>
                <c:pt idx="10">
                  <c:v>-571</c:v>
                </c:pt>
                <c:pt idx="11">
                  <c:v>-5246</c:v>
                </c:pt>
                <c:pt idx="12">
                  <c:v>-3179</c:v>
                </c:pt>
                <c:pt idx="13">
                  <c:v>-2988</c:v>
                </c:pt>
                <c:pt idx="14">
                  <c:v>-965</c:v>
                </c:pt>
                <c:pt idx="15">
                  <c:v>-573</c:v>
                </c:pt>
                <c:pt idx="16">
                  <c:v>-1006</c:v>
                </c:pt>
                <c:pt idx="17">
                  <c:v>226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F-434A-B3B9-5B9C33A77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072575"/>
        <c:axId val="261074303"/>
      </c:barChart>
      <c:scatterChart>
        <c:scatterStyle val="lineMarker"/>
        <c:varyColors val="0"/>
        <c:ser>
          <c:idx val="2"/>
          <c:order val="2"/>
          <c:tx>
            <c:v>All-OI</c:v>
          </c:tx>
          <c:spPr>
            <a:ln w="28575" cap="rnd">
              <a:noFill/>
              <a:round/>
            </a:ln>
            <a:effectLst>
              <a:innerShdw dist="50800" dir="5400000">
                <a:srgbClr val="FF0000"/>
              </a:innerShdw>
            </a:effectLst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>
                <a:innerShdw dist="50800" dir="5400000">
                  <a:srgbClr val="FF0000"/>
                </a:innerShdw>
              </a:effectLst>
            </c:spPr>
          </c:marker>
          <c:xVal>
            <c:multiLvlStrRef>
              <c:f>Summary!$A$125:$C$149</c:f>
              <c:multiLvlStrCache>
                <c:ptCount val="25"/>
                <c:lvl>
                  <c:pt idx="0">
                    <c:v>17/11/2023</c:v>
                  </c:pt>
                  <c:pt idx="1">
                    <c:v>20/11/2023</c:v>
                  </c:pt>
                  <c:pt idx="2">
                    <c:v>21/11/2023</c:v>
                  </c:pt>
                  <c:pt idx="3">
                    <c:v>22/11/2023</c:v>
                  </c:pt>
                  <c:pt idx="4">
                    <c:v>23/11/2023</c:v>
                  </c:pt>
                  <c:pt idx="5">
                    <c:v>24/11/2023</c:v>
                  </c:pt>
                  <c:pt idx="6">
                    <c:v>27/11/2023</c:v>
                  </c:pt>
                  <c:pt idx="7">
                    <c:v>28/11/2023</c:v>
                  </c:pt>
                  <c:pt idx="8">
                    <c:v>29/11/2023</c:v>
                  </c:pt>
                  <c:pt idx="9">
                    <c:v>30/11/2023</c:v>
                  </c:pt>
                  <c:pt idx="10">
                    <c:v>01/12/2023</c:v>
                  </c:pt>
                  <c:pt idx="11">
                    <c:v>04/12/2023</c:v>
                  </c:pt>
                  <c:pt idx="12">
                    <c:v>05/12/2023</c:v>
                  </c:pt>
                  <c:pt idx="13">
                    <c:v>06/12/2023</c:v>
                  </c:pt>
                  <c:pt idx="14">
                    <c:v>07/12/2023</c:v>
                  </c:pt>
                  <c:pt idx="15">
                    <c:v>08/12/2023</c:v>
                  </c:pt>
                  <c:pt idx="16">
                    <c:v>11/12/2023</c:v>
                  </c:pt>
                  <c:pt idx="17">
                    <c:v>12/12/2023</c:v>
                  </c:pt>
                  <c:pt idx="18">
                    <c:v>13/12/2023</c:v>
                  </c:pt>
                  <c:pt idx="19">
                    <c:v>14/12/2023</c:v>
                  </c:pt>
                  <c:pt idx="20">
                    <c:v>15/12/2023</c:v>
                  </c:pt>
                  <c:pt idx="21">
                    <c:v>18/12/2023</c:v>
                  </c:pt>
                  <c:pt idx="22">
                    <c:v>19/12/2023</c:v>
                  </c:pt>
                  <c:pt idx="23">
                    <c:v>20/12/2023</c:v>
                  </c:pt>
                  <c:pt idx="24">
                    <c:v>21/12/2023</c:v>
                  </c:pt>
                </c:lvl>
                <c:lvl>
                  <c:pt idx="0">
                    <c:v>Ngày 17</c:v>
                  </c:pt>
                  <c:pt idx="1">
                    <c:v>Ngày 20</c:v>
                  </c:pt>
                  <c:pt idx="2">
                    <c:v>Ngày 21</c:v>
                  </c:pt>
                  <c:pt idx="3">
                    <c:v>Ngày 22</c:v>
                  </c:pt>
                  <c:pt idx="4">
                    <c:v>Ngày 23</c:v>
                  </c:pt>
                  <c:pt idx="5">
                    <c:v>Ngày 24</c:v>
                  </c:pt>
                  <c:pt idx="6">
                    <c:v>Ngày 27</c:v>
                  </c:pt>
                  <c:pt idx="7">
                    <c:v>Ngày 28</c:v>
                  </c:pt>
                  <c:pt idx="8">
                    <c:v>Ngày 29</c:v>
                  </c:pt>
                  <c:pt idx="9">
                    <c:v>Ngày 30</c:v>
                  </c:pt>
                  <c:pt idx="10">
                    <c:v>Ngày 1</c:v>
                  </c:pt>
                  <c:pt idx="11">
                    <c:v>Ngày 4</c:v>
                  </c:pt>
                  <c:pt idx="12">
                    <c:v>Ngày 5</c:v>
                  </c:pt>
                  <c:pt idx="13">
                    <c:v>Ngày 6</c:v>
                  </c:pt>
                  <c:pt idx="14">
                    <c:v>Ngày 7</c:v>
                  </c:pt>
                  <c:pt idx="15">
                    <c:v>Ngày 8</c:v>
                  </c:pt>
                  <c:pt idx="16">
                    <c:v>Ngày 11</c:v>
                  </c:pt>
                  <c:pt idx="17">
                    <c:v>Ngày 12</c:v>
                  </c:pt>
                  <c:pt idx="18">
                    <c:v>Ngày 13</c:v>
                  </c:pt>
                  <c:pt idx="19">
                    <c:v>Ngày 14</c:v>
                  </c:pt>
                  <c:pt idx="20">
                    <c:v>Ngày 15</c:v>
                  </c:pt>
                  <c:pt idx="21">
                    <c:v>Ngày 18</c:v>
                  </c:pt>
                  <c:pt idx="22">
                    <c:v>Ngày 19</c:v>
                  </c:pt>
                  <c:pt idx="23">
                    <c:v>Ngày 20</c:v>
                  </c:pt>
                  <c:pt idx="24">
                    <c:v>Ngày 21</c:v>
                  </c:pt>
                </c:lvl>
                <c:lvl>
                  <c:pt idx="0">
                    <c:v>11</c:v>
                  </c:pt>
                  <c:pt idx="10">
                    <c:v>12</c:v>
                  </c:pt>
                </c:lvl>
              </c:multiLvlStrCache>
            </c:multiLvlStrRef>
          </c:xVal>
          <c:yVal>
            <c:numRef>
              <c:f>Summary!$F$125:$F$149</c:f>
              <c:numCache>
                <c:formatCode>#,##0</c:formatCode>
                <c:ptCount val="25"/>
                <c:pt idx="0">
                  <c:v>39901</c:v>
                </c:pt>
                <c:pt idx="1">
                  <c:v>47804</c:v>
                </c:pt>
                <c:pt idx="2">
                  <c:v>51731</c:v>
                </c:pt>
                <c:pt idx="3">
                  <c:v>51374</c:v>
                </c:pt>
                <c:pt idx="4">
                  <c:v>50748</c:v>
                </c:pt>
                <c:pt idx="5">
                  <c:v>53443</c:v>
                </c:pt>
                <c:pt idx="6">
                  <c:v>50971</c:v>
                </c:pt>
                <c:pt idx="7">
                  <c:v>55837</c:v>
                </c:pt>
                <c:pt idx="8">
                  <c:v>56040</c:v>
                </c:pt>
                <c:pt idx="9">
                  <c:v>58889</c:v>
                </c:pt>
                <c:pt idx="10">
                  <c:v>53907</c:v>
                </c:pt>
                <c:pt idx="11">
                  <c:v>53253</c:v>
                </c:pt>
                <c:pt idx="12">
                  <c:v>56949</c:v>
                </c:pt>
                <c:pt idx="13">
                  <c:v>59871</c:v>
                </c:pt>
                <c:pt idx="14">
                  <c:v>62827</c:v>
                </c:pt>
                <c:pt idx="15">
                  <c:v>55816</c:v>
                </c:pt>
                <c:pt idx="16">
                  <c:v>59090</c:v>
                </c:pt>
                <c:pt idx="17">
                  <c:v>61583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BF-434A-B3B9-5B9C33A77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781535"/>
        <c:axId val="393757231"/>
      </c:scatterChart>
      <c:catAx>
        <c:axId val="26107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61074303"/>
        <c:crosses val="autoZero"/>
        <c:auto val="1"/>
        <c:lblAlgn val="ctr"/>
        <c:lblOffset val="100"/>
        <c:noMultiLvlLbl val="0"/>
      </c:catAx>
      <c:valAx>
        <c:axId val="2610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61072575"/>
        <c:crosses val="autoZero"/>
        <c:crossBetween val="between"/>
      </c:valAx>
      <c:valAx>
        <c:axId val="393757231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93781535"/>
        <c:crosses val="max"/>
        <c:crossBetween val="midCat"/>
      </c:valAx>
      <c:valAx>
        <c:axId val="393781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375723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</xdr:colOff>
      <xdr:row>1</xdr:row>
      <xdr:rowOff>6030</xdr:rowOff>
    </xdr:from>
    <xdr:to>
      <xdr:col>8</xdr:col>
      <xdr:colOff>43296</xdr:colOff>
      <xdr:row>25</xdr:row>
      <xdr:rowOff>14432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B93227-38E0-36D4-077B-5C9016A9C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28865</xdr:colOff>
      <xdr:row>0</xdr:row>
      <xdr:rowOff>294531</xdr:rowOff>
    </xdr:from>
    <xdr:to>
      <xdr:col>18</xdr:col>
      <xdr:colOff>43296</xdr:colOff>
      <xdr:row>25</xdr:row>
      <xdr:rowOff>28864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A4435B-6D7D-739E-B332-7A1725F7B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43297</xdr:colOff>
      <xdr:row>25</xdr:row>
      <xdr:rowOff>72159</xdr:rowOff>
    </xdr:from>
    <xdr:to>
      <xdr:col>8</xdr:col>
      <xdr:colOff>43296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5EF857-7064-7482-09E3-CEC02EC56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28864</xdr:colOff>
      <xdr:row>25</xdr:row>
      <xdr:rowOff>6641</xdr:rowOff>
    </xdr:from>
    <xdr:to>
      <xdr:col>17</xdr:col>
      <xdr:colOff>317499</xdr:colOff>
      <xdr:row>45</xdr:row>
      <xdr:rowOff>28865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0C5604-4BC9-1DB6-17A1-79FE2C53F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DFA-ED91-D041-A9B9-85C8E374A061}">
  <dimension ref="A1:W149"/>
  <sheetViews>
    <sheetView tabSelected="1" topLeftCell="A7" zoomScale="88" zoomScaleNormal="80" workbookViewId="0">
      <selection activeCell="I104" sqref="I104"/>
    </sheetView>
  </sheetViews>
  <sheetFormatPr baseColWidth="10" defaultRowHeight="16" x14ac:dyDescent="0.2"/>
  <cols>
    <col min="2" max="2" width="12.33203125" customWidth="1"/>
    <col min="3" max="3" width="15.1640625" customWidth="1"/>
    <col min="4" max="4" width="14.83203125" customWidth="1"/>
    <col min="5" max="5" width="22.33203125" customWidth="1"/>
    <col min="6" max="10" width="19.83203125" customWidth="1"/>
    <col min="11" max="11" width="16.33203125" customWidth="1"/>
    <col min="12" max="12" width="13.5" customWidth="1"/>
    <col min="13" max="13" width="16.5" customWidth="1"/>
    <col min="14" max="14" width="13.83203125" customWidth="1"/>
    <col min="15" max="15" width="13.33203125" customWidth="1"/>
    <col min="16" max="16" width="18.33203125" customWidth="1"/>
    <col min="17" max="17" width="15" customWidth="1"/>
  </cols>
  <sheetData>
    <row r="1" spans="1:8" ht="18" customHeight="1" x14ac:dyDescent="0.3">
      <c r="A1" s="18" t="s">
        <v>39</v>
      </c>
      <c r="B1" s="18"/>
      <c r="C1" s="18"/>
      <c r="D1" s="18"/>
      <c r="E1" s="18"/>
      <c r="F1" s="9" t="s">
        <v>69</v>
      </c>
      <c r="G1" s="9"/>
      <c r="H1" s="9"/>
    </row>
    <row r="2" spans="1:8" ht="19" customHeight="1" x14ac:dyDescent="0.3">
      <c r="A2" s="9"/>
      <c r="F2" s="9"/>
      <c r="G2" s="9"/>
      <c r="H2" s="9"/>
    </row>
    <row r="3" spans="1:8" ht="18" customHeight="1" x14ac:dyDescent="0.3">
      <c r="A3" s="9"/>
      <c r="F3" s="9"/>
      <c r="G3" s="9"/>
      <c r="H3" s="9"/>
    </row>
    <row r="4" spans="1:8" ht="18" customHeight="1" x14ac:dyDescent="0.3">
      <c r="A4" s="9"/>
      <c r="F4" s="9"/>
      <c r="G4" s="9"/>
      <c r="H4" s="9"/>
    </row>
    <row r="5" spans="1:8" ht="18" customHeight="1" x14ac:dyDescent="0.3">
      <c r="A5" s="9"/>
      <c r="F5" s="9"/>
      <c r="G5" s="9"/>
      <c r="H5" s="9"/>
    </row>
    <row r="6" spans="1:8" ht="18" customHeight="1" x14ac:dyDescent="0.3">
      <c r="A6" s="9"/>
      <c r="F6" s="9"/>
      <c r="G6" s="9"/>
      <c r="H6" s="9"/>
    </row>
    <row r="7" spans="1:8" ht="18" customHeight="1" x14ac:dyDescent="0.3">
      <c r="A7" s="9"/>
      <c r="F7" s="9"/>
      <c r="G7" s="9"/>
      <c r="H7" s="9"/>
    </row>
    <row r="8" spans="1:8" ht="18" customHeight="1" x14ac:dyDescent="0.3">
      <c r="A8" s="9"/>
      <c r="F8" s="9"/>
      <c r="G8" s="9"/>
      <c r="H8" s="9"/>
    </row>
    <row r="9" spans="1:8" ht="18" customHeight="1" x14ac:dyDescent="0.3">
      <c r="A9" s="9"/>
      <c r="F9" s="9"/>
      <c r="G9" s="9"/>
      <c r="H9" s="9"/>
    </row>
    <row r="10" spans="1:8" ht="18" customHeight="1" x14ac:dyDescent="0.3">
      <c r="A10" s="9"/>
      <c r="F10" s="9"/>
      <c r="G10" s="9"/>
      <c r="H10" s="9"/>
    </row>
    <row r="11" spans="1:8" ht="18" customHeight="1" x14ac:dyDescent="0.3">
      <c r="A11" s="9"/>
      <c r="F11" s="9"/>
      <c r="G11" s="9"/>
      <c r="H11" s="9"/>
    </row>
    <row r="12" spans="1:8" ht="18" customHeight="1" x14ac:dyDescent="0.3">
      <c r="A12" s="9"/>
      <c r="F12" s="9"/>
      <c r="G12" s="9"/>
      <c r="H12" s="9"/>
    </row>
    <row r="13" spans="1:8" ht="18" customHeight="1" x14ac:dyDescent="0.3">
      <c r="A13" s="9"/>
      <c r="F13" s="9"/>
      <c r="G13" s="9"/>
      <c r="H13" s="9"/>
    </row>
    <row r="14" spans="1:8" ht="18" customHeight="1" x14ac:dyDescent="0.3">
      <c r="A14" s="9"/>
      <c r="F14" s="9"/>
      <c r="G14" s="9"/>
      <c r="H14" s="9"/>
    </row>
    <row r="15" spans="1:8" ht="18" customHeight="1" x14ac:dyDescent="0.3">
      <c r="A15" s="9"/>
      <c r="F15" s="9"/>
      <c r="G15" s="9"/>
      <c r="H15" s="9"/>
    </row>
    <row r="16" spans="1:8" ht="18" customHeight="1" x14ac:dyDescent="0.3">
      <c r="A16" s="9"/>
      <c r="F16" s="9"/>
      <c r="G16" s="9"/>
      <c r="H16" s="9"/>
    </row>
    <row r="17" spans="1:8" ht="18" customHeight="1" x14ac:dyDescent="0.3">
      <c r="A17" s="9"/>
      <c r="F17" s="9"/>
      <c r="G17" s="9"/>
      <c r="H17" s="9"/>
    </row>
    <row r="18" spans="1:8" ht="18" customHeight="1" x14ac:dyDescent="0.3">
      <c r="A18" s="9"/>
      <c r="F18" s="9"/>
      <c r="G18" s="9"/>
      <c r="H18" s="9"/>
    </row>
    <row r="19" spans="1:8" ht="18" customHeight="1" x14ac:dyDescent="0.3">
      <c r="A19" s="9"/>
      <c r="F19" s="9"/>
      <c r="G19" s="9"/>
      <c r="H19" s="9"/>
    </row>
    <row r="20" spans="1:8" ht="18" customHeight="1" x14ac:dyDescent="0.3">
      <c r="A20" s="9"/>
      <c r="F20" s="9"/>
      <c r="G20" s="9"/>
      <c r="H20" s="9"/>
    </row>
    <row r="21" spans="1:8" ht="18" customHeight="1" x14ac:dyDescent="0.3">
      <c r="A21" s="9"/>
      <c r="F21" s="9"/>
      <c r="G21" s="9"/>
      <c r="H21" s="9"/>
    </row>
    <row r="22" spans="1:8" ht="18" customHeight="1" x14ac:dyDescent="0.3">
      <c r="A22" s="9"/>
      <c r="F22" s="9"/>
      <c r="G22" s="9"/>
      <c r="H22" s="9"/>
    </row>
    <row r="23" spans="1:8" ht="18" customHeight="1" x14ac:dyDescent="0.3">
      <c r="A23" s="9"/>
      <c r="F23" s="9"/>
      <c r="G23" s="9"/>
      <c r="H23" s="9"/>
    </row>
    <row r="24" spans="1:8" ht="18" customHeight="1" x14ac:dyDescent="0.3">
      <c r="A24" s="9"/>
      <c r="F24" s="9"/>
      <c r="G24" s="9"/>
      <c r="H24" s="9"/>
    </row>
    <row r="25" spans="1:8" ht="18" customHeight="1" x14ac:dyDescent="0.3">
      <c r="A25" s="9"/>
      <c r="F25" s="9"/>
      <c r="G25" s="9"/>
      <c r="H25" s="9"/>
    </row>
    <row r="26" spans="1:8" ht="18" customHeight="1" x14ac:dyDescent="0.3">
      <c r="A26" s="9"/>
      <c r="F26" s="9"/>
      <c r="G26" s="9"/>
      <c r="H26" s="9"/>
    </row>
    <row r="27" spans="1:8" ht="18" customHeight="1" x14ac:dyDescent="0.3">
      <c r="A27" s="9"/>
      <c r="F27" s="9"/>
      <c r="G27" s="9"/>
      <c r="H27" s="9"/>
    </row>
    <row r="28" spans="1:8" ht="18" customHeight="1" x14ac:dyDescent="0.3">
      <c r="A28" s="9"/>
      <c r="F28" s="9"/>
      <c r="G28" s="9"/>
      <c r="H28" s="9"/>
    </row>
    <row r="29" spans="1:8" ht="18" customHeight="1" x14ac:dyDescent="0.3">
      <c r="A29" s="9"/>
      <c r="F29" s="9"/>
      <c r="G29" s="9"/>
      <c r="H29" s="9"/>
    </row>
    <row r="30" spans="1:8" ht="18" customHeight="1" x14ac:dyDescent="0.3">
      <c r="A30" s="9"/>
      <c r="F30" s="9"/>
      <c r="G30" s="9"/>
      <c r="H30" s="9"/>
    </row>
    <row r="31" spans="1:8" ht="18" customHeight="1" x14ac:dyDescent="0.3">
      <c r="A31" s="9"/>
      <c r="F31" s="9"/>
      <c r="G31" s="9"/>
      <c r="H31" s="9"/>
    </row>
    <row r="32" spans="1:8" ht="18" customHeight="1" x14ac:dyDescent="0.3">
      <c r="A32" s="9"/>
      <c r="F32" s="9"/>
      <c r="G32" s="9"/>
      <c r="H32" s="9"/>
    </row>
    <row r="33" spans="1:21" ht="18" customHeight="1" x14ac:dyDescent="0.3">
      <c r="A33" s="9"/>
      <c r="F33" s="9"/>
      <c r="G33" s="9"/>
      <c r="H33" s="9"/>
    </row>
    <row r="34" spans="1:21" ht="18" customHeight="1" x14ac:dyDescent="0.3">
      <c r="A34" s="9"/>
      <c r="F34" s="9"/>
      <c r="G34" s="9"/>
      <c r="H34" s="9"/>
    </row>
    <row r="35" spans="1:21" ht="18" customHeight="1" x14ac:dyDescent="0.3">
      <c r="A35" s="9"/>
      <c r="F35" s="9"/>
      <c r="G35" s="9"/>
      <c r="H35" s="9"/>
    </row>
    <row r="36" spans="1:21" ht="18" customHeight="1" x14ac:dyDescent="0.3">
      <c r="A36" s="9"/>
      <c r="F36" s="9"/>
      <c r="G36" s="9"/>
      <c r="H36" s="9"/>
    </row>
    <row r="37" spans="1:21" ht="18" customHeight="1" x14ac:dyDescent="0.3">
      <c r="A37" s="9"/>
      <c r="F37" s="9"/>
      <c r="G37" s="9"/>
      <c r="H37" s="9"/>
    </row>
    <row r="38" spans="1:21" ht="18" customHeight="1" x14ac:dyDescent="0.3">
      <c r="A38" s="9"/>
      <c r="F38" s="9"/>
      <c r="G38" s="9"/>
      <c r="H38" s="9"/>
    </row>
    <row r="39" spans="1:21" ht="18" customHeight="1" x14ac:dyDescent="0.3">
      <c r="A39" s="9"/>
      <c r="F39" s="9"/>
      <c r="G39" s="9"/>
      <c r="H39" s="9"/>
    </row>
    <row r="40" spans="1:21" ht="18" customHeight="1" x14ac:dyDescent="0.3">
      <c r="A40" s="9"/>
      <c r="F40" s="9"/>
      <c r="G40" s="9"/>
      <c r="H40" s="9"/>
    </row>
    <row r="41" spans="1:21" ht="18" customHeight="1" x14ac:dyDescent="0.3">
      <c r="A41" s="9"/>
      <c r="F41" s="9"/>
      <c r="G41" s="9"/>
      <c r="H41" s="9"/>
    </row>
    <row r="42" spans="1:21" ht="18" customHeight="1" x14ac:dyDescent="0.3">
      <c r="A42" s="9"/>
      <c r="F42" s="9"/>
      <c r="G42" s="9"/>
      <c r="H42" s="9"/>
    </row>
    <row r="43" spans="1:21" ht="18" customHeight="1" x14ac:dyDescent="0.3">
      <c r="A43" s="9"/>
      <c r="F43" s="9"/>
      <c r="G43" s="9"/>
      <c r="H43" s="9"/>
    </row>
    <row r="44" spans="1:21" ht="18" customHeight="1" x14ac:dyDescent="0.3">
      <c r="A44" s="9"/>
      <c r="F44" s="9"/>
      <c r="G44" s="9"/>
      <c r="H44" s="9"/>
    </row>
    <row r="45" spans="1:21" ht="18" customHeight="1" x14ac:dyDescent="0.3">
      <c r="A45" s="9"/>
      <c r="F45" s="9"/>
      <c r="G45" s="9"/>
      <c r="H45" s="9"/>
    </row>
    <row r="46" spans="1:21" x14ac:dyDescent="0.2">
      <c r="C46" s="19" t="s">
        <v>40</v>
      </c>
      <c r="D46" s="19"/>
      <c r="E46" s="19"/>
      <c r="F46" s="19"/>
      <c r="G46" s="21" t="s">
        <v>41</v>
      </c>
      <c r="H46" s="21"/>
      <c r="I46" s="21"/>
      <c r="J46" s="21"/>
      <c r="K46" s="22" t="s">
        <v>51</v>
      </c>
      <c r="L46" s="22"/>
      <c r="M46" s="22"/>
      <c r="N46" s="22"/>
      <c r="O46" s="20" t="str">
        <f>F1</f>
        <v>PTB-Q4</v>
      </c>
      <c r="P46" s="20"/>
      <c r="Q46" s="20" t="s">
        <v>53</v>
      </c>
      <c r="R46" s="20"/>
      <c r="S46" s="28"/>
      <c r="T46" s="28"/>
      <c r="U46" s="28"/>
    </row>
    <row r="47" spans="1:21" x14ac:dyDescent="0.2">
      <c r="A47" t="s">
        <v>1</v>
      </c>
      <c r="B47" t="str" cm="1">
        <f t="array" aca="1" ref="B47:B111" ca="1">INDIRECT("'" &amp; F1 &amp; "'!$B$2:$B$66")</f>
        <v>Ngày</v>
      </c>
      <c r="C47" t="str" cm="1">
        <f t="array" aca="1" ref="C47:C111" ca="1">INDIRECT("'" &amp; F1 &amp; "'!$D$2:$D$66")</f>
        <v>Mua ròng</v>
      </c>
      <c r="D47" t="str" cm="1">
        <f t="array" aca="1" ref="D47:D111" ca="1">INDIRECT("'" &amp; F1 &amp; "'!$E$2:$E$66")</f>
        <v>Bán ròng</v>
      </c>
      <c r="E47" t="str" cm="1">
        <f t="array" aca="1" ref="E47:E111" ca="1">INDIRECT("'" &amp; F1 &amp; "'!$G$2:$G$66")</f>
        <v>GT Mua - Bán ròng</v>
      </c>
      <c r="F47" t="str" cm="1">
        <f t="array" aca="1" ref="F47:F111" ca="1">INDIRECT("'" &amp; F1 &amp; "'!$H$2:$H$66")</f>
        <v>Luỹ kế GT</v>
      </c>
      <c r="G47" t="e" cm="1" vm="1">
        <f t="array" aca="1" ref="G47" ca="1">INDIRECT("'" &amp; F1 &amp; "'!$I$2:$I$66")</f>
        <v>#VALUE!</v>
      </c>
      <c r="H47" t="str" cm="1">
        <f t="array" aca="1" ref="H47:H111" ca="1">INDIRECT("'" &amp; F1 &amp; "'!$J$2:$J$66")</f>
        <v>KL Bán</v>
      </c>
      <c r="I47" t="str" cm="1">
        <f t="array" aca="1" ref="I47:I111" ca="1">INDIRECT("'" &amp; F1 &amp; "'!$L$2:$L$66")</f>
        <v>GT Mua - Bán ròng</v>
      </c>
      <c r="J47" t="str" cm="1">
        <f t="array" aca="1" ref="J47:J111" ca="1">INDIRECT("'" &amp; F1 &amp; "'!$M$2:$M$66")</f>
        <v>Luỹ kế GT</v>
      </c>
      <c r="K47" t="str" cm="1">
        <f t="array" aca="1" ref="K47:K111" ca="1">INDIRECT("'" &amp; F1 &amp; "'!$R$2:$R$66")</f>
        <v>Tổng KL</v>
      </c>
      <c r="L47" t="s">
        <v>52</v>
      </c>
      <c r="M47" t="s">
        <v>49</v>
      </c>
      <c r="N47" t="s">
        <v>50</v>
      </c>
      <c r="O47" t="str" cm="1">
        <f t="array" aca="1" ref="O47:O111" ca="1">INDIRECT("'" &amp; F1 &amp; "'!$U$2:$U$66")</f>
        <v>Biến động(%)</v>
      </c>
      <c r="P47" t="str">
        <f>F1</f>
        <v>PTB-Q4</v>
      </c>
      <c r="Q47" t="str" cm="1">
        <f t="array" aca="1" ref="Q47:Q111" ca="1">INDIRECT("'VNINDEX-Q4'!$U$2:$U$66")</f>
        <v>Biến động(%)</v>
      </c>
      <c r="R47" t="s">
        <v>58</v>
      </c>
    </row>
    <row r="48" spans="1:21" x14ac:dyDescent="0.2">
      <c r="A48" s="17">
        <v>10</v>
      </c>
      <c r="B48" s="4" t="str">
        <f ca="1"/>
        <v>Ngày 2</v>
      </c>
      <c r="C48" s="4">
        <f ca="1"/>
        <v>0</v>
      </c>
      <c r="D48" s="4">
        <f ca="1"/>
        <v>100</v>
      </c>
      <c r="E48" s="4">
        <f ca="1"/>
        <v>-5832603</v>
      </c>
      <c r="F48" s="4">
        <f ca="1"/>
        <v>-5832603</v>
      </c>
      <c r="G48" s="4"/>
      <c r="H48" s="4">
        <f ca="1"/>
        <v>0</v>
      </c>
      <c r="I48" s="4">
        <f ca="1"/>
        <v>0</v>
      </c>
      <c r="J48" s="4">
        <f ca="1"/>
        <v>0</v>
      </c>
      <c r="K48" s="4">
        <f ca="1"/>
        <v>156006</v>
      </c>
      <c r="M48" s="12">
        <f ca="1">C48+D48</f>
        <v>100</v>
      </c>
      <c r="N48" s="12">
        <f ca="1">G48+H48</f>
        <v>0</v>
      </c>
      <c r="O48" s="11">
        <f ca="1"/>
        <v>3.4305300000000002E-3</v>
      </c>
      <c r="P48" s="11">
        <f ca="1">O48</f>
        <v>3.4305300000000002E-3</v>
      </c>
      <c r="Q48" s="11">
        <f ca="1"/>
        <v>1E-3</v>
      </c>
      <c r="R48" s="5">
        <f ca="1">Q48</f>
        <v>1E-3</v>
      </c>
    </row>
    <row r="49" spans="1:18" x14ac:dyDescent="0.2">
      <c r="A49" s="17"/>
      <c r="B49" s="4" t="str">
        <f ca="1"/>
        <v>Ngày 3</v>
      </c>
      <c r="C49" s="4">
        <f ca="1"/>
        <v>104000</v>
      </c>
      <c r="D49" s="4">
        <f ca="1"/>
        <v>8000</v>
      </c>
      <c r="E49" s="4">
        <f ca="1"/>
        <v>5671220000</v>
      </c>
      <c r="F49" s="4">
        <f ca="1"/>
        <v>5665387397</v>
      </c>
      <c r="G49" s="4"/>
      <c r="H49" s="4">
        <f ca="1"/>
        <v>0</v>
      </c>
      <c r="I49" s="4">
        <f ca="1"/>
        <v>0</v>
      </c>
      <c r="J49" s="4">
        <f ca="1"/>
        <v>0</v>
      </c>
      <c r="K49" s="4">
        <f ca="1"/>
        <v>787800</v>
      </c>
      <c r="M49" s="12">
        <f t="shared" ref="M49:M111" ca="1" si="0">C49+D49</f>
        <v>112000</v>
      </c>
      <c r="N49" s="12">
        <f t="shared" ref="N49:N111" ca="1" si="1">G49+H49</f>
        <v>0</v>
      </c>
      <c r="O49" s="11">
        <f ca="1"/>
        <v>-8.5470100000000007E-3</v>
      </c>
      <c r="P49" s="11">
        <f ca="1">P48+O49</f>
        <v>-5.1164800000000005E-3</v>
      </c>
      <c r="Q49" s="11">
        <f ca="1"/>
        <v>-3.2199999999999999E-2</v>
      </c>
      <c r="R49" s="5">
        <f ca="1">R48+Q49</f>
        <v>-3.1199999999999999E-2</v>
      </c>
    </row>
    <row r="50" spans="1:18" x14ac:dyDescent="0.2">
      <c r="A50" s="17"/>
      <c r="B50" s="4" t="str">
        <f ca="1"/>
        <v>Ngày 4</v>
      </c>
      <c r="C50" s="4">
        <f ca="1"/>
        <v>106400</v>
      </c>
      <c r="D50" s="4">
        <f ca="1"/>
        <v>124000</v>
      </c>
      <c r="E50" s="4">
        <f ca="1"/>
        <v>-1024890000</v>
      </c>
      <c r="F50" s="4">
        <f ca="1"/>
        <v>4640497397</v>
      </c>
      <c r="G50" s="4"/>
      <c r="H50" s="4">
        <f ca="1"/>
        <v>0</v>
      </c>
      <c r="I50" s="4">
        <f ca="1"/>
        <v>0</v>
      </c>
      <c r="J50" s="4">
        <f ca="1"/>
        <v>0</v>
      </c>
      <c r="K50" s="4">
        <f ca="1"/>
        <v>680200</v>
      </c>
      <c r="M50" s="12">
        <f t="shared" ca="1" si="0"/>
        <v>230400</v>
      </c>
      <c r="N50" s="12">
        <f t="shared" ca="1" si="1"/>
        <v>0</v>
      </c>
      <c r="O50" s="11">
        <f ca="1"/>
        <v>2.2413789999999999E-2</v>
      </c>
      <c r="P50" s="11">
        <f t="shared" ref="P50:P99" ca="1" si="2">P49+O50</f>
        <v>1.729731E-2</v>
      </c>
      <c r="Q50" s="11">
        <f ca="1"/>
        <v>9.4999999999999998E-3</v>
      </c>
      <c r="R50" s="5">
        <f t="shared" ref="R50:R99" ca="1" si="3">R49+Q50</f>
        <v>-2.1699999999999997E-2</v>
      </c>
    </row>
    <row r="51" spans="1:18" x14ac:dyDescent="0.2">
      <c r="A51" s="17"/>
      <c r="B51" s="4" t="str">
        <f ca="1"/>
        <v>Ngày 5</v>
      </c>
      <c r="C51" s="4">
        <f ca="1"/>
        <v>176600</v>
      </c>
      <c r="D51" s="4">
        <f ca="1"/>
        <v>45200</v>
      </c>
      <c r="E51" s="4">
        <f ca="1"/>
        <v>7934230000</v>
      </c>
      <c r="F51" s="4">
        <f ca="1"/>
        <v>12574727397</v>
      </c>
      <c r="G51" s="4"/>
      <c r="H51" s="4">
        <f ca="1"/>
        <v>0</v>
      </c>
      <c r="I51" s="4">
        <f ca="1"/>
        <v>0</v>
      </c>
      <c r="J51" s="4">
        <f ca="1"/>
        <v>0</v>
      </c>
      <c r="K51" s="4">
        <f ca="1"/>
        <v>983500</v>
      </c>
      <c r="L51" s="4"/>
      <c r="M51" s="12">
        <f t="shared" ca="1" si="0"/>
        <v>221800</v>
      </c>
      <c r="N51" s="12">
        <f t="shared" ca="1" si="1"/>
        <v>0</v>
      </c>
      <c r="O51" s="11">
        <f ca="1"/>
        <v>4.2158519999999998E-2</v>
      </c>
      <c r="P51" s="11">
        <f t="shared" ca="1" si="2"/>
        <v>5.9455830000000001E-2</v>
      </c>
      <c r="Q51" s="11">
        <f ca="1"/>
        <v>-1.3100000000000001E-2</v>
      </c>
      <c r="R51" s="5">
        <f t="shared" ca="1" si="3"/>
        <v>-3.4799999999999998E-2</v>
      </c>
    </row>
    <row r="52" spans="1:18" x14ac:dyDescent="0.2">
      <c r="A52" s="17"/>
      <c r="B52" s="4" t="str">
        <f ca="1"/>
        <v>Ngày 6</v>
      </c>
      <c r="C52" s="4">
        <f ca="1"/>
        <v>113700</v>
      </c>
      <c r="D52" s="4">
        <f ca="1"/>
        <v>54023</v>
      </c>
      <c r="E52" s="4">
        <f ca="1"/>
        <v>3644550000</v>
      </c>
      <c r="F52" s="4">
        <f ca="1"/>
        <v>16219277397</v>
      </c>
      <c r="G52" s="4"/>
      <c r="H52" s="4">
        <f ca="1"/>
        <v>0</v>
      </c>
      <c r="I52" s="4">
        <f ca="1"/>
        <v>0</v>
      </c>
      <c r="J52" s="4">
        <f ca="1"/>
        <v>0</v>
      </c>
      <c r="K52" s="4">
        <f ca="1"/>
        <v>585300</v>
      </c>
      <c r="L52" s="4"/>
      <c r="M52" s="12">
        <f t="shared" ca="1" si="0"/>
        <v>167723</v>
      </c>
      <c r="N52" s="12">
        <f t="shared" ca="1" si="1"/>
        <v>0</v>
      </c>
      <c r="O52" s="11">
        <f ca="1"/>
        <v>9.7087400000000004E-3</v>
      </c>
      <c r="P52" s="11">
        <f t="shared" ca="1" si="2"/>
        <v>6.9164570000000009E-2</v>
      </c>
      <c r="Q52" s="11">
        <f ca="1"/>
        <v>1.32E-2</v>
      </c>
      <c r="R52" s="5">
        <f t="shared" ca="1" si="3"/>
        <v>-2.1599999999999998E-2</v>
      </c>
    </row>
    <row r="53" spans="1:18" x14ac:dyDescent="0.2">
      <c r="A53" s="17"/>
      <c r="B53" s="4" t="str">
        <f ca="1"/>
        <v>Ngày 9</v>
      </c>
      <c r="C53" s="4">
        <f ca="1"/>
        <v>81300</v>
      </c>
      <c r="D53" s="4">
        <f ca="1"/>
        <v>167600</v>
      </c>
      <c r="E53" s="4">
        <f ca="1"/>
        <v>-5053330000</v>
      </c>
      <c r="F53" s="4">
        <f ca="1"/>
        <v>11165947397</v>
      </c>
      <c r="G53" s="4"/>
      <c r="H53" s="4">
        <f ca="1"/>
        <v>0</v>
      </c>
      <c r="I53" s="4">
        <f ca="1"/>
        <v>0</v>
      </c>
      <c r="J53" s="4">
        <f ca="1"/>
        <v>0</v>
      </c>
      <c r="K53" s="4">
        <f ca="1"/>
        <v>682900</v>
      </c>
      <c r="L53" s="4"/>
      <c r="M53" s="12">
        <f t="shared" ca="1" si="0"/>
        <v>248900</v>
      </c>
      <c r="N53" s="12">
        <f t="shared" ca="1" si="1"/>
        <v>0</v>
      </c>
      <c r="O53" s="11">
        <f ca="1"/>
        <v>-4.3269229999999999E-2</v>
      </c>
      <c r="P53" s="11">
        <f t="shared" ca="1" si="2"/>
        <v>2.589534000000001E-2</v>
      </c>
      <c r="Q53" s="11">
        <f ca="1"/>
        <v>7.7999999999999996E-3</v>
      </c>
      <c r="R53" s="5">
        <f t="shared" ca="1" si="3"/>
        <v>-1.3799999999999998E-2</v>
      </c>
    </row>
    <row r="54" spans="1:18" x14ac:dyDescent="0.2">
      <c r="A54" s="17"/>
      <c r="B54" s="4" t="str">
        <f ca="1"/>
        <v>Ngày 10</v>
      </c>
      <c r="C54" s="4">
        <f ca="1"/>
        <v>10700</v>
      </c>
      <c r="D54" s="4">
        <f ca="1"/>
        <v>18700</v>
      </c>
      <c r="E54" s="4">
        <f ca="1"/>
        <v>-460710000</v>
      </c>
      <c r="F54" s="4">
        <f ca="1"/>
        <v>10705237397</v>
      </c>
      <c r="G54" s="4"/>
      <c r="H54" s="4">
        <f ca="1"/>
        <v>0</v>
      </c>
      <c r="I54" s="4">
        <f ca="1"/>
        <v>0</v>
      </c>
      <c r="J54" s="4">
        <f ca="1"/>
        <v>0</v>
      </c>
      <c r="K54" s="4">
        <f ca="1"/>
        <v>1786200</v>
      </c>
      <c r="L54" s="4"/>
      <c r="M54" s="12">
        <f t="shared" ca="1" si="0"/>
        <v>29400</v>
      </c>
      <c r="N54" s="12">
        <f t="shared" ca="1" si="1"/>
        <v>0</v>
      </c>
      <c r="O54" s="11">
        <f ca="1"/>
        <v>-8.3752099999999993E-3</v>
      </c>
      <c r="P54" s="11">
        <f t="shared" ca="1" si="2"/>
        <v>1.7520130000000009E-2</v>
      </c>
      <c r="Q54" s="11">
        <f ca="1"/>
        <v>5.5999999999999999E-3</v>
      </c>
      <c r="R54" s="5">
        <f t="shared" ca="1" si="3"/>
        <v>-8.199999999999999E-3</v>
      </c>
    </row>
    <row r="55" spans="1:18" x14ac:dyDescent="0.2">
      <c r="A55" s="17"/>
      <c r="B55" s="4" t="str">
        <f ca="1"/>
        <v>Ngày 11</v>
      </c>
      <c r="C55" s="4">
        <f ca="1"/>
        <v>3000</v>
      </c>
      <c r="D55" s="4">
        <f ca="1"/>
        <v>800</v>
      </c>
      <c r="E55" s="4">
        <f ca="1"/>
        <v>129630000</v>
      </c>
      <c r="F55" s="4">
        <f ca="1"/>
        <v>10834867397</v>
      </c>
      <c r="G55" s="4"/>
      <c r="H55" s="4">
        <f ca="1"/>
        <v>0</v>
      </c>
      <c r="I55" s="4">
        <f ca="1"/>
        <v>0</v>
      </c>
      <c r="J55" s="4">
        <f ca="1"/>
        <v>0</v>
      </c>
      <c r="K55" s="4">
        <f ca="1"/>
        <v>185500</v>
      </c>
      <c r="L55" s="4"/>
      <c r="M55" s="12">
        <f t="shared" ca="1" si="0"/>
        <v>3800</v>
      </c>
      <c r="N55" s="12">
        <f t="shared" ca="1" si="1"/>
        <v>0</v>
      </c>
      <c r="O55" s="11">
        <f ca="1"/>
        <v>0</v>
      </c>
      <c r="P55" s="11">
        <f t="shared" ca="1" si="2"/>
        <v>1.7520130000000009E-2</v>
      </c>
      <c r="Q55" s="11">
        <f ca="1"/>
        <v>6.1999999999999998E-3</v>
      </c>
      <c r="R55" s="5">
        <f t="shared" ca="1" si="3"/>
        <v>-1.9999999999999992E-3</v>
      </c>
    </row>
    <row r="56" spans="1:18" x14ac:dyDescent="0.2">
      <c r="A56" s="17"/>
      <c r="B56" s="4" t="str">
        <f ca="1"/>
        <v>Ngày 12</v>
      </c>
      <c r="C56" s="4">
        <f ca="1"/>
        <v>9100</v>
      </c>
      <c r="D56" s="4">
        <f ca="1"/>
        <v>500</v>
      </c>
      <c r="E56" s="4">
        <f ca="1"/>
        <v>499240000</v>
      </c>
      <c r="F56" s="4">
        <f ca="1"/>
        <v>11334107397</v>
      </c>
      <c r="G56" s="4"/>
      <c r="H56" s="4">
        <f ca="1"/>
        <v>0</v>
      </c>
      <c r="I56" s="4">
        <f ca="1"/>
        <v>0</v>
      </c>
      <c r="J56" s="4">
        <f ca="1"/>
        <v>0</v>
      </c>
      <c r="K56" s="4">
        <f ca="1"/>
        <v>305800</v>
      </c>
      <c r="L56" s="4">
        <f ca="1">AVERAGE(K48:K55)</f>
        <v>730925.75</v>
      </c>
      <c r="M56" s="12">
        <f t="shared" ca="1" si="0"/>
        <v>9600</v>
      </c>
      <c r="N56" s="12">
        <f t="shared" ca="1" si="1"/>
        <v>0</v>
      </c>
      <c r="O56" s="11">
        <f ca="1"/>
        <v>-1.689189E-2</v>
      </c>
      <c r="P56" s="11">
        <f t="shared" ca="1" si="2"/>
        <v>6.2824000000000907E-4</v>
      </c>
      <c r="Q56" s="11">
        <f ca="1"/>
        <v>6.9999999999999999E-4</v>
      </c>
      <c r="R56" s="5">
        <f t="shared" ca="1" si="3"/>
        <v>-1.2999999999999991E-3</v>
      </c>
    </row>
    <row r="57" spans="1:18" x14ac:dyDescent="0.2">
      <c r="A57" s="17"/>
      <c r="B57" s="4" t="str">
        <f ca="1"/>
        <v>Ngày 13</v>
      </c>
      <c r="C57" s="4">
        <f ca="1"/>
        <v>2500</v>
      </c>
      <c r="D57" s="4">
        <f ca="1"/>
        <v>1700</v>
      </c>
      <c r="E57" s="4">
        <f ca="1"/>
        <v>45050000</v>
      </c>
      <c r="F57" s="4">
        <f ca="1"/>
        <v>11379157397</v>
      </c>
      <c r="G57" s="4"/>
      <c r="H57" s="4">
        <f ca="1"/>
        <v>0</v>
      </c>
      <c r="I57" s="4">
        <f ca="1"/>
        <v>0</v>
      </c>
      <c r="J57" s="4">
        <f ca="1"/>
        <v>0</v>
      </c>
      <c r="K57" s="4">
        <f ca="1"/>
        <v>251800</v>
      </c>
      <c r="L57" s="4">
        <f t="shared" ref="L57:L99" ca="1" si="4">AVERAGE(K49:K56)</f>
        <v>749650</v>
      </c>
      <c r="M57" s="12">
        <f t="shared" ca="1" si="0"/>
        <v>4200</v>
      </c>
      <c r="N57" s="12">
        <f t="shared" ca="1" si="1"/>
        <v>0</v>
      </c>
      <c r="O57" s="11">
        <f ca="1"/>
        <v>0</v>
      </c>
      <c r="P57" s="11">
        <f t="shared" ca="1" si="2"/>
        <v>6.2824000000000907E-4</v>
      </c>
      <c r="Q57" s="11">
        <f ca="1"/>
        <v>2.7000000000000001E-3</v>
      </c>
      <c r="R57" s="5">
        <f t="shared" ca="1" si="3"/>
        <v>1.4000000000000011E-3</v>
      </c>
    </row>
    <row r="58" spans="1:18" x14ac:dyDescent="0.2">
      <c r="A58" s="17"/>
      <c r="B58" s="4" t="str">
        <f ca="1"/>
        <v>Ngày 16</v>
      </c>
      <c r="C58" s="4">
        <f ca="1"/>
        <v>100</v>
      </c>
      <c r="D58" s="4">
        <f ca="1"/>
        <v>20500</v>
      </c>
      <c r="E58" s="4">
        <f ca="1"/>
        <v>-1171650000</v>
      </c>
      <c r="F58" s="4">
        <f ca="1"/>
        <v>10207507397</v>
      </c>
      <c r="G58" s="4"/>
      <c r="H58" s="4">
        <f ca="1"/>
        <v>0</v>
      </c>
      <c r="I58" s="4">
        <f ca="1"/>
        <v>0</v>
      </c>
      <c r="J58" s="4">
        <f ca="1"/>
        <v>0</v>
      </c>
      <c r="K58" s="4">
        <f ca="1"/>
        <v>237900</v>
      </c>
      <c r="L58" s="4">
        <f t="shared" ca="1" si="4"/>
        <v>682650</v>
      </c>
      <c r="M58" s="12">
        <f t="shared" ca="1" si="0"/>
        <v>20600</v>
      </c>
      <c r="N58" s="12">
        <f t="shared" ca="1" si="1"/>
        <v>0</v>
      </c>
      <c r="O58" s="11">
        <f ca="1"/>
        <v>-1.5463920000000001E-2</v>
      </c>
      <c r="P58" s="11">
        <f t="shared" ca="1" si="2"/>
        <v>-1.4835679999999992E-2</v>
      </c>
      <c r="Q58" s="11">
        <f ca="1"/>
        <v>-1.15E-2</v>
      </c>
      <c r="R58" s="5">
        <f t="shared" ca="1" si="3"/>
        <v>-1.0099999999999998E-2</v>
      </c>
    </row>
    <row r="59" spans="1:18" x14ac:dyDescent="0.2">
      <c r="A59" s="17"/>
      <c r="B59" s="4" t="str">
        <f ca="1"/>
        <v>Ngày 17</v>
      </c>
      <c r="C59" s="4">
        <f ca="1"/>
        <v>2300</v>
      </c>
      <c r="D59" s="4">
        <f ca="1"/>
        <v>0</v>
      </c>
      <c r="E59" s="4">
        <f ca="1"/>
        <v>131710000</v>
      </c>
      <c r="F59" s="4">
        <f ca="1"/>
        <v>10339217397</v>
      </c>
      <c r="G59" s="4"/>
      <c r="H59" s="4">
        <f ca="1"/>
        <v>0</v>
      </c>
      <c r="I59" s="4">
        <f ca="1"/>
        <v>0</v>
      </c>
      <c r="J59" s="4">
        <f ca="1"/>
        <v>0</v>
      </c>
      <c r="K59" s="4">
        <f ca="1"/>
        <v>270500</v>
      </c>
      <c r="L59" s="4">
        <f t="shared" ca="1" si="4"/>
        <v>627362.5</v>
      </c>
      <c r="M59" s="12">
        <f t="shared" ca="1" si="0"/>
        <v>2300</v>
      </c>
      <c r="N59" s="12">
        <f t="shared" ca="1" si="1"/>
        <v>0</v>
      </c>
      <c r="O59" s="11">
        <f ca="1"/>
        <v>1.7451999999999999E-3</v>
      </c>
      <c r="P59" s="11">
        <f t="shared" ca="1" si="2"/>
        <v>-1.3090479999999991E-2</v>
      </c>
      <c r="Q59" s="11">
        <f ca="1"/>
        <v>-1.7299999999999999E-2</v>
      </c>
      <c r="R59" s="5">
        <f t="shared" ca="1" si="3"/>
        <v>-2.7399999999999997E-2</v>
      </c>
    </row>
    <row r="60" spans="1:18" x14ac:dyDescent="0.2">
      <c r="A60" s="17"/>
      <c r="B60" s="4" t="str">
        <f ca="1"/>
        <v>Ngày 18</v>
      </c>
      <c r="C60" s="4">
        <f ca="1"/>
        <v>23300</v>
      </c>
      <c r="D60" s="4">
        <f ca="1"/>
        <v>25200</v>
      </c>
      <c r="E60" s="4">
        <f ca="1"/>
        <v>-112400000</v>
      </c>
      <c r="F60" s="4">
        <f ca="1"/>
        <v>10226817397</v>
      </c>
      <c r="G60" s="4"/>
      <c r="H60" s="4">
        <f ca="1"/>
        <v>0</v>
      </c>
      <c r="I60" s="4">
        <f ca="1"/>
        <v>0</v>
      </c>
      <c r="J60" s="4">
        <f ca="1"/>
        <v>0</v>
      </c>
      <c r="K60" s="4">
        <f ca="1"/>
        <v>887100</v>
      </c>
      <c r="L60" s="4">
        <f t="shared" ca="1" si="4"/>
        <v>538237.5</v>
      </c>
      <c r="M60" s="12">
        <f t="shared" ca="1" si="0"/>
        <v>48500</v>
      </c>
      <c r="N60" s="12">
        <f t="shared" ca="1" si="1"/>
        <v>0</v>
      </c>
      <c r="O60" s="11">
        <f ca="1"/>
        <v>6.9686399999999999E-3</v>
      </c>
      <c r="P60" s="11">
        <f t="shared" ca="1" si="2"/>
        <v>-6.1218399999999912E-3</v>
      </c>
      <c r="Q60" s="11">
        <f ca="1"/>
        <v>-1.6299999999999999E-2</v>
      </c>
      <c r="R60" s="5">
        <f t="shared" ca="1" si="3"/>
        <v>-4.3699999999999996E-2</v>
      </c>
    </row>
    <row r="61" spans="1:18" x14ac:dyDescent="0.2">
      <c r="A61" s="17"/>
      <c r="B61" s="4" t="str">
        <f ca="1"/>
        <v>Ngày 19</v>
      </c>
      <c r="C61" s="4">
        <f ca="1"/>
        <v>900</v>
      </c>
      <c r="D61" s="4">
        <f ca="1"/>
        <v>13000</v>
      </c>
      <c r="E61" s="4">
        <f ca="1"/>
        <v>-693490000</v>
      </c>
      <c r="F61" s="4">
        <f ca="1"/>
        <v>9533327397</v>
      </c>
      <c r="G61" s="4"/>
      <c r="H61" s="4">
        <f ca="1"/>
        <v>0</v>
      </c>
      <c r="I61" s="4">
        <f ca="1"/>
        <v>0</v>
      </c>
      <c r="J61" s="4">
        <f ca="1"/>
        <v>0</v>
      </c>
      <c r="K61" s="4">
        <f ca="1"/>
        <v>177200</v>
      </c>
      <c r="L61" s="4">
        <f t="shared" ca="1" si="4"/>
        <v>575962.5</v>
      </c>
      <c r="M61" s="12">
        <f t="shared" ca="1" si="0"/>
        <v>13900</v>
      </c>
      <c r="N61" s="12">
        <f t="shared" ca="1" si="1"/>
        <v>0</v>
      </c>
      <c r="O61" s="11">
        <f ca="1"/>
        <v>-8.6505200000000001E-3</v>
      </c>
      <c r="P61" s="11">
        <f t="shared" ca="1" si="2"/>
        <v>-1.4772359999999991E-2</v>
      </c>
      <c r="Q61" s="11">
        <f ca="1"/>
        <v>-1.41E-2</v>
      </c>
      <c r="R61" s="5">
        <f t="shared" ca="1" si="3"/>
        <v>-5.7799999999999997E-2</v>
      </c>
    </row>
    <row r="62" spans="1:18" x14ac:dyDescent="0.2">
      <c r="A62" s="17"/>
      <c r="B62" s="4" t="str">
        <f ca="1"/>
        <v>Ngày 20</v>
      </c>
      <c r="C62" s="4">
        <f ca="1"/>
        <v>154900</v>
      </c>
      <c r="D62" s="4">
        <f ca="1"/>
        <v>0</v>
      </c>
      <c r="E62" s="4">
        <f ca="1"/>
        <v>8900590000</v>
      </c>
      <c r="F62" s="4">
        <f ca="1"/>
        <v>18433917397</v>
      </c>
      <c r="G62" s="4"/>
      <c r="H62" s="4">
        <f ca="1"/>
        <v>0</v>
      </c>
      <c r="I62" s="4">
        <f ca="1"/>
        <v>0</v>
      </c>
      <c r="J62" s="4">
        <f ca="1"/>
        <v>0</v>
      </c>
      <c r="K62" s="4">
        <f ca="1"/>
        <v>440500</v>
      </c>
      <c r="L62" s="4">
        <f t="shared" ca="1" si="4"/>
        <v>512750</v>
      </c>
      <c r="M62" s="12">
        <f t="shared" ca="1" si="0"/>
        <v>154900</v>
      </c>
      <c r="N62" s="12">
        <f t="shared" ca="1" si="1"/>
        <v>0</v>
      </c>
      <c r="O62" s="11">
        <f ca="1"/>
        <v>3.4903999999999998E-3</v>
      </c>
      <c r="P62" s="11">
        <f t="shared" ca="1" si="2"/>
        <v>-1.1281959999999992E-2</v>
      </c>
      <c r="Q62" s="11">
        <f ca="1"/>
        <v>1.8599999999999998E-2</v>
      </c>
      <c r="R62" s="5">
        <f t="shared" ca="1" si="3"/>
        <v>-3.9199999999999999E-2</v>
      </c>
    </row>
    <row r="63" spans="1:18" x14ac:dyDescent="0.2">
      <c r="A63" s="17"/>
      <c r="B63" s="4" t="str">
        <f ca="1"/>
        <v>Ngày 23</v>
      </c>
      <c r="C63" s="4">
        <f ca="1"/>
        <v>1100</v>
      </c>
      <c r="D63" s="4">
        <f ca="1"/>
        <v>2000</v>
      </c>
      <c r="E63" s="4">
        <f ca="1"/>
        <v>-51230000</v>
      </c>
      <c r="F63" s="4">
        <f ca="1"/>
        <v>18382687397</v>
      </c>
      <c r="G63" s="4"/>
      <c r="H63" s="4">
        <f ca="1"/>
        <v>0</v>
      </c>
      <c r="I63" s="4">
        <f ca="1"/>
        <v>0</v>
      </c>
      <c r="J63" s="4">
        <f ca="1"/>
        <v>0</v>
      </c>
      <c r="K63" s="4">
        <f ca="1"/>
        <v>393000</v>
      </c>
      <c r="L63" s="4">
        <f t="shared" ca="1" si="4"/>
        <v>344537.5</v>
      </c>
      <c r="M63" s="12">
        <f t="shared" ca="1" si="0"/>
        <v>3100</v>
      </c>
      <c r="N63" s="12">
        <f t="shared" ca="1" si="1"/>
        <v>0</v>
      </c>
      <c r="O63" s="11">
        <f ca="1"/>
        <v>-3.4782599999999999E-3</v>
      </c>
      <c r="P63" s="11">
        <f t="shared" ca="1" si="2"/>
        <v>-1.4760219999999992E-2</v>
      </c>
      <c r="Q63" s="11">
        <f ca="1"/>
        <v>-1.3100000000000001E-2</v>
      </c>
      <c r="R63" s="5">
        <f t="shared" ca="1" si="3"/>
        <v>-5.2299999999999999E-2</v>
      </c>
    </row>
    <row r="64" spans="1:18" x14ac:dyDescent="0.2">
      <c r="A64" s="17"/>
      <c r="B64" t="str">
        <f ca="1"/>
        <v>Ngày 24</v>
      </c>
      <c r="C64" s="4">
        <f ca="1"/>
        <v>600</v>
      </c>
      <c r="D64" s="4">
        <f ca="1"/>
        <v>5030</v>
      </c>
      <c r="E64" s="4">
        <f ca="1"/>
        <v>-254560000</v>
      </c>
      <c r="F64" s="4">
        <f ca="1"/>
        <v>18128127397</v>
      </c>
      <c r="G64" s="4"/>
      <c r="H64" s="4">
        <f ca="1"/>
        <v>0</v>
      </c>
      <c r="I64" s="4">
        <f ca="1"/>
        <v>0</v>
      </c>
      <c r="J64" s="4">
        <f ca="1"/>
        <v>0</v>
      </c>
      <c r="K64" s="4">
        <f ca="1"/>
        <v>37900</v>
      </c>
      <c r="L64" s="4">
        <f t="shared" ca="1" si="4"/>
        <v>370475</v>
      </c>
      <c r="M64" s="12">
        <f t="shared" ca="1" si="0"/>
        <v>5630</v>
      </c>
      <c r="N64" s="12">
        <f t="shared" ca="1" si="1"/>
        <v>0</v>
      </c>
      <c r="O64" s="11">
        <f ca="1"/>
        <v>1.7451999999999999E-3</v>
      </c>
      <c r="P64" s="11">
        <f t="shared" ca="1" si="2"/>
        <v>-1.3015019999999992E-2</v>
      </c>
      <c r="Q64" s="11">
        <f ca="1"/>
        <v>1.1299999999999999E-2</v>
      </c>
      <c r="R64" s="5">
        <f t="shared" ca="1" si="3"/>
        <v>-4.1000000000000002E-2</v>
      </c>
    </row>
    <row r="65" spans="1:18" x14ac:dyDescent="0.2">
      <c r="A65" s="17"/>
      <c r="B65" t="str">
        <f ca="1"/>
        <v>Ngày 25</v>
      </c>
      <c r="C65" s="4">
        <f ca="1"/>
        <v>1100</v>
      </c>
      <c r="D65" s="4">
        <f ca="1"/>
        <v>0</v>
      </c>
      <c r="E65" s="4">
        <f ca="1"/>
        <v>63080000</v>
      </c>
      <c r="F65" s="4">
        <f ca="1"/>
        <v>18191207397</v>
      </c>
      <c r="G65" s="4"/>
      <c r="H65" s="4">
        <f ca="1"/>
        <v>0</v>
      </c>
      <c r="I65" s="4">
        <f ca="1"/>
        <v>0</v>
      </c>
      <c r="J65" s="4">
        <f ca="1"/>
        <v>0</v>
      </c>
      <c r="K65" s="4">
        <f ca="1"/>
        <v>56100</v>
      </c>
      <c r="L65" s="4">
        <f t="shared" ca="1" si="4"/>
        <v>336987.5</v>
      </c>
      <c r="M65" s="12">
        <f t="shared" ca="1" si="0"/>
        <v>1100</v>
      </c>
      <c r="N65" s="12">
        <f t="shared" ca="1" si="1"/>
        <v>0</v>
      </c>
      <c r="O65" s="11">
        <f ca="1"/>
        <v>-3.48432E-3</v>
      </c>
      <c r="P65" s="11">
        <f t="shared" ca="1" si="2"/>
        <v>-1.6499339999999991E-2</v>
      </c>
      <c r="Q65" s="11">
        <f ca="1"/>
        <v>-3.8E-3</v>
      </c>
      <c r="R65" s="5">
        <f t="shared" ca="1" si="3"/>
        <v>-4.48E-2</v>
      </c>
    </row>
    <row r="66" spans="1:18" x14ac:dyDescent="0.2">
      <c r="A66" s="17"/>
      <c r="B66" t="str">
        <f ca="1"/>
        <v>Ngày 26</v>
      </c>
      <c r="C66" s="4">
        <f ca="1"/>
        <v>5900</v>
      </c>
      <c r="D66" s="4">
        <f ca="1"/>
        <v>59420</v>
      </c>
      <c r="E66" s="4">
        <f ca="1"/>
        <v>-2983320000</v>
      </c>
      <c r="F66" s="4">
        <f ca="1"/>
        <v>15207887397</v>
      </c>
      <c r="G66" s="4"/>
      <c r="H66" s="4">
        <f ca="1"/>
        <v>0</v>
      </c>
      <c r="I66" s="4">
        <f ca="1"/>
        <v>0</v>
      </c>
      <c r="J66" s="4">
        <f ca="1"/>
        <v>0</v>
      </c>
      <c r="K66" s="4">
        <f ca="1"/>
        <v>1332700</v>
      </c>
      <c r="L66" s="4">
        <f t="shared" ca="1" si="4"/>
        <v>312525</v>
      </c>
      <c r="M66" s="12">
        <f t="shared" ca="1" si="0"/>
        <v>65320</v>
      </c>
      <c r="N66" s="12">
        <f t="shared" ca="1" si="1"/>
        <v>0</v>
      </c>
      <c r="O66" s="11">
        <f ca="1"/>
        <v>-2.0979020000000001E-2</v>
      </c>
      <c r="P66" s="11">
        <f t="shared" ca="1" si="2"/>
        <v>-3.7478359999999988E-2</v>
      </c>
      <c r="Q66" s="11">
        <f ca="1"/>
        <v>-4.19E-2</v>
      </c>
      <c r="R66" s="5">
        <f t="shared" ca="1" si="3"/>
        <v>-8.6699999999999999E-2</v>
      </c>
    </row>
    <row r="67" spans="1:18" x14ac:dyDescent="0.2">
      <c r="A67" s="17"/>
      <c r="B67" t="str">
        <f ca="1"/>
        <v>Ngày 27</v>
      </c>
      <c r="C67" s="4">
        <f ca="1"/>
        <v>0</v>
      </c>
      <c r="D67" s="4">
        <f ca="1"/>
        <v>600</v>
      </c>
      <c r="E67" s="4">
        <f ca="1"/>
        <v>-33300000</v>
      </c>
      <c r="F67" s="4">
        <f ca="1"/>
        <v>15174587397</v>
      </c>
      <c r="G67" s="4"/>
      <c r="H67" s="4">
        <f ca="1"/>
        <v>0</v>
      </c>
      <c r="I67" s="4">
        <f ca="1"/>
        <v>0</v>
      </c>
      <c r="J67" s="4">
        <f ca="1"/>
        <v>0</v>
      </c>
      <c r="K67" s="4">
        <f ca="1"/>
        <v>248900</v>
      </c>
      <c r="L67" s="4">
        <f t="shared" ca="1" si="4"/>
        <v>449375</v>
      </c>
      <c r="M67" s="12">
        <f t="shared" ca="1" si="0"/>
        <v>600</v>
      </c>
      <c r="N67" s="12">
        <f t="shared" ca="1" si="1"/>
        <v>0</v>
      </c>
      <c r="O67" s="11">
        <f ca="1"/>
        <v>-8.9285700000000003E-3</v>
      </c>
      <c r="P67" s="11">
        <f t="shared" ca="1" si="2"/>
        <v>-4.6406929999999985E-2</v>
      </c>
      <c r="Q67" s="11">
        <f ca="1"/>
        <v>4.8999999999999998E-3</v>
      </c>
      <c r="R67" s="5">
        <f t="shared" ca="1" si="3"/>
        <v>-8.1799999999999998E-2</v>
      </c>
    </row>
    <row r="68" spans="1:18" x14ac:dyDescent="0.2">
      <c r="A68" s="17"/>
      <c r="B68" t="str">
        <f ca="1"/>
        <v>Ngày 30</v>
      </c>
      <c r="C68" s="4">
        <f ca="1"/>
        <v>4800</v>
      </c>
      <c r="D68" s="4">
        <f ca="1"/>
        <v>0</v>
      </c>
      <c r="E68" s="4">
        <f ca="1"/>
        <v>264004533.64817002</v>
      </c>
      <c r="F68" s="4">
        <f ca="1"/>
        <v>15438591930.64817</v>
      </c>
      <c r="G68" s="4"/>
      <c r="H68" s="4">
        <f ca="1"/>
        <v>0</v>
      </c>
      <c r="I68" s="4">
        <f ca="1"/>
        <v>0</v>
      </c>
      <c r="J68" s="4">
        <f ca="1"/>
        <v>0</v>
      </c>
      <c r="K68" s="4">
        <f ca="1"/>
        <v>84700</v>
      </c>
      <c r="L68" s="4">
        <f t="shared" ca="1" si="4"/>
        <v>446675</v>
      </c>
      <c r="M68" s="12">
        <f t="shared" ca="1" si="0"/>
        <v>4800</v>
      </c>
      <c r="N68" s="12">
        <f t="shared" ca="1" si="1"/>
        <v>0</v>
      </c>
      <c r="O68" s="11">
        <f ca="1"/>
        <v>-1.4414410000000001E-2</v>
      </c>
      <c r="P68" s="11">
        <f t="shared" ca="1" si="2"/>
        <v>-6.0821339999999988E-2</v>
      </c>
      <c r="Q68" s="11">
        <f ca="1"/>
        <v>-1.72E-2</v>
      </c>
      <c r="R68" s="5">
        <f t="shared" ca="1" si="3"/>
        <v>-9.9000000000000005E-2</v>
      </c>
    </row>
    <row r="69" spans="1:18" x14ac:dyDescent="0.2">
      <c r="A69" s="17"/>
      <c r="B69" t="str">
        <f ca="1"/>
        <v>Ngày 31</v>
      </c>
      <c r="C69" s="4">
        <f ca="1"/>
        <v>2000</v>
      </c>
      <c r="D69" s="4">
        <f ca="1"/>
        <v>7000</v>
      </c>
      <c r="E69" s="4">
        <f ca="1"/>
        <v>-269610000</v>
      </c>
      <c r="F69" s="4">
        <f ca="1"/>
        <v>15168981930.64817</v>
      </c>
      <c r="G69" s="4"/>
      <c r="H69" s="4">
        <f ca="1"/>
        <v>0</v>
      </c>
      <c r="I69" s="4">
        <f ca="1"/>
        <v>0</v>
      </c>
      <c r="J69" s="4">
        <f ca="1"/>
        <v>0</v>
      </c>
      <c r="K69" s="4">
        <f ca="1"/>
        <v>212000</v>
      </c>
      <c r="L69" s="4">
        <f t="shared" ca="1" si="4"/>
        <v>346375</v>
      </c>
      <c r="M69" s="12">
        <f t="shared" ca="1" si="0"/>
        <v>9000</v>
      </c>
      <c r="N69" s="12">
        <f t="shared" ca="1" si="1"/>
        <v>0</v>
      </c>
      <c r="O69" s="11">
        <f ca="1"/>
        <v>-4.3875690000000002E-2</v>
      </c>
      <c r="P69" s="11">
        <f t="shared" ca="1" si="2"/>
        <v>-0.10469703</v>
      </c>
      <c r="Q69" s="11">
        <f ca="1"/>
        <v>-1.3599999999999999E-2</v>
      </c>
      <c r="R69" s="5">
        <f t="shared" ca="1" si="3"/>
        <v>-0.11260000000000001</v>
      </c>
    </row>
    <row r="70" spans="1:18" x14ac:dyDescent="0.2">
      <c r="A70" s="17">
        <v>11</v>
      </c>
      <c r="B70" t="str">
        <f ca="1"/>
        <v>Ngày 1</v>
      </c>
      <c r="C70" s="4">
        <f ca="1"/>
        <v>26600</v>
      </c>
      <c r="D70" s="4">
        <f ca="1"/>
        <v>30960</v>
      </c>
      <c r="E70" s="4">
        <f ca="1"/>
        <v>-201620000</v>
      </c>
      <c r="F70" s="4">
        <f ca="1"/>
        <v>14967361930.64817</v>
      </c>
      <c r="G70" s="4"/>
      <c r="H70" s="4">
        <f ca="1"/>
        <v>0</v>
      </c>
      <c r="I70" s="4">
        <f ca="1"/>
        <v>0</v>
      </c>
      <c r="J70" s="4">
        <f ca="1"/>
        <v>0</v>
      </c>
      <c r="K70" s="4">
        <f ca="1"/>
        <v>250300</v>
      </c>
      <c r="L70" s="4">
        <f t="shared" ca="1" si="4"/>
        <v>350725</v>
      </c>
      <c r="M70" s="12">
        <f t="shared" ca="1" si="0"/>
        <v>57560</v>
      </c>
      <c r="N70" s="12">
        <f t="shared" ca="1" si="1"/>
        <v>0</v>
      </c>
      <c r="O70" s="11">
        <f ca="1"/>
        <v>3.2504779999999997E-2</v>
      </c>
      <c r="P70" s="11">
        <f t="shared" ca="1" si="2"/>
        <v>-7.2192249999999999E-2</v>
      </c>
      <c r="Q70" s="11">
        <f ca="1"/>
        <v>1.12E-2</v>
      </c>
      <c r="R70" s="5">
        <f t="shared" ca="1" si="3"/>
        <v>-0.1014</v>
      </c>
    </row>
    <row r="71" spans="1:18" x14ac:dyDescent="0.2">
      <c r="A71" s="17"/>
      <c r="B71" t="str">
        <f ca="1"/>
        <v>Ngày 2</v>
      </c>
      <c r="C71" s="4">
        <f ca="1"/>
        <v>15500</v>
      </c>
      <c r="D71" s="4">
        <f ca="1"/>
        <v>3900</v>
      </c>
      <c r="E71" s="4">
        <f ca="1"/>
        <v>637870000</v>
      </c>
      <c r="F71" s="4">
        <f ca="1"/>
        <v>15605231930.64817</v>
      </c>
      <c r="G71" s="4"/>
      <c r="H71" s="4">
        <f ca="1"/>
        <v>0</v>
      </c>
      <c r="I71" s="4">
        <f ca="1"/>
        <v>0</v>
      </c>
      <c r="J71" s="4">
        <f ca="1"/>
        <v>0</v>
      </c>
      <c r="K71" s="4">
        <f ca="1"/>
        <v>52400</v>
      </c>
      <c r="L71" s="4">
        <f t="shared" ca="1" si="4"/>
        <v>326950</v>
      </c>
      <c r="M71" s="12">
        <f t="shared" ca="1" si="0"/>
        <v>19400</v>
      </c>
      <c r="N71" s="12">
        <f t="shared" ca="1" si="1"/>
        <v>0</v>
      </c>
      <c r="O71" s="11">
        <f ca="1"/>
        <v>3.703704E-2</v>
      </c>
      <c r="P71" s="11">
        <f t="shared" ca="1" si="2"/>
        <v>-3.5155209999999999E-2</v>
      </c>
      <c r="Q71" s="11">
        <f ca="1"/>
        <v>3.44E-2</v>
      </c>
      <c r="R71" s="5">
        <f t="shared" ca="1" si="3"/>
        <v>-6.7000000000000004E-2</v>
      </c>
    </row>
    <row r="72" spans="1:18" x14ac:dyDescent="0.2">
      <c r="A72" s="17"/>
      <c r="B72" t="str">
        <f ca="1"/>
        <v>Ngày 3</v>
      </c>
      <c r="C72" s="4">
        <f ca="1"/>
        <v>62900</v>
      </c>
      <c r="D72" s="4">
        <f ca="1"/>
        <v>2600</v>
      </c>
      <c r="E72" s="4">
        <f ca="1"/>
        <v>3394890000</v>
      </c>
      <c r="F72" s="4">
        <f ca="1"/>
        <v>19000121930.64817</v>
      </c>
      <c r="G72" s="4"/>
      <c r="H72" s="4">
        <f ca="1"/>
        <v>0</v>
      </c>
      <c r="I72" s="4">
        <f ca="1"/>
        <v>0</v>
      </c>
      <c r="J72" s="4">
        <f ca="1"/>
        <v>0</v>
      </c>
      <c r="K72" s="4">
        <f ca="1"/>
        <v>119100</v>
      </c>
      <c r="L72" s="4">
        <f t="shared" ca="1" si="4"/>
        <v>284375</v>
      </c>
      <c r="M72" s="12">
        <f t="shared" ca="1" si="0"/>
        <v>65500</v>
      </c>
      <c r="N72" s="12">
        <f t="shared" ca="1" si="1"/>
        <v>0</v>
      </c>
      <c r="O72" s="11">
        <f ca="1"/>
        <v>-1.7857140000000001E-2</v>
      </c>
      <c r="P72" s="11">
        <f t="shared" ca="1" si="2"/>
        <v>-5.301235E-2</v>
      </c>
      <c r="Q72" s="11">
        <f ca="1"/>
        <v>1.1999999999999999E-3</v>
      </c>
      <c r="R72" s="5">
        <f t="shared" ca="1" si="3"/>
        <v>-6.5799999999999997E-2</v>
      </c>
    </row>
    <row r="73" spans="1:18" x14ac:dyDescent="0.2">
      <c r="A73" s="17"/>
      <c r="B73" t="str">
        <f ca="1"/>
        <v>Ngày 6</v>
      </c>
      <c r="C73" s="4">
        <f ca="1"/>
        <v>13200</v>
      </c>
      <c r="D73" s="4">
        <f ca="1"/>
        <v>14</v>
      </c>
      <c r="E73" s="4">
        <f ca="1"/>
        <v>731160000</v>
      </c>
      <c r="F73" s="4">
        <f ca="1"/>
        <v>19731281930.64817</v>
      </c>
      <c r="G73" s="4"/>
      <c r="H73" s="4">
        <f ca="1"/>
        <v>0</v>
      </c>
      <c r="I73" s="4">
        <f ca="1"/>
        <v>0</v>
      </c>
      <c r="J73" s="4">
        <f ca="1"/>
        <v>0</v>
      </c>
      <c r="K73" s="4">
        <f ca="1"/>
        <v>72200</v>
      </c>
      <c r="L73" s="4">
        <f t="shared" ca="1" si="4"/>
        <v>294525</v>
      </c>
      <c r="M73" s="12">
        <f t="shared" ca="1" si="0"/>
        <v>13214</v>
      </c>
      <c r="N73" s="12">
        <f t="shared" ca="1" si="1"/>
        <v>0</v>
      </c>
      <c r="O73" s="11">
        <f ca="1"/>
        <v>9.0909100000000007E-3</v>
      </c>
      <c r="P73" s="11">
        <f t="shared" ca="1" si="2"/>
        <v>-4.3921439999999999E-2</v>
      </c>
      <c r="Q73" s="11">
        <f ca="1"/>
        <v>1.2E-2</v>
      </c>
      <c r="R73" s="5">
        <f t="shared" ca="1" si="3"/>
        <v>-5.3800000000000001E-2</v>
      </c>
    </row>
    <row r="74" spans="1:18" x14ac:dyDescent="0.2">
      <c r="A74" s="17"/>
      <c r="B74" t="str">
        <f ca="1"/>
        <v>Ngày 7</v>
      </c>
      <c r="C74" s="4">
        <f ca="1"/>
        <v>100</v>
      </c>
      <c r="D74" s="4">
        <f ca="1"/>
        <v>5500</v>
      </c>
      <c r="E74" s="4">
        <f ca="1"/>
        <v>-298590000</v>
      </c>
      <c r="F74" s="4">
        <f ca="1"/>
        <v>19432691930.64817</v>
      </c>
      <c r="G74" s="4"/>
      <c r="H74" s="4">
        <f ca="1"/>
        <v>0</v>
      </c>
      <c r="I74" s="4">
        <f ca="1"/>
        <v>0</v>
      </c>
      <c r="J74" s="4">
        <f ca="1"/>
        <v>0</v>
      </c>
      <c r="K74" s="4">
        <f ca="1"/>
        <v>112000</v>
      </c>
      <c r="L74" s="4">
        <f t="shared" ca="1" si="4"/>
        <v>296537.5</v>
      </c>
      <c r="M74" s="12">
        <f t="shared" ca="1" si="0"/>
        <v>5600</v>
      </c>
      <c r="N74" s="12">
        <f t="shared" ca="1" si="1"/>
        <v>0</v>
      </c>
      <c r="O74" s="11">
        <f ca="1"/>
        <v>0</v>
      </c>
      <c r="P74" s="11">
        <f t="shared" ca="1" si="2"/>
        <v>-4.3921439999999999E-2</v>
      </c>
      <c r="Q74" s="11">
        <f ca="1"/>
        <v>-8.6E-3</v>
      </c>
      <c r="R74" s="5">
        <f t="shared" ca="1" si="3"/>
        <v>-6.2399999999999997E-2</v>
      </c>
    </row>
    <row r="75" spans="1:18" x14ac:dyDescent="0.2">
      <c r="A75" s="17"/>
      <c r="B75" t="str">
        <f ca="1"/>
        <v>Ngày 8</v>
      </c>
      <c r="C75" s="4">
        <f ca="1"/>
        <v>0</v>
      </c>
      <c r="D75" s="4">
        <f ca="1"/>
        <v>2700</v>
      </c>
      <c r="E75" s="4">
        <f ca="1"/>
        <v>-149470000</v>
      </c>
      <c r="F75" s="4">
        <f ca="1"/>
        <v>19283221930.64817</v>
      </c>
      <c r="G75" s="4"/>
      <c r="H75" s="4">
        <f ca="1"/>
        <v>0</v>
      </c>
      <c r="I75" s="4">
        <f ca="1"/>
        <v>0</v>
      </c>
      <c r="J75" s="4">
        <f ca="1"/>
        <v>0</v>
      </c>
      <c r="K75" s="4">
        <f ca="1"/>
        <v>104700</v>
      </c>
      <c r="L75" s="4">
        <f t="shared" ca="1" si="4"/>
        <v>143950</v>
      </c>
      <c r="M75" s="12">
        <f t="shared" ca="1" si="0"/>
        <v>2700</v>
      </c>
      <c r="N75" s="12">
        <f t="shared" ca="1" si="1"/>
        <v>0</v>
      </c>
      <c r="O75" s="11">
        <f ca="1"/>
        <v>1.0810810000000001E-2</v>
      </c>
      <c r="P75" s="11">
        <f t="shared" ca="1" si="2"/>
        <v>-3.3110630000000002E-2</v>
      </c>
      <c r="Q75" s="11">
        <f ca="1"/>
        <v>3.0700000000000002E-2</v>
      </c>
      <c r="R75" s="5">
        <f t="shared" ca="1" si="3"/>
        <v>-3.1699999999999992E-2</v>
      </c>
    </row>
    <row r="76" spans="1:18" x14ac:dyDescent="0.2">
      <c r="A76" s="17"/>
      <c r="B76" t="str">
        <f ca="1"/>
        <v>Ngày 9</v>
      </c>
      <c r="C76" s="4">
        <f ca="1"/>
        <v>51400</v>
      </c>
      <c r="D76" s="4">
        <f ca="1"/>
        <v>1400</v>
      </c>
      <c r="E76" s="4">
        <f ca="1"/>
        <v>2841840000</v>
      </c>
      <c r="F76" s="4">
        <f ca="1"/>
        <v>22125061930.64817</v>
      </c>
      <c r="G76" s="4"/>
      <c r="H76" s="4">
        <f ca="1"/>
        <v>0</v>
      </c>
      <c r="I76" s="4">
        <f ca="1"/>
        <v>0</v>
      </c>
      <c r="J76" s="4">
        <f ca="1"/>
        <v>0</v>
      </c>
      <c r="K76" s="4">
        <f ca="1"/>
        <v>95200</v>
      </c>
      <c r="L76" s="4">
        <f t="shared" ca="1" si="4"/>
        <v>125925</v>
      </c>
      <c r="M76" s="12">
        <f t="shared" ca="1" si="0"/>
        <v>52800</v>
      </c>
      <c r="N76" s="12">
        <f t="shared" ca="1" si="1"/>
        <v>0</v>
      </c>
      <c r="O76" s="11">
        <f ca="1"/>
        <v>1.426025E-2</v>
      </c>
      <c r="P76" s="11">
        <f t="shared" ca="1" si="2"/>
        <v>-1.885038E-2</v>
      </c>
      <c r="Q76" s="11">
        <f ca="1"/>
        <v>4.0000000000000002E-4</v>
      </c>
      <c r="R76" s="5">
        <f t="shared" ca="1" si="3"/>
        <v>-3.1299999999999994E-2</v>
      </c>
    </row>
    <row r="77" spans="1:18" x14ac:dyDescent="0.2">
      <c r="A77" s="17"/>
      <c r="B77" t="str">
        <f ca="1"/>
        <v>Ngày 10</v>
      </c>
      <c r="C77" s="4">
        <f ca="1"/>
        <v>100000</v>
      </c>
      <c r="D77" s="4">
        <f ca="1"/>
        <v>0</v>
      </c>
      <c r="E77" s="4">
        <f ca="1"/>
        <v>5715960000</v>
      </c>
      <c r="F77" s="4">
        <f ca="1"/>
        <v>27841021930.64817</v>
      </c>
      <c r="G77" s="4"/>
      <c r="H77" s="4">
        <f ca="1"/>
        <v>0</v>
      </c>
      <c r="I77" s="4">
        <f ca="1"/>
        <v>0</v>
      </c>
      <c r="J77" s="4">
        <f ca="1"/>
        <v>0</v>
      </c>
      <c r="K77" s="4">
        <f ca="1"/>
        <v>184200</v>
      </c>
      <c r="L77" s="4">
        <f t="shared" ca="1" si="4"/>
        <v>127237.5</v>
      </c>
      <c r="M77" s="12">
        <f t="shared" ca="1" si="0"/>
        <v>100000</v>
      </c>
      <c r="N77" s="12">
        <f t="shared" ca="1" si="1"/>
        <v>0</v>
      </c>
      <c r="O77" s="11">
        <f ca="1"/>
        <v>5.2724099999999999E-3</v>
      </c>
      <c r="P77" s="11">
        <f t="shared" ca="1" si="2"/>
        <v>-1.357797E-2</v>
      </c>
      <c r="Q77" s="11">
        <f ca="1"/>
        <v>-1.0999999999999999E-2</v>
      </c>
      <c r="R77" s="5">
        <f t="shared" ca="1" si="3"/>
        <v>-4.229999999999999E-2</v>
      </c>
    </row>
    <row r="78" spans="1:18" x14ac:dyDescent="0.2">
      <c r="A78" s="17"/>
      <c r="B78" t="str">
        <f ca="1"/>
        <v>Ngày 13</v>
      </c>
      <c r="C78" s="4">
        <f ca="1"/>
        <v>59900</v>
      </c>
      <c r="D78" s="4">
        <f ca="1"/>
        <v>1000</v>
      </c>
      <c r="E78" s="4">
        <f ca="1"/>
        <v>3388000000</v>
      </c>
      <c r="F78" s="4">
        <f ca="1"/>
        <v>31229021930.64817</v>
      </c>
      <c r="G78" s="4"/>
      <c r="H78" s="4">
        <f ca="1"/>
        <v>0</v>
      </c>
      <c r="I78" s="4">
        <f ca="1"/>
        <v>0</v>
      </c>
      <c r="J78" s="4">
        <f ca="1"/>
        <v>0</v>
      </c>
      <c r="K78" s="4">
        <f ca="1"/>
        <v>91400</v>
      </c>
      <c r="L78" s="4">
        <f t="shared" ca="1" si="4"/>
        <v>123762.5</v>
      </c>
      <c r="M78" s="12">
        <f t="shared" ca="1" si="0"/>
        <v>60900</v>
      </c>
      <c r="N78" s="12">
        <f t="shared" ca="1" si="1"/>
        <v>0</v>
      </c>
      <c r="O78" s="11">
        <f ca="1"/>
        <v>-8.7412600000000007E-3</v>
      </c>
      <c r="P78" s="11">
        <f t="shared" ca="1" si="2"/>
        <v>-2.2319230000000002E-2</v>
      </c>
      <c r="Q78" s="11">
        <f ca="1"/>
        <v>-1.5E-3</v>
      </c>
      <c r="R78" s="5">
        <f t="shared" ca="1" si="3"/>
        <v>-4.3799999999999992E-2</v>
      </c>
    </row>
    <row r="79" spans="1:18" x14ac:dyDescent="0.2">
      <c r="A79" s="17"/>
      <c r="B79" t="str">
        <f ca="1"/>
        <v>Ngày 14</v>
      </c>
      <c r="C79" s="4">
        <f ca="1"/>
        <v>110900</v>
      </c>
      <c r="D79" s="4">
        <f ca="1"/>
        <v>1400</v>
      </c>
      <c r="E79" s="4">
        <f ca="1"/>
        <v>6286960000</v>
      </c>
      <c r="F79" s="4">
        <f ca="1"/>
        <v>37515981930.64817</v>
      </c>
      <c r="G79" s="4"/>
      <c r="H79" s="4">
        <f ca="1"/>
        <v>0</v>
      </c>
      <c r="I79" s="4">
        <f ca="1"/>
        <v>0</v>
      </c>
      <c r="J79" s="4">
        <f ca="1"/>
        <v>0</v>
      </c>
      <c r="K79" s="4">
        <f ca="1"/>
        <v>143600</v>
      </c>
      <c r="L79" s="4">
        <f t="shared" ca="1" si="4"/>
        <v>103900</v>
      </c>
      <c r="M79" s="12">
        <f t="shared" ca="1" si="0"/>
        <v>112300</v>
      </c>
      <c r="N79" s="12">
        <f t="shared" ca="1" si="1"/>
        <v>0</v>
      </c>
      <c r="O79" s="11">
        <f ca="1"/>
        <v>2.2927690000000001E-2</v>
      </c>
      <c r="P79" s="11">
        <f t="shared" ca="1" si="2"/>
        <v>6.0845999999999817E-4</v>
      </c>
      <c r="Q79" s="11">
        <f ca="1"/>
        <v>8.8000000000000005E-3</v>
      </c>
      <c r="R79" s="5">
        <f t="shared" ca="1" si="3"/>
        <v>-3.4999999999999989E-2</v>
      </c>
    </row>
    <row r="80" spans="1:18" x14ac:dyDescent="0.2">
      <c r="A80" s="17"/>
      <c r="B80" t="str">
        <f ca="1"/>
        <v>Ngày 15</v>
      </c>
      <c r="C80" s="4">
        <f ca="1"/>
        <v>100500</v>
      </c>
      <c r="D80" s="4">
        <f ca="1"/>
        <v>314</v>
      </c>
      <c r="E80" s="4">
        <f ca="1"/>
        <v>5820310000</v>
      </c>
      <c r="F80" s="4">
        <f ca="1"/>
        <v>43336291930.64817</v>
      </c>
      <c r="G80" s="4"/>
      <c r="H80" s="4">
        <f ca="1"/>
        <v>0</v>
      </c>
      <c r="I80" s="4">
        <f ca="1"/>
        <v>0</v>
      </c>
      <c r="J80" s="4">
        <f ca="1"/>
        <v>0</v>
      </c>
      <c r="K80" s="4">
        <f ca="1"/>
        <v>188500</v>
      </c>
      <c r="L80" s="4">
        <f t="shared" ca="1" si="4"/>
        <v>115300</v>
      </c>
      <c r="M80" s="12">
        <f t="shared" ca="1" si="0"/>
        <v>100814</v>
      </c>
      <c r="N80" s="12">
        <f t="shared" ca="1" si="1"/>
        <v>0</v>
      </c>
      <c r="O80" s="11">
        <f ca="1"/>
        <v>0</v>
      </c>
      <c r="P80" s="11">
        <f t="shared" ca="1" si="2"/>
        <v>6.0845999999999817E-4</v>
      </c>
      <c r="Q80" s="11">
        <f ca="1"/>
        <v>1.15E-2</v>
      </c>
      <c r="R80" s="5">
        <f t="shared" ca="1" si="3"/>
        <v>-2.349999999999999E-2</v>
      </c>
    </row>
    <row r="81" spans="1:23" x14ac:dyDescent="0.2">
      <c r="A81" s="17"/>
      <c r="B81" t="str">
        <f ca="1"/>
        <v>Ngày 16</v>
      </c>
      <c r="C81" s="4">
        <f ca="1"/>
        <v>3500</v>
      </c>
      <c r="D81" s="4">
        <f ca="1"/>
        <v>400</v>
      </c>
      <c r="E81" s="4">
        <f ca="1"/>
        <v>179680000</v>
      </c>
      <c r="F81" s="4">
        <f ca="1"/>
        <v>43515971930.64817</v>
      </c>
      <c r="G81" s="4"/>
      <c r="H81" s="4">
        <f ca="1"/>
        <v>0</v>
      </c>
      <c r="I81" s="4">
        <f ca="1"/>
        <v>0</v>
      </c>
      <c r="J81" s="4">
        <f ca="1"/>
        <v>0</v>
      </c>
      <c r="K81" s="4">
        <f ca="1"/>
        <v>33300</v>
      </c>
      <c r="L81" s="4">
        <f t="shared" ca="1" si="4"/>
        <v>123975</v>
      </c>
      <c r="M81" s="12">
        <f t="shared" ca="1" si="0"/>
        <v>3900</v>
      </c>
      <c r="N81" s="12">
        <f t="shared" ca="1" si="1"/>
        <v>0</v>
      </c>
      <c r="O81" s="11">
        <f ca="1"/>
        <v>0</v>
      </c>
      <c r="P81" s="11">
        <f t="shared" ca="1" si="2"/>
        <v>6.0845999999999817E-4</v>
      </c>
      <c r="Q81" s="11">
        <f ca="1"/>
        <v>2.7000000000000001E-3</v>
      </c>
      <c r="R81" s="5">
        <f t="shared" ca="1" si="3"/>
        <v>-2.0799999999999989E-2</v>
      </c>
      <c r="S81" s="4"/>
      <c r="U81" s="11"/>
      <c r="W81" s="4"/>
    </row>
    <row r="82" spans="1:23" x14ac:dyDescent="0.2">
      <c r="A82" s="17"/>
      <c r="B82" t="str">
        <f ca="1"/>
        <v>Ngày 17</v>
      </c>
      <c r="C82" s="4">
        <f ca="1"/>
        <v>80800</v>
      </c>
      <c r="D82" s="4">
        <f ca="1"/>
        <v>0</v>
      </c>
      <c r="E82" s="4">
        <f ca="1"/>
        <v>4674720000</v>
      </c>
      <c r="F82" s="4">
        <f ca="1"/>
        <v>48190691930.64817</v>
      </c>
      <c r="G82" s="4"/>
      <c r="H82" s="4">
        <f ca="1"/>
        <v>0</v>
      </c>
      <c r="I82" s="4">
        <f ca="1"/>
        <v>0</v>
      </c>
      <c r="J82" s="4">
        <f ca="1"/>
        <v>0</v>
      </c>
      <c r="K82" s="4">
        <f ca="1"/>
        <v>106000</v>
      </c>
      <c r="L82" s="4">
        <f t="shared" ca="1" si="4"/>
        <v>119112.5</v>
      </c>
      <c r="M82" s="12">
        <f t="shared" ca="1" si="0"/>
        <v>80800</v>
      </c>
      <c r="N82" s="12">
        <f t="shared" ca="1" si="1"/>
        <v>0</v>
      </c>
      <c r="O82" s="11">
        <f ca="1"/>
        <v>-5.1724099999999997E-3</v>
      </c>
      <c r="P82" s="11">
        <f t="shared" ca="1" si="2"/>
        <v>-4.5639500000000015E-3</v>
      </c>
      <c r="Q82" s="11">
        <f ca="1"/>
        <v>-2.1600000000000001E-2</v>
      </c>
      <c r="R82" s="5">
        <f t="shared" ca="1" si="3"/>
        <v>-4.2399999999999993E-2</v>
      </c>
      <c r="S82" s="4"/>
      <c r="U82" s="11"/>
      <c r="V82" s="5"/>
      <c r="W82" s="4"/>
    </row>
    <row r="83" spans="1:23" x14ac:dyDescent="0.2">
      <c r="A83" s="17"/>
      <c r="B83" t="str">
        <f ca="1"/>
        <v>Ngày 20</v>
      </c>
      <c r="C83" s="4">
        <f ca="1"/>
        <v>185500</v>
      </c>
      <c r="D83" s="4">
        <f ca="1"/>
        <v>18100</v>
      </c>
      <c r="E83" s="4">
        <f ca="1"/>
        <v>9757200000</v>
      </c>
      <c r="F83" s="4">
        <f ca="1"/>
        <v>57947891930.64817</v>
      </c>
      <c r="G83" s="4"/>
      <c r="H83" s="4">
        <f ca="1"/>
        <v>0</v>
      </c>
      <c r="I83" s="4">
        <f ca="1"/>
        <v>0</v>
      </c>
      <c r="J83" s="4">
        <f ca="1"/>
        <v>0</v>
      </c>
      <c r="K83" s="4">
        <f ca="1"/>
        <v>205900</v>
      </c>
      <c r="L83" s="4">
        <f t="shared" ca="1" si="4"/>
        <v>118362.5</v>
      </c>
      <c r="M83" s="12">
        <f t="shared" ca="1" si="0"/>
        <v>203600</v>
      </c>
      <c r="N83" s="12">
        <f t="shared" ca="1" si="1"/>
        <v>0</v>
      </c>
      <c r="O83" s="11">
        <f ca="1"/>
        <v>1.386482E-2</v>
      </c>
      <c r="P83" s="11">
        <f t="shared" ca="1" si="2"/>
        <v>9.3008699999999993E-3</v>
      </c>
      <c r="Q83" s="11">
        <f ca="1"/>
        <v>2.2000000000000001E-3</v>
      </c>
      <c r="R83" s="5">
        <f t="shared" ca="1" si="3"/>
        <v>-4.0199999999999993E-2</v>
      </c>
      <c r="S83" s="4"/>
      <c r="U83" s="11"/>
      <c r="V83" s="5"/>
      <c r="W83" s="4"/>
    </row>
    <row r="84" spans="1:23" x14ac:dyDescent="0.2">
      <c r="A84" s="17"/>
      <c r="B84" t="str">
        <f ca="1"/>
        <v>Ngày 21</v>
      </c>
      <c r="C84" s="4">
        <f ca="1"/>
        <v>57000</v>
      </c>
      <c r="D84" s="4">
        <f ca="1"/>
        <v>11900</v>
      </c>
      <c r="E84" s="4">
        <f ca="1"/>
        <v>2651290000</v>
      </c>
      <c r="F84" s="4">
        <f ca="1"/>
        <v>60599181930.64817</v>
      </c>
      <c r="G84" s="4"/>
      <c r="H84" s="4">
        <f ca="1"/>
        <v>0</v>
      </c>
      <c r="I84" s="4">
        <f ca="1"/>
        <v>0</v>
      </c>
      <c r="J84" s="4">
        <f ca="1"/>
        <v>0</v>
      </c>
      <c r="K84" s="4">
        <f ca="1"/>
        <v>77000</v>
      </c>
      <c r="L84" s="4">
        <f t="shared" ca="1" si="4"/>
        <v>131012.5</v>
      </c>
      <c r="M84" s="12">
        <f t="shared" ca="1" si="0"/>
        <v>68900</v>
      </c>
      <c r="N84" s="12">
        <f t="shared" ca="1" si="1"/>
        <v>0</v>
      </c>
      <c r="O84" s="11">
        <f ca="1"/>
        <v>0</v>
      </c>
      <c r="P84" s="11">
        <f t="shared" ca="1" si="2"/>
        <v>9.3008699999999993E-3</v>
      </c>
      <c r="Q84" s="11">
        <f ca="1"/>
        <v>6.1999999999999998E-3</v>
      </c>
      <c r="R84" s="5">
        <f t="shared" ca="1" si="3"/>
        <v>-3.3999999999999996E-2</v>
      </c>
      <c r="S84" s="4"/>
      <c r="U84" s="11"/>
      <c r="V84" s="5"/>
      <c r="W84" s="4"/>
    </row>
    <row r="85" spans="1:23" x14ac:dyDescent="0.2">
      <c r="A85" s="17"/>
      <c r="B85" t="str">
        <f ca="1"/>
        <v>Ngày 22</v>
      </c>
      <c r="C85" s="4">
        <f ca="1"/>
        <v>1800</v>
      </c>
      <c r="D85" s="4">
        <f ca="1"/>
        <v>55</v>
      </c>
      <c r="E85" s="4">
        <f ca="1"/>
        <v>102130000</v>
      </c>
      <c r="F85" s="4">
        <f ca="1"/>
        <v>60701311930.64817</v>
      </c>
      <c r="G85" s="4"/>
      <c r="H85" s="4">
        <f ca="1"/>
        <v>0</v>
      </c>
      <c r="I85" s="4">
        <f ca="1"/>
        <v>0</v>
      </c>
      <c r="J85" s="4">
        <f ca="1"/>
        <v>0</v>
      </c>
      <c r="K85" s="4">
        <f ca="1"/>
        <v>27700</v>
      </c>
      <c r="L85" s="4">
        <f t="shared" ca="1" si="4"/>
        <v>128737.5</v>
      </c>
      <c r="M85" s="12">
        <f t="shared" ca="1" si="0"/>
        <v>1855</v>
      </c>
      <c r="N85" s="12">
        <f t="shared" ca="1" si="1"/>
        <v>0</v>
      </c>
      <c r="O85" s="11">
        <f ca="1"/>
        <v>0</v>
      </c>
      <c r="P85" s="11">
        <f t="shared" ca="1" si="2"/>
        <v>9.3008699999999993E-3</v>
      </c>
      <c r="Q85" s="11">
        <f ca="1"/>
        <v>3.0000000000000001E-3</v>
      </c>
      <c r="R85" s="5">
        <f t="shared" ca="1" si="3"/>
        <v>-3.0999999999999996E-2</v>
      </c>
      <c r="S85" s="4"/>
      <c r="U85" s="11"/>
      <c r="V85" s="5"/>
      <c r="W85" s="4"/>
    </row>
    <row r="86" spans="1:23" x14ac:dyDescent="0.2">
      <c r="A86" s="17"/>
      <c r="B86" t="str">
        <f ca="1"/>
        <v>Ngày 23</v>
      </c>
      <c r="C86" s="4">
        <f ca="1"/>
        <v>49300</v>
      </c>
      <c r="D86" s="4">
        <f ca="1"/>
        <v>24600</v>
      </c>
      <c r="E86" s="4">
        <f ca="1"/>
        <v>1439070000</v>
      </c>
      <c r="F86" s="4">
        <f ca="1"/>
        <v>62140381930.64817</v>
      </c>
      <c r="G86" s="4"/>
      <c r="H86" s="4">
        <f ca="1"/>
        <v>0</v>
      </c>
      <c r="I86" s="4">
        <f ca="1"/>
        <v>0</v>
      </c>
      <c r="J86" s="4">
        <f ca="1"/>
        <v>0</v>
      </c>
      <c r="K86" s="4">
        <f ca="1"/>
        <v>204700</v>
      </c>
      <c r="L86" s="4">
        <f t="shared" ca="1" si="4"/>
        <v>109175</v>
      </c>
      <c r="M86" s="12">
        <f t="shared" ca="1" si="0"/>
        <v>73900</v>
      </c>
      <c r="N86" s="12">
        <f t="shared" ca="1" si="1"/>
        <v>0</v>
      </c>
      <c r="O86" s="11">
        <f ca="1"/>
        <v>-1.7094020000000001E-2</v>
      </c>
      <c r="P86" s="11">
        <f t="shared" ca="1" si="2"/>
        <v>-7.7931500000000022E-3</v>
      </c>
      <c r="Q86" s="11">
        <f ca="1"/>
        <v>-2.2700000000000001E-2</v>
      </c>
      <c r="R86" s="5">
        <f t="shared" ca="1" si="3"/>
        <v>-5.3699999999999998E-2</v>
      </c>
      <c r="S86" s="4"/>
      <c r="U86" s="11"/>
      <c r="V86" s="5"/>
      <c r="W86" s="4"/>
    </row>
    <row r="87" spans="1:23" x14ac:dyDescent="0.2">
      <c r="A87" s="17"/>
      <c r="B87" t="str">
        <f ca="1"/>
        <v>Ngày 24</v>
      </c>
      <c r="C87" s="4">
        <f ca="1"/>
        <v>5900</v>
      </c>
      <c r="D87" s="4">
        <f ca="1"/>
        <v>3100</v>
      </c>
      <c r="E87" s="4">
        <f ca="1"/>
        <v>159660000</v>
      </c>
      <c r="F87" s="4">
        <f ca="1"/>
        <v>62300041930.64817</v>
      </c>
      <c r="G87" s="4"/>
      <c r="H87" s="4">
        <f ca="1"/>
        <v>0</v>
      </c>
      <c r="I87" s="4">
        <f ca="1"/>
        <v>0</v>
      </c>
      <c r="J87" s="4">
        <f ca="1"/>
        <v>0</v>
      </c>
      <c r="K87" s="4">
        <f ca="1"/>
        <v>84700</v>
      </c>
      <c r="L87" s="4">
        <f t="shared" ca="1" si="4"/>
        <v>123337.5</v>
      </c>
      <c r="M87" s="12">
        <f t="shared" ca="1" si="0"/>
        <v>9000</v>
      </c>
      <c r="N87" s="12">
        <f t="shared" ca="1" si="1"/>
        <v>0</v>
      </c>
      <c r="O87" s="11">
        <f ca="1"/>
        <v>-3.4782599999999999E-3</v>
      </c>
      <c r="P87" s="11">
        <f t="shared" ca="1" si="2"/>
        <v>-1.1271410000000003E-2</v>
      </c>
      <c r="Q87" s="11">
        <f ca="1"/>
        <v>6.4999999999999997E-3</v>
      </c>
      <c r="R87" s="5">
        <f t="shared" ca="1" si="3"/>
        <v>-4.7199999999999999E-2</v>
      </c>
      <c r="S87" s="4"/>
      <c r="U87" s="11"/>
      <c r="V87" s="5"/>
      <c r="W87" s="4"/>
    </row>
    <row r="88" spans="1:23" x14ac:dyDescent="0.2">
      <c r="A88" s="17"/>
      <c r="B88" t="str">
        <f ca="1"/>
        <v>Ngày 27</v>
      </c>
      <c r="C88" s="4">
        <f ca="1"/>
        <v>74700</v>
      </c>
      <c r="D88" s="4">
        <f ca="1"/>
        <v>15309</v>
      </c>
      <c r="E88" s="4">
        <f ca="1"/>
        <v>3453240000</v>
      </c>
      <c r="F88" s="4">
        <f ca="1"/>
        <v>65753281930.64817</v>
      </c>
      <c r="G88" s="4"/>
      <c r="H88" s="4">
        <f ca="1"/>
        <v>0</v>
      </c>
      <c r="I88" s="4">
        <f ca="1"/>
        <v>0</v>
      </c>
      <c r="J88" s="4">
        <f ca="1"/>
        <v>0</v>
      </c>
      <c r="K88" s="4">
        <f ca="1"/>
        <v>98500</v>
      </c>
      <c r="L88" s="4">
        <f t="shared" ca="1" si="4"/>
        <v>115975</v>
      </c>
      <c r="M88" s="12">
        <f t="shared" ca="1" si="0"/>
        <v>90009</v>
      </c>
      <c r="N88" s="12">
        <f t="shared" ca="1" si="1"/>
        <v>0</v>
      </c>
      <c r="O88" s="11">
        <f ca="1"/>
        <v>1.2216400000000001E-2</v>
      </c>
      <c r="P88" s="11">
        <f t="shared" ca="1" si="2"/>
        <v>9.4498999999999798E-4</v>
      </c>
      <c r="Q88" s="11">
        <f ca="1"/>
        <v>-6.8999999999999999E-3</v>
      </c>
      <c r="R88" s="5">
        <f t="shared" ca="1" si="3"/>
        <v>-5.4099999999999995E-2</v>
      </c>
      <c r="S88" s="4"/>
      <c r="U88" s="11"/>
      <c r="V88" s="5"/>
      <c r="W88" s="4"/>
    </row>
    <row r="89" spans="1:23" x14ac:dyDescent="0.2">
      <c r="A89" s="17"/>
      <c r="B89" t="str">
        <f ca="1"/>
        <v>Ngày 28</v>
      </c>
      <c r="C89" s="4">
        <f ca="1"/>
        <v>56500</v>
      </c>
      <c r="D89" s="4">
        <f ca="1"/>
        <v>42685</v>
      </c>
      <c r="E89" s="4">
        <f ca="1"/>
        <v>824670000</v>
      </c>
      <c r="F89" s="4">
        <f ca="1"/>
        <v>66577951930.64817</v>
      </c>
      <c r="G89" s="4"/>
      <c r="H89" s="4">
        <f ca="1"/>
        <v>0</v>
      </c>
      <c r="I89" s="4">
        <f ca="1"/>
        <v>0</v>
      </c>
      <c r="J89" s="4">
        <f ca="1"/>
        <v>0</v>
      </c>
      <c r="K89" s="4">
        <f ca="1"/>
        <v>96000</v>
      </c>
      <c r="L89" s="4">
        <f t="shared" ca="1" si="4"/>
        <v>104725</v>
      </c>
      <c r="M89" s="12">
        <f t="shared" ca="1" si="0"/>
        <v>99185</v>
      </c>
      <c r="N89" s="12">
        <f t="shared" ca="1" si="1"/>
        <v>0</v>
      </c>
      <c r="O89" s="11">
        <f ca="1"/>
        <v>8.6206900000000003E-3</v>
      </c>
      <c r="P89" s="11">
        <f t="shared" ca="1" si="2"/>
        <v>9.5656799999999983E-3</v>
      </c>
      <c r="Q89" s="11">
        <f ca="1"/>
        <v>6.7999999999999996E-3</v>
      </c>
      <c r="R89" s="5">
        <f t="shared" ca="1" si="3"/>
        <v>-4.7299999999999995E-2</v>
      </c>
      <c r="S89" s="4"/>
      <c r="U89" s="11"/>
      <c r="V89" s="5"/>
      <c r="W89" s="4"/>
    </row>
    <row r="90" spans="1:23" x14ac:dyDescent="0.2">
      <c r="A90" s="17"/>
      <c r="B90" t="str">
        <f ca="1"/>
        <v>Ngày 29</v>
      </c>
      <c r="C90" s="4">
        <f ca="1"/>
        <v>1700</v>
      </c>
      <c r="D90" s="4">
        <f ca="1"/>
        <v>20900</v>
      </c>
      <c r="E90" s="4">
        <f ca="1"/>
        <v>-1113690000</v>
      </c>
      <c r="F90" s="4">
        <f ca="1"/>
        <v>65464261930.64817</v>
      </c>
      <c r="G90" s="4"/>
      <c r="H90" s="4">
        <f ca="1"/>
        <v>0</v>
      </c>
      <c r="I90" s="4">
        <f ca="1"/>
        <v>0</v>
      </c>
      <c r="J90" s="4">
        <f ca="1"/>
        <v>0</v>
      </c>
      <c r="K90" s="4">
        <f ca="1"/>
        <v>30600</v>
      </c>
      <c r="L90" s="4">
        <f t="shared" ca="1" si="4"/>
        <v>112562.5</v>
      </c>
      <c r="M90" s="12">
        <f t="shared" ca="1" si="0"/>
        <v>22600</v>
      </c>
      <c r="N90" s="12">
        <f t="shared" ca="1" si="1"/>
        <v>0</v>
      </c>
      <c r="O90" s="11">
        <f ca="1"/>
        <v>-6.83761E-3</v>
      </c>
      <c r="P90" s="11">
        <f t="shared" ca="1" si="2"/>
        <v>2.7280699999999982E-3</v>
      </c>
      <c r="Q90" s="11">
        <f ca="1"/>
        <v>6.7000000000000002E-3</v>
      </c>
      <c r="R90" s="5">
        <f t="shared" ca="1" si="3"/>
        <v>-4.0599999999999997E-2</v>
      </c>
      <c r="S90" s="4"/>
      <c r="U90" s="11"/>
      <c r="V90" s="5"/>
      <c r="W90" s="4"/>
    </row>
    <row r="91" spans="1:23" x14ac:dyDescent="0.2">
      <c r="A91" s="17"/>
      <c r="B91" t="str">
        <f ca="1"/>
        <v>Ngày 30</v>
      </c>
      <c r="C91" s="4">
        <f ca="1"/>
        <v>28500</v>
      </c>
      <c r="D91" s="4">
        <f ca="1"/>
        <v>16901</v>
      </c>
      <c r="E91" s="4">
        <f ca="1"/>
        <v>678200000</v>
      </c>
      <c r="F91" s="4">
        <f ca="1"/>
        <v>66142461930.64817</v>
      </c>
      <c r="G91" s="4"/>
      <c r="H91" s="4">
        <f ca="1"/>
        <v>0</v>
      </c>
      <c r="I91" s="4">
        <f ca="1"/>
        <v>0</v>
      </c>
      <c r="J91" s="4">
        <f ca="1"/>
        <v>0</v>
      </c>
      <c r="K91" s="4">
        <f ca="1"/>
        <v>55400</v>
      </c>
      <c r="L91" s="4">
        <f t="shared" ca="1" si="4"/>
        <v>103137.5</v>
      </c>
      <c r="M91" s="12">
        <f t="shared" ca="1" si="0"/>
        <v>45401</v>
      </c>
      <c r="N91" s="12">
        <f t="shared" ca="1" si="1"/>
        <v>0</v>
      </c>
      <c r="O91" s="11">
        <f ca="1"/>
        <v>-8.60585E-3</v>
      </c>
      <c r="P91" s="11">
        <f t="shared" ca="1" si="2"/>
        <v>-5.8777800000000017E-3</v>
      </c>
      <c r="Q91" s="11">
        <f ca="1"/>
        <v>-7.9000000000000008E-3</v>
      </c>
      <c r="R91" s="5">
        <f t="shared" ca="1" si="3"/>
        <v>-4.8500000000000001E-2</v>
      </c>
      <c r="S91" s="4"/>
      <c r="U91" s="11"/>
      <c r="V91" s="5"/>
      <c r="W91" s="4"/>
    </row>
    <row r="92" spans="1:23" x14ac:dyDescent="0.2">
      <c r="A92" s="10">
        <v>12</v>
      </c>
      <c r="B92" t="str">
        <f ca="1"/>
        <v>Ngày 1</v>
      </c>
      <c r="C92" s="4">
        <f ca="1"/>
        <v>4300</v>
      </c>
      <c r="D92" s="4">
        <f ca="1"/>
        <v>0</v>
      </c>
      <c r="E92" s="4">
        <f ca="1"/>
        <v>247600000</v>
      </c>
      <c r="F92" s="4">
        <f ca="1"/>
        <v>66390061930.64817</v>
      </c>
      <c r="G92" s="4"/>
      <c r="H92" s="4">
        <f ca="1"/>
        <v>0</v>
      </c>
      <c r="I92" s="4">
        <f ca="1"/>
        <v>0</v>
      </c>
      <c r="J92" s="4">
        <f ca="1"/>
        <v>0</v>
      </c>
      <c r="K92" s="4">
        <f ca="1"/>
        <v>19000</v>
      </c>
      <c r="L92" s="4">
        <f t="shared" ca="1" si="4"/>
        <v>84325</v>
      </c>
      <c r="M92" s="12">
        <f t="shared" ca="1" si="0"/>
        <v>4300</v>
      </c>
      <c r="N92" s="12">
        <f t="shared" ca="1" si="1"/>
        <v>0</v>
      </c>
      <c r="O92" s="11">
        <f ca="1"/>
        <v>-1.7361099999999999E-3</v>
      </c>
      <c r="P92" s="11">
        <f t="shared" ca="1" si="2"/>
        <v>-7.6138900000000016E-3</v>
      </c>
      <c r="Q92" s="11">
        <f ca="1"/>
        <v>7.3000000000000001E-3</v>
      </c>
      <c r="R92" s="5">
        <f t="shared" ca="1" si="3"/>
        <v>-4.1200000000000001E-2</v>
      </c>
      <c r="S92" s="4"/>
      <c r="U92" s="11"/>
      <c r="V92" s="5"/>
      <c r="W92" s="4"/>
    </row>
    <row r="93" spans="1:23" x14ac:dyDescent="0.2">
      <c r="A93" s="10"/>
      <c r="B93" t="str">
        <f ca="1"/>
        <v>Ngày 4</v>
      </c>
      <c r="C93" s="4">
        <f ca="1"/>
        <v>5500</v>
      </c>
      <c r="D93" s="4">
        <f ca="1"/>
        <v>62190</v>
      </c>
      <c r="E93" s="4">
        <f ca="1"/>
        <v>-3265699442.0828905</v>
      </c>
      <c r="F93" s="4">
        <f ca="1"/>
        <v>63124362488.565277</v>
      </c>
      <c r="G93" s="4"/>
      <c r="H93" s="4">
        <f ca="1"/>
        <v>0</v>
      </c>
      <c r="I93" s="4">
        <f ca="1"/>
        <v>0</v>
      </c>
      <c r="J93" s="4">
        <f ca="1"/>
        <v>0</v>
      </c>
      <c r="K93" s="4">
        <f ca="1"/>
        <v>376400</v>
      </c>
      <c r="L93" s="4">
        <f t="shared" ca="1" si="4"/>
        <v>77075</v>
      </c>
      <c r="M93" s="12">
        <f t="shared" ca="1" si="0"/>
        <v>67690</v>
      </c>
      <c r="N93" s="12">
        <f t="shared" ca="1" si="1"/>
        <v>0</v>
      </c>
      <c r="O93" s="11">
        <f ca="1"/>
        <v>3.4782599999999999E-3</v>
      </c>
      <c r="P93" s="11">
        <f t="shared" ca="1" si="2"/>
        <v>-4.1356300000000012E-3</v>
      </c>
      <c r="Q93" s="11">
        <f ca="1"/>
        <v>1.66E-2</v>
      </c>
      <c r="R93" s="5">
        <f t="shared" ca="1" si="3"/>
        <v>-2.46E-2</v>
      </c>
      <c r="S93" s="4"/>
      <c r="U93" s="11"/>
      <c r="V93" s="5"/>
      <c r="W93" s="4"/>
    </row>
    <row r="94" spans="1:23" x14ac:dyDescent="0.2">
      <c r="A94" s="10"/>
      <c r="B94" t="str">
        <f ca="1"/>
        <v>Ngày 5</v>
      </c>
      <c r="C94" s="4">
        <f ca="1"/>
        <v>3000</v>
      </c>
      <c r="D94" s="4">
        <f ca="1"/>
        <v>0</v>
      </c>
      <c r="E94" s="4">
        <f ca="1"/>
        <v>175220000</v>
      </c>
      <c r="F94" s="4">
        <f ca="1"/>
        <v>63299582488.565277</v>
      </c>
      <c r="G94" s="4"/>
      <c r="H94" s="4">
        <f ca="1"/>
        <v>0</v>
      </c>
      <c r="I94" s="4">
        <f ca="1"/>
        <v>0</v>
      </c>
      <c r="J94" s="4">
        <f ca="1"/>
        <v>0</v>
      </c>
      <c r="K94" s="4">
        <f ca="1"/>
        <v>415700</v>
      </c>
      <c r="L94" s="4">
        <f t="shared" ca="1" si="4"/>
        <v>120662.5</v>
      </c>
      <c r="M94" s="12">
        <f t="shared" ca="1" si="0"/>
        <v>3000</v>
      </c>
      <c r="N94" s="12">
        <f t="shared" ca="1" si="1"/>
        <v>0</v>
      </c>
      <c r="O94" s="11">
        <f ca="1"/>
        <v>1.5597919999999999E-2</v>
      </c>
      <c r="P94" s="11">
        <f t="shared" ca="1" si="2"/>
        <v>1.1462289999999998E-2</v>
      </c>
      <c r="Q94" s="11">
        <f ca="1"/>
        <v>-4.0000000000000001E-3</v>
      </c>
      <c r="R94" s="5">
        <f t="shared" ca="1" si="3"/>
        <v>-2.86E-2</v>
      </c>
      <c r="S94" s="4"/>
      <c r="U94" s="11"/>
      <c r="V94" s="5"/>
      <c r="W94" s="4"/>
    </row>
    <row r="95" spans="1:23" x14ac:dyDescent="0.2">
      <c r="A95" s="10"/>
      <c r="B95" t="str">
        <f ca="1"/>
        <v>Ngày 6</v>
      </c>
      <c r="C95" s="4">
        <f ca="1"/>
        <v>1000</v>
      </c>
      <c r="D95" s="4">
        <f ca="1"/>
        <v>40300</v>
      </c>
      <c r="E95" s="4">
        <f ca="1"/>
        <v>-2297970000</v>
      </c>
      <c r="F95" s="4">
        <f ca="1"/>
        <v>61001612488.565277</v>
      </c>
      <c r="G95" s="4"/>
      <c r="H95" s="4">
        <f ca="1"/>
        <v>0</v>
      </c>
      <c r="I95" s="4">
        <f ca="1"/>
        <v>0</v>
      </c>
      <c r="J95" s="4">
        <f ca="1"/>
        <v>0</v>
      </c>
      <c r="K95" s="4">
        <f ca="1"/>
        <v>113400</v>
      </c>
      <c r="L95" s="4">
        <f t="shared" ca="1" si="4"/>
        <v>147037.5</v>
      </c>
      <c r="M95" s="12">
        <f t="shared" ca="1" si="0"/>
        <v>41300</v>
      </c>
      <c r="N95" s="12">
        <f t="shared" ca="1" si="1"/>
        <v>0</v>
      </c>
      <c r="O95" s="11">
        <f ca="1"/>
        <v>6.82594E-3</v>
      </c>
      <c r="P95" s="11">
        <f t="shared" ca="1" si="2"/>
        <v>1.8288229999999999E-2</v>
      </c>
      <c r="Q95" s="11">
        <f ca="1"/>
        <v>9.4000000000000004E-3</v>
      </c>
      <c r="R95" s="5">
        <f t="shared" ca="1" si="3"/>
        <v>-1.9200000000000002E-2</v>
      </c>
      <c r="S95" s="4"/>
      <c r="U95" s="11"/>
      <c r="V95" s="5"/>
      <c r="W95" s="4"/>
    </row>
    <row r="96" spans="1:23" x14ac:dyDescent="0.2">
      <c r="A96" s="10"/>
      <c r="B96" t="str">
        <f ca="1"/>
        <v>Ngày 7</v>
      </c>
      <c r="C96" s="4">
        <f ca="1"/>
        <v>115300</v>
      </c>
      <c r="D96" s="4">
        <f ca="1"/>
        <v>58033</v>
      </c>
      <c r="E96" s="4">
        <f ca="1"/>
        <v>3348140000</v>
      </c>
      <c r="F96" s="4">
        <f ca="1"/>
        <v>64349752488.565277</v>
      </c>
      <c r="G96" s="4"/>
      <c r="H96" s="4">
        <f ca="1"/>
        <v>0</v>
      </c>
      <c r="I96" s="4">
        <f ca="1"/>
        <v>0</v>
      </c>
      <c r="J96" s="4">
        <f ca="1"/>
        <v>0</v>
      </c>
      <c r="K96" s="4">
        <f ca="1"/>
        <v>600500</v>
      </c>
      <c r="L96" s="4">
        <f t="shared" ca="1" si="4"/>
        <v>150625</v>
      </c>
      <c r="M96" s="12">
        <f t="shared" ca="1" si="0"/>
        <v>173333</v>
      </c>
      <c r="N96" s="12">
        <f t="shared" ca="1" si="1"/>
        <v>0</v>
      </c>
      <c r="O96" s="11">
        <f ca="1"/>
        <v>-1.6949199999999999E-3</v>
      </c>
      <c r="P96" s="11">
        <f t="shared" ca="1" si="2"/>
        <v>1.659331E-2</v>
      </c>
      <c r="Q96" s="11">
        <f ca="1"/>
        <v>-4.4000000000000003E-3</v>
      </c>
      <c r="R96" s="5">
        <f t="shared" ca="1" si="3"/>
        <v>-2.3600000000000003E-2</v>
      </c>
      <c r="S96" s="4"/>
      <c r="U96" s="11"/>
      <c r="V96" s="5"/>
      <c r="W96" s="4"/>
    </row>
    <row r="97" spans="1:23" x14ac:dyDescent="0.2">
      <c r="A97" s="10"/>
      <c r="B97" t="str">
        <f ca="1"/>
        <v>Ngày 8</v>
      </c>
      <c r="C97" s="4">
        <f ca="1"/>
        <v>700</v>
      </c>
      <c r="D97" s="4">
        <f ca="1"/>
        <v>14600</v>
      </c>
      <c r="E97" s="4">
        <f ca="1"/>
        <v>-814340000</v>
      </c>
      <c r="F97" s="4">
        <f ca="1"/>
        <v>63535412488.565277</v>
      </c>
      <c r="G97" s="4"/>
      <c r="H97" s="4">
        <f ca="1"/>
        <v>0</v>
      </c>
      <c r="I97" s="4">
        <f ca="1"/>
        <v>0</v>
      </c>
      <c r="J97" s="4">
        <f ca="1"/>
        <v>0</v>
      </c>
      <c r="K97" s="4">
        <f ca="1"/>
        <v>92900</v>
      </c>
      <c r="L97" s="4">
        <f t="shared" ca="1" si="4"/>
        <v>213375</v>
      </c>
      <c r="M97" s="12">
        <f t="shared" ca="1" si="0"/>
        <v>15300</v>
      </c>
      <c r="N97" s="12">
        <f t="shared" ca="1" si="1"/>
        <v>0</v>
      </c>
      <c r="O97" s="11">
        <f ca="1"/>
        <v>-8.4889600000000003E-3</v>
      </c>
      <c r="P97" s="11">
        <f t="shared" ca="1" si="2"/>
        <v>8.1043499999999997E-3</v>
      </c>
      <c r="Q97" s="11">
        <f ca="1"/>
        <v>2.5999999999999999E-3</v>
      </c>
      <c r="R97" s="5">
        <f t="shared" ca="1" si="3"/>
        <v>-2.1000000000000005E-2</v>
      </c>
      <c r="S97" s="4"/>
      <c r="U97" s="11"/>
      <c r="V97" s="5"/>
      <c r="W97" s="4"/>
    </row>
    <row r="98" spans="1:23" x14ac:dyDescent="0.2">
      <c r="A98" s="10"/>
      <c r="B98" t="str">
        <f ca="1"/>
        <v>Ngày 11</v>
      </c>
      <c r="C98" s="4">
        <f ca="1"/>
        <v>400</v>
      </c>
      <c r="D98" s="4">
        <f ca="1"/>
        <v>5300</v>
      </c>
      <c r="E98" s="4">
        <f ca="1"/>
        <v>-284210000</v>
      </c>
      <c r="F98" s="4">
        <f ca="1"/>
        <v>63251202488.565277</v>
      </c>
      <c r="H98">
        <f ca="1"/>
        <v>0</v>
      </c>
      <c r="I98" s="4">
        <f ca="1"/>
        <v>0</v>
      </c>
      <c r="J98" s="4">
        <f ca="1"/>
        <v>0</v>
      </c>
      <c r="K98" s="4">
        <f ca="1"/>
        <v>46300</v>
      </c>
      <c r="L98" s="4">
        <f t="shared" ca="1" si="4"/>
        <v>212987.5</v>
      </c>
      <c r="M98" s="12">
        <f t="shared" ca="1" si="0"/>
        <v>5700</v>
      </c>
      <c r="N98" s="12">
        <f t="shared" ca="1" si="1"/>
        <v>0</v>
      </c>
      <c r="O98" s="11">
        <f ca="1"/>
        <v>-1.369863E-2</v>
      </c>
      <c r="P98" s="11">
        <f t="shared" ca="1" si="2"/>
        <v>-5.5942800000000001E-3</v>
      </c>
      <c r="Q98" s="11">
        <f ca="1"/>
        <v>8.9999999999999998E-4</v>
      </c>
      <c r="R98" s="5">
        <f t="shared" ca="1" si="3"/>
        <v>-2.0100000000000003E-2</v>
      </c>
      <c r="S98" s="4"/>
      <c r="U98" s="11"/>
      <c r="V98" s="5"/>
      <c r="W98" s="4"/>
    </row>
    <row r="99" spans="1:23" x14ac:dyDescent="0.2">
      <c r="A99" s="10"/>
      <c r="B99" t="str">
        <f ca="1"/>
        <v>Ngày 12</v>
      </c>
      <c r="C99" s="4">
        <f ca="1"/>
        <v>191000</v>
      </c>
      <c r="D99" s="4">
        <f ca="1"/>
        <v>354000</v>
      </c>
      <c r="E99" s="4">
        <f ca="1"/>
        <v>-9410060000</v>
      </c>
      <c r="F99" s="4">
        <f ca="1"/>
        <v>53841142488.565277</v>
      </c>
      <c r="G99" s="4" t="s">
        <v>70</v>
      </c>
      <c r="H99">
        <f ca="1"/>
        <v>400</v>
      </c>
      <c r="I99" s="4">
        <f ca="1"/>
        <v>1530820000</v>
      </c>
      <c r="J99" s="4">
        <f ca="1"/>
        <v>0</v>
      </c>
      <c r="K99" s="4">
        <f ca="1"/>
        <v>840600</v>
      </c>
      <c r="L99" s="4">
        <f t="shared" ca="1" si="4"/>
        <v>214950</v>
      </c>
      <c r="M99" s="12">
        <f t="shared" ca="1" si="0"/>
        <v>545000</v>
      </c>
      <c r="N99" s="12" t="e">
        <f t="shared" ca="1" si="1"/>
        <v>#VALUE!</v>
      </c>
      <c r="O99" s="11">
        <f ca="1"/>
        <v>1.0416669999999999E-2</v>
      </c>
      <c r="P99" s="11">
        <f t="shared" ca="1" si="2"/>
        <v>4.8223899999999993E-3</v>
      </c>
      <c r="Q99" s="11">
        <f ca="1"/>
        <v>0</v>
      </c>
      <c r="R99" s="5">
        <f t="shared" ca="1" si="3"/>
        <v>-2.0100000000000003E-2</v>
      </c>
      <c r="S99" s="4"/>
      <c r="U99" s="11"/>
      <c r="V99" s="5"/>
      <c r="W99" s="4"/>
    </row>
    <row r="100" spans="1:23" x14ac:dyDescent="0.2">
      <c r="A100" s="10"/>
      <c r="B100" t="str">
        <f ca="1"/>
        <v>Ngày 13</v>
      </c>
      <c r="C100" s="4">
        <f ca="1"/>
        <v>0</v>
      </c>
      <c r="D100" s="4">
        <f ca="1"/>
        <v>0</v>
      </c>
      <c r="E100">
        <f ca="1"/>
        <v>0</v>
      </c>
      <c r="F100" s="4">
        <f ca="1"/>
        <v>0</v>
      </c>
      <c r="H100">
        <f ca="1"/>
        <v>0</v>
      </c>
      <c r="I100" s="4">
        <f ca="1"/>
        <v>0</v>
      </c>
      <c r="J100" s="4">
        <f ca="1"/>
        <v>0</v>
      </c>
      <c r="K100" s="4">
        <f ca="1"/>
        <v>0</v>
      </c>
      <c r="L100" s="4"/>
      <c r="M100" s="12">
        <f t="shared" ca="1" si="0"/>
        <v>0</v>
      </c>
      <c r="N100" s="12">
        <f t="shared" ca="1" si="1"/>
        <v>0</v>
      </c>
      <c r="O100" s="11">
        <f ca="1"/>
        <v>0</v>
      </c>
      <c r="P100" s="11"/>
      <c r="Q100" s="11">
        <f ca="1"/>
        <v>0</v>
      </c>
      <c r="S100" s="4"/>
      <c r="U100" s="11"/>
      <c r="V100" s="5"/>
      <c r="W100" s="4"/>
    </row>
    <row r="101" spans="1:23" x14ac:dyDescent="0.2">
      <c r="A101" s="10"/>
      <c r="B101" t="str">
        <f ca="1"/>
        <v>Ngày 14</v>
      </c>
      <c r="C101" s="4">
        <f ca="1"/>
        <v>0</v>
      </c>
      <c r="D101" s="4">
        <f ca="1"/>
        <v>0</v>
      </c>
      <c r="E101">
        <f ca="1"/>
        <v>0</v>
      </c>
      <c r="F101" s="4">
        <f ca="1"/>
        <v>0</v>
      </c>
      <c r="H101">
        <f ca="1"/>
        <v>0</v>
      </c>
      <c r="I101" s="4">
        <f ca="1"/>
        <v>0</v>
      </c>
      <c r="J101" s="4">
        <f ca="1"/>
        <v>0</v>
      </c>
      <c r="K101" s="4">
        <f ca="1"/>
        <v>0</v>
      </c>
      <c r="L101" s="4"/>
      <c r="M101" s="12">
        <f t="shared" ca="1" si="0"/>
        <v>0</v>
      </c>
      <c r="N101" s="12">
        <f t="shared" ca="1" si="1"/>
        <v>0</v>
      </c>
      <c r="O101" s="11">
        <f ca="1"/>
        <v>0</v>
      </c>
      <c r="P101" s="11"/>
      <c r="Q101" s="11">
        <f ca="1"/>
        <v>0</v>
      </c>
      <c r="S101" s="4"/>
      <c r="U101" s="11"/>
      <c r="V101" s="5"/>
      <c r="W101" s="4"/>
    </row>
    <row r="102" spans="1:23" x14ac:dyDescent="0.2">
      <c r="A102" s="10"/>
      <c r="B102" t="str">
        <f ca="1"/>
        <v>Ngày 15</v>
      </c>
      <c r="C102" s="4">
        <f ca="1"/>
        <v>0</v>
      </c>
      <c r="D102" s="4">
        <f ca="1"/>
        <v>0</v>
      </c>
      <c r="E102">
        <f ca="1"/>
        <v>0</v>
      </c>
      <c r="F102" s="4">
        <f ca="1"/>
        <v>0</v>
      </c>
      <c r="H102">
        <f ca="1"/>
        <v>0</v>
      </c>
      <c r="I102" s="4">
        <f ca="1"/>
        <v>0</v>
      </c>
      <c r="J102" s="4">
        <f ca="1"/>
        <v>0</v>
      </c>
      <c r="K102" s="4">
        <f ca="1"/>
        <v>0</v>
      </c>
      <c r="L102" s="4"/>
      <c r="M102" s="12">
        <f t="shared" ca="1" si="0"/>
        <v>0</v>
      </c>
      <c r="N102" s="12">
        <f t="shared" ca="1" si="1"/>
        <v>0</v>
      </c>
      <c r="O102" s="11">
        <f ca="1"/>
        <v>0</v>
      </c>
      <c r="P102" s="11"/>
      <c r="Q102" s="11">
        <f ca="1"/>
        <v>0</v>
      </c>
      <c r="S102" s="4"/>
      <c r="U102" s="11"/>
      <c r="V102" s="5"/>
      <c r="W102" s="4"/>
    </row>
    <row r="103" spans="1:23" x14ac:dyDescent="0.2">
      <c r="A103" s="10"/>
      <c r="B103" t="str">
        <f ca="1"/>
        <v>Ngày 18</v>
      </c>
      <c r="C103" s="4">
        <f ca="1"/>
        <v>0</v>
      </c>
      <c r="D103" s="4">
        <f ca="1"/>
        <v>0</v>
      </c>
      <c r="E103">
        <f ca="1"/>
        <v>0</v>
      </c>
      <c r="F103" s="4">
        <f ca="1"/>
        <v>0</v>
      </c>
      <c r="H103">
        <f ca="1"/>
        <v>0</v>
      </c>
      <c r="I103" s="4">
        <f ca="1"/>
        <v>0</v>
      </c>
      <c r="J103" s="4">
        <f ca="1"/>
        <v>0</v>
      </c>
      <c r="K103" s="4">
        <f ca="1"/>
        <v>0</v>
      </c>
      <c r="L103" s="4"/>
      <c r="M103" s="12">
        <f t="shared" ca="1" si="0"/>
        <v>0</v>
      </c>
      <c r="N103" s="12">
        <f t="shared" ca="1" si="1"/>
        <v>0</v>
      </c>
      <c r="O103" s="11">
        <f ca="1"/>
        <v>0</v>
      </c>
      <c r="P103" s="11"/>
      <c r="Q103" s="11">
        <f ca="1"/>
        <v>0</v>
      </c>
      <c r="S103" s="4"/>
      <c r="U103" s="11"/>
      <c r="V103" s="5"/>
      <c r="W103" s="4"/>
    </row>
    <row r="104" spans="1:23" x14ac:dyDescent="0.2">
      <c r="A104" s="10"/>
      <c r="B104" t="str">
        <f ca="1"/>
        <v>Ngày 19</v>
      </c>
      <c r="C104" s="4">
        <f ca="1"/>
        <v>0</v>
      </c>
      <c r="D104" s="4">
        <f ca="1"/>
        <v>0</v>
      </c>
      <c r="E104">
        <f ca="1"/>
        <v>0</v>
      </c>
      <c r="F104" s="4">
        <f ca="1"/>
        <v>0</v>
      </c>
      <c r="H104">
        <f ca="1"/>
        <v>0</v>
      </c>
      <c r="I104" s="4">
        <f ca="1"/>
        <v>0</v>
      </c>
      <c r="J104" s="4">
        <f ca="1"/>
        <v>0</v>
      </c>
      <c r="K104" s="4">
        <f ca="1"/>
        <v>0</v>
      </c>
      <c r="L104" s="4"/>
      <c r="M104" s="12">
        <f t="shared" ca="1" si="0"/>
        <v>0</v>
      </c>
      <c r="N104" s="12">
        <f t="shared" ca="1" si="1"/>
        <v>0</v>
      </c>
      <c r="O104" s="11">
        <f ca="1"/>
        <v>0</v>
      </c>
      <c r="P104" s="11"/>
      <c r="Q104" s="11">
        <f ca="1"/>
        <v>0</v>
      </c>
      <c r="S104" s="4"/>
      <c r="U104" s="11"/>
      <c r="V104" s="5"/>
      <c r="W104" s="4"/>
    </row>
    <row r="105" spans="1:23" x14ac:dyDescent="0.2">
      <c r="A105" s="10"/>
      <c r="B105" t="str">
        <f ca="1"/>
        <v>Ngày 20</v>
      </c>
      <c r="C105" s="4">
        <f ca="1"/>
        <v>0</v>
      </c>
      <c r="D105" s="4">
        <f ca="1"/>
        <v>0</v>
      </c>
      <c r="E105">
        <f ca="1"/>
        <v>0</v>
      </c>
      <c r="F105" s="4">
        <f ca="1"/>
        <v>0</v>
      </c>
      <c r="H105">
        <f ca="1"/>
        <v>0</v>
      </c>
      <c r="I105" s="4">
        <f ca="1"/>
        <v>0</v>
      </c>
      <c r="J105" s="4">
        <f ca="1"/>
        <v>0</v>
      </c>
      <c r="K105" s="4">
        <f ca="1"/>
        <v>0</v>
      </c>
      <c r="L105" s="4"/>
      <c r="M105" s="12">
        <f t="shared" ca="1" si="0"/>
        <v>0</v>
      </c>
      <c r="N105" s="12">
        <f t="shared" ca="1" si="1"/>
        <v>0</v>
      </c>
      <c r="O105" s="11">
        <f ca="1"/>
        <v>0</v>
      </c>
      <c r="P105" s="11"/>
      <c r="Q105" s="11">
        <f ca="1"/>
        <v>0</v>
      </c>
      <c r="S105" s="4"/>
      <c r="U105" s="11"/>
      <c r="V105" s="5"/>
      <c r="W105" s="4"/>
    </row>
    <row r="106" spans="1:23" x14ac:dyDescent="0.2">
      <c r="A106" s="10"/>
      <c r="B106" t="str">
        <f ca="1"/>
        <v>Ngày 21</v>
      </c>
      <c r="C106" s="4">
        <f ca="1"/>
        <v>0</v>
      </c>
      <c r="D106" s="4">
        <f ca="1"/>
        <v>0</v>
      </c>
      <c r="E106">
        <f ca="1"/>
        <v>0</v>
      </c>
      <c r="F106" s="4">
        <f ca="1"/>
        <v>0</v>
      </c>
      <c r="H106">
        <f ca="1"/>
        <v>0</v>
      </c>
      <c r="I106" s="4">
        <f ca="1"/>
        <v>0</v>
      </c>
      <c r="J106" s="4">
        <f ca="1"/>
        <v>0</v>
      </c>
      <c r="K106" s="4">
        <f ca="1"/>
        <v>0</v>
      </c>
      <c r="L106" s="4"/>
      <c r="M106" s="12">
        <f t="shared" ca="1" si="0"/>
        <v>0</v>
      </c>
      <c r="N106" s="12">
        <f t="shared" ca="1" si="1"/>
        <v>0</v>
      </c>
      <c r="O106" s="11">
        <f ca="1"/>
        <v>0</v>
      </c>
      <c r="P106" s="11"/>
      <c r="Q106" s="11">
        <f ca="1"/>
        <v>0</v>
      </c>
      <c r="S106" s="4"/>
      <c r="U106" s="11"/>
      <c r="V106" s="5"/>
      <c r="W106" s="4"/>
    </row>
    <row r="107" spans="1:23" x14ac:dyDescent="0.2">
      <c r="A107" s="10"/>
      <c r="B107" t="str">
        <f ca="1"/>
        <v>Ngày 22</v>
      </c>
      <c r="C107" s="4">
        <f ca="1"/>
        <v>0</v>
      </c>
      <c r="D107" s="4">
        <f ca="1"/>
        <v>0</v>
      </c>
      <c r="E107">
        <f ca="1"/>
        <v>0</v>
      </c>
      <c r="F107" s="4">
        <f ca="1"/>
        <v>0</v>
      </c>
      <c r="H107">
        <f ca="1"/>
        <v>0</v>
      </c>
      <c r="I107" s="4">
        <f ca="1"/>
        <v>0</v>
      </c>
      <c r="J107" s="4">
        <f ca="1"/>
        <v>0</v>
      </c>
      <c r="K107" s="4">
        <f ca="1"/>
        <v>0</v>
      </c>
      <c r="L107" s="4"/>
      <c r="M107" s="12">
        <f t="shared" ca="1" si="0"/>
        <v>0</v>
      </c>
      <c r="N107" s="12">
        <f t="shared" ca="1" si="1"/>
        <v>0</v>
      </c>
      <c r="O107" s="11">
        <f ca="1"/>
        <v>0</v>
      </c>
      <c r="P107" s="11"/>
      <c r="Q107" s="11">
        <f ca="1"/>
        <v>0</v>
      </c>
    </row>
    <row r="108" spans="1:23" x14ac:dyDescent="0.2">
      <c r="A108" s="10"/>
      <c r="B108" t="str">
        <f ca="1"/>
        <v>Ngày 25</v>
      </c>
      <c r="C108" s="4">
        <f ca="1"/>
        <v>0</v>
      </c>
      <c r="D108" s="4">
        <f ca="1"/>
        <v>0</v>
      </c>
      <c r="E108">
        <f ca="1"/>
        <v>0</v>
      </c>
      <c r="F108" s="4">
        <f ca="1"/>
        <v>0</v>
      </c>
      <c r="H108">
        <f ca="1"/>
        <v>0</v>
      </c>
      <c r="I108" s="4">
        <f ca="1"/>
        <v>0</v>
      </c>
      <c r="J108" s="4">
        <f ca="1"/>
        <v>0</v>
      </c>
      <c r="K108" s="4">
        <f ca="1"/>
        <v>0</v>
      </c>
      <c r="L108" s="4"/>
      <c r="M108" s="12">
        <f t="shared" ca="1" si="0"/>
        <v>0</v>
      </c>
      <c r="N108" s="12">
        <f t="shared" ca="1" si="1"/>
        <v>0</v>
      </c>
      <c r="O108" s="11">
        <f ca="1"/>
        <v>0</v>
      </c>
      <c r="P108" s="11"/>
      <c r="Q108" s="11">
        <f ca="1"/>
        <v>0</v>
      </c>
    </row>
    <row r="109" spans="1:23" x14ac:dyDescent="0.2">
      <c r="A109" s="10"/>
      <c r="B109" t="str">
        <f ca="1"/>
        <v>Ngày 26</v>
      </c>
      <c r="C109" s="4">
        <f ca="1"/>
        <v>0</v>
      </c>
      <c r="D109" s="4">
        <f ca="1"/>
        <v>0</v>
      </c>
      <c r="E109">
        <f ca="1"/>
        <v>0</v>
      </c>
      <c r="F109" s="4">
        <f ca="1"/>
        <v>0</v>
      </c>
      <c r="H109">
        <f ca="1"/>
        <v>0</v>
      </c>
      <c r="I109" s="4">
        <f ca="1"/>
        <v>0</v>
      </c>
      <c r="J109" s="4">
        <f ca="1"/>
        <v>0</v>
      </c>
      <c r="K109" s="4">
        <f ca="1"/>
        <v>0</v>
      </c>
      <c r="L109" s="4"/>
      <c r="M109" s="12">
        <f t="shared" ca="1" si="0"/>
        <v>0</v>
      </c>
      <c r="N109" s="12">
        <f t="shared" ca="1" si="1"/>
        <v>0</v>
      </c>
      <c r="O109" s="11">
        <f ca="1"/>
        <v>0</v>
      </c>
      <c r="P109" s="11"/>
      <c r="Q109" s="11">
        <f ca="1"/>
        <v>0</v>
      </c>
    </row>
    <row r="110" spans="1:23" x14ac:dyDescent="0.2">
      <c r="A110" s="10"/>
      <c r="B110" t="str">
        <f ca="1"/>
        <v>Ngày 27</v>
      </c>
      <c r="C110" s="4">
        <f ca="1"/>
        <v>0</v>
      </c>
      <c r="D110" s="4">
        <f ca="1"/>
        <v>0</v>
      </c>
      <c r="E110">
        <f ca="1"/>
        <v>0</v>
      </c>
      <c r="F110" s="4">
        <f ca="1"/>
        <v>0</v>
      </c>
      <c r="H110">
        <f ca="1"/>
        <v>0</v>
      </c>
      <c r="I110" s="4">
        <f ca="1"/>
        <v>0</v>
      </c>
      <c r="J110" s="4">
        <f ca="1"/>
        <v>0</v>
      </c>
      <c r="K110" s="4">
        <f ca="1"/>
        <v>0</v>
      </c>
      <c r="L110" s="4"/>
      <c r="M110" s="12">
        <f t="shared" ca="1" si="0"/>
        <v>0</v>
      </c>
      <c r="N110" s="12">
        <f t="shared" ca="1" si="1"/>
        <v>0</v>
      </c>
      <c r="O110" s="11">
        <f ca="1"/>
        <v>0</v>
      </c>
      <c r="P110" s="11"/>
      <c r="Q110" s="11">
        <f ca="1"/>
        <v>0</v>
      </c>
    </row>
    <row r="111" spans="1:23" x14ac:dyDescent="0.2">
      <c r="A111" s="10"/>
      <c r="B111" t="str">
        <f ca="1"/>
        <v>Ngày 28</v>
      </c>
      <c r="C111" s="4">
        <f ca="1"/>
        <v>0</v>
      </c>
      <c r="D111" s="4">
        <f ca="1"/>
        <v>0</v>
      </c>
      <c r="E111">
        <f ca="1"/>
        <v>0</v>
      </c>
      <c r="F111" s="4">
        <f ca="1"/>
        <v>0</v>
      </c>
      <c r="H111">
        <f ca="1"/>
        <v>0</v>
      </c>
      <c r="I111" s="4">
        <f ca="1"/>
        <v>0</v>
      </c>
      <c r="J111" s="4">
        <f ca="1"/>
        <v>0</v>
      </c>
      <c r="K111" s="4">
        <f ca="1"/>
        <v>0</v>
      </c>
      <c r="L111" s="4"/>
      <c r="M111" s="12">
        <f t="shared" ca="1" si="0"/>
        <v>0</v>
      </c>
      <c r="N111" s="12">
        <f t="shared" ca="1" si="1"/>
        <v>0</v>
      </c>
      <c r="O111" s="11">
        <f ca="1"/>
        <v>0</v>
      </c>
      <c r="P111" s="11"/>
      <c r="Q111" s="11">
        <f ca="1"/>
        <v>0</v>
      </c>
    </row>
    <row r="112" spans="1:23" x14ac:dyDescent="0.2">
      <c r="A112" s="10"/>
      <c r="K112" s="4"/>
      <c r="M112" s="11"/>
      <c r="N112" s="11"/>
      <c r="O112" s="13">
        <f ca="1">SUM(O48:O111)</f>
        <v>4.8223899999999993E-3</v>
      </c>
      <c r="P112" s="13"/>
      <c r="Q112" s="13">
        <f ca="1">SUM(Q48:Q111)</f>
        <v>-2.0100000000000003E-2</v>
      </c>
    </row>
    <row r="124" spans="1:6" x14ac:dyDescent="0.2">
      <c r="A124" s="7" t="s">
        <v>1</v>
      </c>
      <c r="B124" s="7" t="s">
        <v>0</v>
      </c>
      <c r="C124" s="7" t="s">
        <v>31</v>
      </c>
      <c r="D124" t="str" cm="1">
        <f t="array" aca="1" ref="D124:D149" ca="1">INDIRECT("'VN30F1M'!$G$2:$G$27")</f>
        <v>NN-OI</v>
      </c>
      <c r="E124" t="str" cm="1">
        <f t="array" aca="1" ref="E124:E149" ca="1">INDIRECT("'VN30F1M'!$M$2:$M$27")</f>
        <v>TD - OI</v>
      </c>
      <c r="F124" t="str" cm="1">
        <f t="array" aca="1" ref="F124:F149" ca="1">INDIRECT("'VN30F1M'!$S$2:$S$27")</f>
        <v>OI</v>
      </c>
    </row>
    <row r="125" spans="1:6" x14ac:dyDescent="0.2">
      <c r="A125" s="26">
        <v>11</v>
      </c>
      <c r="B125" t="s">
        <v>9</v>
      </c>
      <c r="C125" s="6">
        <v>45247</v>
      </c>
      <c r="D125" s="4">
        <f ca="1"/>
        <v>523</v>
      </c>
      <c r="E125" s="4">
        <f ca="1"/>
        <v>474</v>
      </c>
      <c r="F125" s="4">
        <f ca="1"/>
        <v>39901</v>
      </c>
    </row>
    <row r="126" spans="1:6" x14ac:dyDescent="0.2">
      <c r="A126" s="26"/>
      <c r="B126" t="s">
        <v>12</v>
      </c>
      <c r="C126" s="2">
        <v>45250</v>
      </c>
      <c r="D126" s="4">
        <f ca="1"/>
        <v>2093</v>
      </c>
      <c r="E126" s="4">
        <f ca="1"/>
        <v>138</v>
      </c>
      <c r="F126" s="4">
        <f ca="1"/>
        <v>47804</v>
      </c>
    </row>
    <row r="127" spans="1:6" x14ac:dyDescent="0.2">
      <c r="A127" s="26"/>
      <c r="B127" t="s">
        <v>13</v>
      </c>
      <c r="C127" s="2">
        <v>45251</v>
      </c>
      <c r="D127" s="4">
        <f ca="1"/>
        <v>2652</v>
      </c>
      <c r="E127" s="4">
        <f ca="1"/>
        <v>2354</v>
      </c>
      <c r="F127" s="4">
        <f ca="1"/>
        <v>51731</v>
      </c>
    </row>
    <row r="128" spans="1:6" x14ac:dyDescent="0.2">
      <c r="A128" s="26"/>
      <c r="B128" t="s">
        <v>14</v>
      </c>
      <c r="C128" s="2">
        <v>45252</v>
      </c>
      <c r="D128" s="4">
        <f ca="1"/>
        <v>1857</v>
      </c>
      <c r="E128" s="4">
        <f ca="1"/>
        <v>1371</v>
      </c>
      <c r="F128" s="4">
        <f ca="1"/>
        <v>51374</v>
      </c>
    </row>
    <row r="129" spans="1:6" x14ac:dyDescent="0.2">
      <c r="A129" s="26"/>
      <c r="B129" t="s">
        <v>15</v>
      </c>
      <c r="C129" s="2">
        <v>45253</v>
      </c>
      <c r="D129" s="4">
        <f ca="1"/>
        <v>3789</v>
      </c>
      <c r="E129" s="4">
        <f ca="1"/>
        <v>2424</v>
      </c>
      <c r="F129" s="4">
        <f ca="1"/>
        <v>50748</v>
      </c>
    </row>
    <row r="130" spans="1:6" x14ac:dyDescent="0.2">
      <c r="A130" s="26"/>
      <c r="B130" t="s">
        <v>16</v>
      </c>
      <c r="C130" s="2">
        <v>45254</v>
      </c>
      <c r="D130" s="4">
        <f ca="1"/>
        <v>1554</v>
      </c>
      <c r="E130" s="4">
        <f ca="1"/>
        <v>-650</v>
      </c>
      <c r="F130" s="4">
        <f ca="1"/>
        <v>53443</v>
      </c>
    </row>
    <row r="131" spans="1:6" x14ac:dyDescent="0.2">
      <c r="A131" s="26"/>
      <c r="B131" t="s">
        <v>19</v>
      </c>
      <c r="C131" s="2">
        <v>45257</v>
      </c>
      <c r="D131" s="4">
        <f ca="1"/>
        <v>2309</v>
      </c>
      <c r="E131" s="4">
        <f ca="1"/>
        <v>322</v>
      </c>
      <c r="F131" s="4">
        <f ca="1"/>
        <v>50971</v>
      </c>
    </row>
    <row r="132" spans="1:6" x14ac:dyDescent="0.2">
      <c r="A132" s="26"/>
      <c r="B132" t="s">
        <v>20</v>
      </c>
      <c r="C132" s="2">
        <v>45258</v>
      </c>
      <c r="D132" s="4">
        <f ca="1"/>
        <v>1088</v>
      </c>
      <c r="E132" s="4">
        <f ca="1"/>
        <v>-1217</v>
      </c>
      <c r="F132" s="4">
        <f ca="1"/>
        <v>55837</v>
      </c>
    </row>
    <row r="133" spans="1:6" x14ac:dyDescent="0.2">
      <c r="A133" s="26"/>
      <c r="B133" t="s">
        <v>21</v>
      </c>
      <c r="C133" s="2">
        <v>45259</v>
      </c>
      <c r="D133" s="4">
        <f ca="1"/>
        <v>2267</v>
      </c>
      <c r="E133" s="4">
        <f ca="1"/>
        <v>-2864</v>
      </c>
      <c r="F133" s="4">
        <f ca="1"/>
        <v>56040</v>
      </c>
    </row>
    <row r="134" spans="1:6" x14ac:dyDescent="0.2">
      <c r="A134" s="26"/>
      <c r="B134" t="s">
        <v>22</v>
      </c>
      <c r="C134" s="2">
        <v>45260</v>
      </c>
      <c r="D134" s="4">
        <f ca="1"/>
        <v>3248</v>
      </c>
      <c r="E134" s="4">
        <f ca="1"/>
        <v>-1453</v>
      </c>
      <c r="F134" s="4">
        <f ca="1"/>
        <v>58889</v>
      </c>
    </row>
    <row r="135" spans="1:6" x14ac:dyDescent="0.2">
      <c r="A135" s="26">
        <v>12</v>
      </c>
      <c r="B135" t="s">
        <v>24</v>
      </c>
      <c r="C135" s="2">
        <v>45261</v>
      </c>
      <c r="D135" s="4">
        <f ca="1"/>
        <v>2197</v>
      </c>
      <c r="E135" s="4">
        <f ca="1"/>
        <v>-571</v>
      </c>
      <c r="F135" s="4">
        <f ca="1"/>
        <v>53907</v>
      </c>
    </row>
    <row r="136" spans="1:6" x14ac:dyDescent="0.2">
      <c r="A136" s="26"/>
      <c r="B136" t="s">
        <v>27</v>
      </c>
      <c r="C136" s="2">
        <v>45264</v>
      </c>
      <c r="D136" s="4">
        <f ca="1"/>
        <v>3638</v>
      </c>
      <c r="E136" s="4">
        <f ca="1"/>
        <v>-5246</v>
      </c>
      <c r="F136" s="4">
        <f ca="1"/>
        <v>53253</v>
      </c>
    </row>
    <row r="137" spans="1:6" x14ac:dyDescent="0.2">
      <c r="A137" s="26"/>
      <c r="B137" t="s">
        <v>28</v>
      </c>
      <c r="C137" s="2">
        <v>45265</v>
      </c>
      <c r="D137" s="4">
        <f ca="1"/>
        <v>5436</v>
      </c>
      <c r="E137" s="4">
        <f ca="1"/>
        <v>-3179</v>
      </c>
      <c r="F137" s="4">
        <f ca="1"/>
        <v>56949</v>
      </c>
    </row>
    <row r="138" spans="1:6" x14ac:dyDescent="0.2">
      <c r="A138" s="26"/>
      <c r="B138" t="s">
        <v>29</v>
      </c>
      <c r="C138" s="2">
        <v>45266</v>
      </c>
      <c r="D138" s="4">
        <f ca="1"/>
        <v>5608</v>
      </c>
      <c r="E138" s="4">
        <f ca="1"/>
        <v>-2988</v>
      </c>
      <c r="F138" s="4">
        <f ca="1"/>
        <v>59871</v>
      </c>
    </row>
    <row r="139" spans="1:6" x14ac:dyDescent="0.2">
      <c r="A139" s="26"/>
      <c r="B139" t="s">
        <v>30</v>
      </c>
      <c r="C139" s="2">
        <v>45267</v>
      </c>
      <c r="D139" s="4">
        <f ca="1"/>
        <v>7142</v>
      </c>
      <c r="E139" s="4">
        <f ca="1"/>
        <v>-965</v>
      </c>
      <c r="F139" s="4">
        <f ca="1"/>
        <v>62827</v>
      </c>
    </row>
    <row r="140" spans="1:6" x14ac:dyDescent="0.2">
      <c r="A140" s="26"/>
      <c r="B140" t="s">
        <v>37</v>
      </c>
      <c r="C140" s="2">
        <v>45268</v>
      </c>
      <c r="D140" s="4">
        <f ca="1"/>
        <v>8967</v>
      </c>
      <c r="E140" s="4">
        <f ca="1"/>
        <v>-573</v>
      </c>
      <c r="F140" s="4">
        <f ca="1"/>
        <v>55816</v>
      </c>
    </row>
    <row r="141" spans="1:6" x14ac:dyDescent="0.2">
      <c r="A141" s="26"/>
      <c r="B141" t="s">
        <v>34</v>
      </c>
      <c r="C141" s="2">
        <v>45271</v>
      </c>
      <c r="D141" s="4">
        <f ca="1"/>
        <v>9376</v>
      </c>
      <c r="E141" s="4">
        <f ca="1"/>
        <v>-1006</v>
      </c>
      <c r="F141" s="4">
        <f ca="1"/>
        <v>59090</v>
      </c>
    </row>
    <row r="142" spans="1:6" x14ac:dyDescent="0.2">
      <c r="A142" s="26"/>
      <c r="B142" t="s">
        <v>35</v>
      </c>
      <c r="C142" s="2">
        <v>45272</v>
      </c>
      <c r="D142" s="4">
        <f ca="1"/>
        <v>5563</v>
      </c>
      <c r="E142" s="4">
        <f ca="1"/>
        <v>226</v>
      </c>
      <c r="F142" s="4">
        <f ca="1"/>
        <v>61583</v>
      </c>
    </row>
    <row r="143" spans="1:6" x14ac:dyDescent="0.2">
      <c r="A143" s="26"/>
      <c r="B143" t="s">
        <v>36</v>
      </c>
      <c r="C143" s="2">
        <v>45273</v>
      </c>
      <c r="D143" s="4">
        <f ca="1"/>
        <v>0</v>
      </c>
      <c r="E143" s="4">
        <f ca="1"/>
        <v>0</v>
      </c>
      <c r="F143" s="4">
        <f ca="1"/>
        <v>0</v>
      </c>
    </row>
    <row r="144" spans="1:6" x14ac:dyDescent="0.2">
      <c r="A144" s="26"/>
      <c r="B144" t="s">
        <v>38</v>
      </c>
      <c r="C144" s="2">
        <v>45274</v>
      </c>
      <c r="D144" s="4">
        <f ca="1"/>
        <v>0</v>
      </c>
      <c r="E144" s="4">
        <f ca="1"/>
        <v>0</v>
      </c>
      <c r="F144" s="4">
        <f ca="1"/>
        <v>0</v>
      </c>
    </row>
    <row r="145" spans="1:6" x14ac:dyDescent="0.2">
      <c r="A145" s="26"/>
      <c r="B145" t="s">
        <v>7</v>
      </c>
      <c r="C145" s="2">
        <v>45275</v>
      </c>
      <c r="D145" s="4">
        <f ca="1"/>
        <v>0</v>
      </c>
      <c r="E145" s="4">
        <f ca="1"/>
        <v>0</v>
      </c>
      <c r="F145" s="4">
        <f ca="1"/>
        <v>0</v>
      </c>
    </row>
    <row r="146" spans="1:6" x14ac:dyDescent="0.2">
      <c r="A146" s="26"/>
      <c r="B146" t="s">
        <v>10</v>
      </c>
      <c r="C146" s="6">
        <v>45278</v>
      </c>
      <c r="D146" s="4">
        <f ca="1"/>
        <v>0</v>
      </c>
      <c r="E146" s="4">
        <f ca="1"/>
        <v>0</v>
      </c>
      <c r="F146" s="4">
        <f ca="1"/>
        <v>0</v>
      </c>
    </row>
    <row r="147" spans="1:6" x14ac:dyDescent="0.2">
      <c r="A147" s="26"/>
      <c r="B147" t="s">
        <v>11</v>
      </c>
      <c r="C147" s="6">
        <v>45279</v>
      </c>
      <c r="D147" s="4">
        <f ca="1"/>
        <v>0</v>
      </c>
      <c r="E147" s="4">
        <f ca="1"/>
        <v>0</v>
      </c>
      <c r="F147" s="4">
        <f ca="1"/>
        <v>0</v>
      </c>
    </row>
    <row r="148" spans="1:6" x14ac:dyDescent="0.2">
      <c r="A148" s="26"/>
      <c r="B148" t="s">
        <v>12</v>
      </c>
      <c r="C148" s="6">
        <v>45280</v>
      </c>
      <c r="D148" s="4">
        <f ca="1"/>
        <v>0</v>
      </c>
      <c r="E148" s="4">
        <f ca="1"/>
        <v>0</v>
      </c>
      <c r="F148" s="4">
        <f ca="1"/>
        <v>0</v>
      </c>
    </row>
    <row r="149" spans="1:6" x14ac:dyDescent="0.2">
      <c r="A149" s="26"/>
      <c r="B149" t="s">
        <v>13</v>
      </c>
      <c r="C149" s="6">
        <v>45281</v>
      </c>
      <c r="D149" s="4">
        <f ca="1"/>
        <v>0</v>
      </c>
      <c r="E149" s="4">
        <f ca="1"/>
        <v>0</v>
      </c>
      <c r="F149" s="4">
        <f ca="1"/>
        <v>0</v>
      </c>
    </row>
  </sheetData>
  <mergeCells count="10">
    <mergeCell ref="A125:A134"/>
    <mergeCell ref="A135:A149"/>
    <mergeCell ref="A70:A91"/>
    <mergeCell ref="A1:E1"/>
    <mergeCell ref="C46:F46"/>
    <mergeCell ref="O46:P46"/>
    <mergeCell ref="Q46:R46"/>
    <mergeCell ref="G46:J46"/>
    <mergeCell ref="K46:N46"/>
    <mergeCell ref="A48:A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8249-4ECE-044A-895F-2E5F5CAABF48}">
  <dimension ref="A1:T28"/>
  <sheetViews>
    <sheetView workbookViewId="0">
      <pane ySplit="2" topLeftCell="A3" activePane="bottomLeft" state="frozen"/>
      <selection pane="bottomLeft" activeCell="A2" sqref="A2:C27"/>
    </sheetView>
  </sheetViews>
  <sheetFormatPr baseColWidth="10" defaultRowHeight="16" x14ac:dyDescent="0.2"/>
  <cols>
    <col min="6" max="6" width="16.6640625" customWidth="1"/>
    <col min="7" max="7" width="12.83203125" customWidth="1"/>
    <col min="8" max="8" width="16.1640625" customWidth="1"/>
    <col min="9" max="9" width="17.5" customWidth="1"/>
    <col min="12" max="12" width="17.83203125" customWidth="1"/>
    <col min="13" max="13" width="12.1640625" customWidth="1"/>
    <col min="14" max="14" width="19" customWidth="1"/>
    <col min="15" max="15" width="16.1640625" customWidth="1"/>
    <col min="17" max="18" width="13.33203125" customWidth="1"/>
    <col min="19" max="19" width="12.1640625" bestFit="1" customWidth="1"/>
  </cols>
  <sheetData>
    <row r="1" spans="1:20" x14ac:dyDescent="0.2">
      <c r="D1" s="23" t="s">
        <v>40</v>
      </c>
      <c r="E1" s="23"/>
      <c r="F1" s="23"/>
      <c r="G1" s="23"/>
      <c r="H1" s="23"/>
      <c r="I1" s="23"/>
      <c r="J1" s="24" t="s">
        <v>41</v>
      </c>
      <c r="K1" s="24"/>
      <c r="L1" s="24"/>
      <c r="M1" s="24"/>
      <c r="N1" s="24"/>
      <c r="O1" s="24"/>
      <c r="P1" s="25" t="s">
        <v>51</v>
      </c>
      <c r="Q1" s="25"/>
      <c r="R1" s="25"/>
      <c r="S1" s="25"/>
    </row>
    <row r="2" spans="1:20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67</v>
      </c>
      <c r="H2" s="1" t="s">
        <v>47</v>
      </c>
      <c r="I2" s="1" t="s">
        <v>62</v>
      </c>
      <c r="J2" s="1" t="s">
        <v>44</v>
      </c>
      <c r="K2" s="1" t="s">
        <v>45</v>
      </c>
      <c r="L2" s="1" t="s">
        <v>46</v>
      </c>
      <c r="M2" s="1" t="s">
        <v>68</v>
      </c>
      <c r="N2" s="1" t="s">
        <v>47</v>
      </c>
      <c r="O2" s="1" t="s">
        <v>62</v>
      </c>
      <c r="P2" s="1" t="s">
        <v>5</v>
      </c>
      <c r="Q2" s="1" t="s">
        <v>64</v>
      </c>
      <c r="R2" s="1" t="s">
        <v>65</v>
      </c>
      <c r="S2" s="1" t="s">
        <v>63</v>
      </c>
      <c r="T2" s="27" t="s">
        <v>66</v>
      </c>
    </row>
    <row r="3" spans="1:20" x14ac:dyDescent="0.2">
      <c r="A3" s="26">
        <v>11</v>
      </c>
      <c r="B3" t="s">
        <v>9</v>
      </c>
      <c r="C3" s="6">
        <v>45247</v>
      </c>
      <c r="D3" s="4">
        <v>9846</v>
      </c>
      <c r="E3" s="4">
        <v>9323</v>
      </c>
      <c r="F3" s="4">
        <v>523</v>
      </c>
      <c r="G3" s="4">
        <v>523</v>
      </c>
      <c r="H3" s="4">
        <v>60026430000</v>
      </c>
      <c r="I3" s="4">
        <v>60026430000</v>
      </c>
      <c r="J3" s="4">
        <v>6265</v>
      </c>
      <c r="K3" s="4">
        <v>5791</v>
      </c>
      <c r="L3" s="4">
        <f>J3-K3</f>
        <v>474</v>
      </c>
      <c r="M3" s="4">
        <v>474</v>
      </c>
      <c r="N3" s="4">
        <f>697515770000-650419160000</f>
        <v>47096610000</v>
      </c>
      <c r="O3" s="4">
        <f>697515770000-650419160000</f>
        <v>47096610000</v>
      </c>
      <c r="P3" s="4">
        <v>358739</v>
      </c>
      <c r="Q3" s="5">
        <f>(D3+E3)/P3</f>
        <v>5.3434391019654956E-2</v>
      </c>
      <c r="R3" s="5">
        <f>(J3+K3)/P3</f>
        <v>3.3606605359328093E-2</v>
      </c>
      <c r="S3" s="4">
        <v>39901</v>
      </c>
      <c r="T3" s="11">
        <v>-2.81E-2</v>
      </c>
    </row>
    <row r="4" spans="1:20" x14ac:dyDescent="0.2">
      <c r="A4" s="26"/>
      <c r="B4" t="s">
        <v>12</v>
      </c>
      <c r="C4" s="2">
        <v>45250</v>
      </c>
      <c r="D4" s="4">
        <v>8347</v>
      </c>
      <c r="E4" s="4">
        <v>6777</v>
      </c>
      <c r="F4" s="4">
        <v>1570</v>
      </c>
      <c r="G4" s="4">
        <f>G3+F4</f>
        <v>2093</v>
      </c>
      <c r="H4" s="4">
        <v>173646180000</v>
      </c>
      <c r="I4" s="4">
        <f>I3+H4</f>
        <v>233672610000</v>
      </c>
      <c r="J4" s="4">
        <v>5258</v>
      </c>
      <c r="K4" s="4">
        <v>5594</v>
      </c>
      <c r="L4" s="4">
        <f t="shared" ref="L4:L27" si="0">J4-K4</f>
        <v>-336</v>
      </c>
      <c r="M4" s="4">
        <f>M3+L4</f>
        <v>138</v>
      </c>
      <c r="N4" s="4">
        <f>577669470000-616914420000</f>
        <v>-39244950000</v>
      </c>
      <c r="O4" s="4">
        <f>O3+N4</f>
        <v>7851660000</v>
      </c>
      <c r="P4" s="4">
        <v>351161</v>
      </c>
      <c r="Q4" s="5">
        <f t="shared" ref="Q4:Q20" si="1">(D4+E4)/P4</f>
        <v>4.3068563992015058E-2</v>
      </c>
      <c r="R4" s="5">
        <f t="shared" ref="R4:R20" si="2">(J4+K4)/P4</f>
        <v>3.0903203943490307E-2</v>
      </c>
      <c r="S4" s="4">
        <v>47804</v>
      </c>
      <c r="T4" s="11">
        <v>-2.7000000000000001E-3</v>
      </c>
    </row>
    <row r="5" spans="1:20" x14ac:dyDescent="0.2">
      <c r="A5" s="26"/>
      <c r="B5" t="s">
        <v>13</v>
      </c>
      <c r="C5" s="2">
        <v>45251</v>
      </c>
      <c r="D5" s="4">
        <v>3348</v>
      </c>
      <c r="E5" s="4">
        <v>2789</v>
      </c>
      <c r="F5" s="4">
        <v>559</v>
      </c>
      <c r="G5" s="4">
        <f t="shared" ref="G5:G20" si="3">G4+F5</f>
        <v>2652</v>
      </c>
      <c r="H5" s="4">
        <v>61863150000</v>
      </c>
      <c r="I5" s="4">
        <f t="shared" ref="I5:I20" si="4">I4+H5</f>
        <v>295535760000</v>
      </c>
      <c r="J5" s="4">
        <v>4774</v>
      </c>
      <c r="K5" s="4">
        <v>2558</v>
      </c>
      <c r="L5" s="4">
        <f t="shared" si="0"/>
        <v>2216</v>
      </c>
      <c r="M5" s="4">
        <f t="shared" ref="M5:M27" si="5">M4+L5</f>
        <v>2354</v>
      </c>
      <c r="N5" s="4">
        <f>528157980000-283189780000</f>
        <v>244968200000</v>
      </c>
      <c r="O5" s="4">
        <f t="shared" ref="O5:O27" si="6">O4+N5</f>
        <v>252819860000</v>
      </c>
      <c r="P5" s="4">
        <v>289662</v>
      </c>
      <c r="Q5" s="5">
        <f t="shared" si="1"/>
        <v>2.1186762502502916E-2</v>
      </c>
      <c r="R5" s="5">
        <f t="shared" si="2"/>
        <v>2.5312260496716862E-2</v>
      </c>
      <c r="S5" s="4">
        <v>51731</v>
      </c>
      <c r="T5" s="11">
        <v>8.2000000000000007E-3</v>
      </c>
    </row>
    <row r="6" spans="1:20" x14ac:dyDescent="0.2">
      <c r="A6" s="26"/>
      <c r="B6" t="s">
        <v>14</v>
      </c>
      <c r="C6" s="2">
        <v>45252</v>
      </c>
      <c r="D6" s="4">
        <v>5021</v>
      </c>
      <c r="E6" s="4">
        <v>5816</v>
      </c>
      <c r="F6" s="4">
        <v>-795</v>
      </c>
      <c r="G6" s="4">
        <f t="shared" si="3"/>
        <v>1857</v>
      </c>
      <c r="H6" s="4">
        <v>-88250370000</v>
      </c>
      <c r="I6" s="4">
        <f t="shared" si="4"/>
        <v>207285390000</v>
      </c>
      <c r="J6" s="4">
        <v>2891</v>
      </c>
      <c r="K6" s="4">
        <v>3874</v>
      </c>
      <c r="L6" s="4">
        <f t="shared" si="0"/>
        <v>-983</v>
      </c>
      <c r="M6" s="4">
        <f t="shared" si="5"/>
        <v>1371</v>
      </c>
      <c r="N6" s="4">
        <f>318972830000-429669040000</f>
        <v>-110696210000</v>
      </c>
      <c r="O6" s="4">
        <f t="shared" si="6"/>
        <v>142123650000</v>
      </c>
      <c r="P6" s="4">
        <v>281206</v>
      </c>
      <c r="Q6" s="5">
        <f t="shared" si="1"/>
        <v>3.8537584546560172E-2</v>
      </c>
      <c r="R6" s="5">
        <f t="shared" si="2"/>
        <v>2.4057096932497885E-2</v>
      </c>
      <c r="S6" s="4">
        <v>51374</v>
      </c>
      <c r="T6" s="11">
        <v>8.9999999999999998E-4</v>
      </c>
    </row>
    <row r="7" spans="1:20" x14ac:dyDescent="0.2">
      <c r="A7" s="26"/>
      <c r="B7" t="s">
        <v>15</v>
      </c>
      <c r="C7" s="2">
        <v>45253</v>
      </c>
      <c r="D7" s="4">
        <v>6794</v>
      </c>
      <c r="E7" s="4">
        <v>4862</v>
      </c>
      <c r="F7" s="4">
        <v>1932</v>
      </c>
      <c r="G7" s="4">
        <f t="shared" si="3"/>
        <v>3789</v>
      </c>
      <c r="H7" s="4">
        <v>207200090000</v>
      </c>
      <c r="I7" s="4">
        <f t="shared" si="4"/>
        <v>414485480000</v>
      </c>
      <c r="J7" s="4">
        <v>4467</v>
      </c>
      <c r="K7" s="4">
        <v>3414</v>
      </c>
      <c r="L7" s="4">
        <f t="shared" si="0"/>
        <v>1053</v>
      </c>
      <c r="M7" s="4">
        <f t="shared" si="5"/>
        <v>2424</v>
      </c>
      <c r="N7" s="4">
        <f>492229400000-377061040000</f>
        <v>115168360000</v>
      </c>
      <c r="O7" s="4">
        <f t="shared" si="6"/>
        <v>257292010000</v>
      </c>
      <c r="P7" s="4">
        <v>302416</v>
      </c>
      <c r="Q7" s="5">
        <f t="shared" si="1"/>
        <v>3.8542934236283792E-2</v>
      </c>
      <c r="R7" s="5">
        <f t="shared" si="2"/>
        <v>2.6060129093698745E-2</v>
      </c>
      <c r="S7" s="4">
        <v>50748</v>
      </c>
      <c r="T7" s="11">
        <v>-2.8799999999999999E-2</v>
      </c>
    </row>
    <row r="8" spans="1:20" x14ac:dyDescent="0.2">
      <c r="A8" s="26"/>
      <c r="B8" t="s">
        <v>16</v>
      </c>
      <c r="C8" s="2">
        <v>45254</v>
      </c>
      <c r="D8" s="4">
        <v>3156</v>
      </c>
      <c r="E8" s="4">
        <v>5391</v>
      </c>
      <c r="F8" s="4">
        <v>-2235</v>
      </c>
      <c r="G8" s="4">
        <f t="shared" si="3"/>
        <v>1554</v>
      </c>
      <c r="H8" s="4">
        <v>-241487530000</v>
      </c>
      <c r="I8" s="4">
        <f t="shared" si="4"/>
        <v>172997950000</v>
      </c>
      <c r="J8" s="4">
        <v>4741</v>
      </c>
      <c r="K8" s="4">
        <v>7815</v>
      </c>
      <c r="L8" s="4">
        <f t="shared" si="0"/>
        <v>-3074</v>
      </c>
      <c r="M8" s="4">
        <f t="shared" si="5"/>
        <v>-650</v>
      </c>
      <c r="N8" s="4">
        <f>511791330000-844489500000</f>
        <v>-332698170000</v>
      </c>
      <c r="O8" s="4">
        <f t="shared" si="6"/>
        <v>-75406160000</v>
      </c>
      <c r="P8" s="4">
        <v>332973</v>
      </c>
      <c r="Q8" s="5">
        <f t="shared" si="1"/>
        <v>2.5668747916497734E-2</v>
      </c>
      <c r="R8" s="5">
        <f t="shared" si="2"/>
        <v>3.7708763172990004E-2</v>
      </c>
      <c r="S8" s="4">
        <v>53443</v>
      </c>
      <c r="T8" s="11">
        <v>4.4999999999999997E-3</v>
      </c>
    </row>
    <row r="9" spans="1:20" x14ac:dyDescent="0.2">
      <c r="A9" s="26"/>
      <c r="B9" t="s">
        <v>19</v>
      </c>
      <c r="C9" s="2">
        <v>45257</v>
      </c>
      <c r="D9" s="4">
        <v>4127</v>
      </c>
      <c r="E9" s="4">
        <v>3372</v>
      </c>
      <c r="F9" s="4">
        <v>755</v>
      </c>
      <c r="G9" s="4">
        <f t="shared" si="3"/>
        <v>2309</v>
      </c>
      <c r="H9" s="4">
        <v>81085850000</v>
      </c>
      <c r="I9" s="4">
        <f t="shared" si="4"/>
        <v>254083800000</v>
      </c>
      <c r="J9" s="4">
        <v>3128</v>
      </c>
      <c r="K9" s="4">
        <v>2156</v>
      </c>
      <c r="L9" s="4">
        <f t="shared" si="0"/>
        <v>972</v>
      </c>
      <c r="M9" s="4">
        <f t="shared" si="5"/>
        <v>322</v>
      </c>
      <c r="N9" s="4">
        <f>338219880000-233178930000</f>
        <v>105040950000</v>
      </c>
      <c r="O9" s="4">
        <f t="shared" si="6"/>
        <v>29634790000</v>
      </c>
      <c r="P9" s="4">
        <v>211985</v>
      </c>
      <c r="Q9" s="5">
        <f t="shared" si="1"/>
        <v>3.5375144467768946E-2</v>
      </c>
      <c r="R9" s="5">
        <f t="shared" si="2"/>
        <v>2.4926291954619432E-2</v>
      </c>
      <c r="S9" s="4">
        <v>50971</v>
      </c>
      <c r="T9" s="11">
        <v>-8.2000000000000007E-3</v>
      </c>
    </row>
    <row r="10" spans="1:20" x14ac:dyDescent="0.2">
      <c r="A10" s="26"/>
      <c r="B10" t="s">
        <v>20</v>
      </c>
      <c r="C10" s="2">
        <v>45258</v>
      </c>
      <c r="D10" s="4">
        <v>4315</v>
      </c>
      <c r="E10" s="4">
        <v>5536</v>
      </c>
      <c r="F10" s="4">
        <v>-1221</v>
      </c>
      <c r="G10" s="4">
        <f t="shared" si="3"/>
        <v>1088</v>
      </c>
      <c r="H10" s="4">
        <v>-131093340000</v>
      </c>
      <c r="I10" s="4">
        <f t="shared" si="4"/>
        <v>122990460000</v>
      </c>
      <c r="J10" s="4">
        <v>3839</v>
      </c>
      <c r="K10" s="4">
        <v>5378</v>
      </c>
      <c r="L10" s="4">
        <f t="shared" si="0"/>
        <v>-1539</v>
      </c>
      <c r="M10" s="4">
        <f t="shared" si="5"/>
        <v>-1217</v>
      </c>
      <c r="N10" s="4">
        <f>413045470000-579359430000</f>
        <v>-166313960000</v>
      </c>
      <c r="O10" s="4">
        <f t="shared" si="6"/>
        <v>-136679170000</v>
      </c>
      <c r="P10" s="4">
        <v>285969</v>
      </c>
      <c r="Q10" s="5">
        <f t="shared" si="1"/>
        <v>3.44477897953974E-2</v>
      </c>
      <c r="R10" s="5">
        <f t="shared" si="2"/>
        <v>3.2230766271868626E-2</v>
      </c>
      <c r="S10" s="4">
        <v>55837</v>
      </c>
      <c r="T10" s="11">
        <v>1.0200000000000001E-2</v>
      </c>
    </row>
    <row r="11" spans="1:20" x14ac:dyDescent="0.2">
      <c r="A11" s="26"/>
      <c r="B11" t="s">
        <v>21</v>
      </c>
      <c r="C11" s="2">
        <v>45259</v>
      </c>
      <c r="D11" s="4">
        <v>3515</v>
      </c>
      <c r="E11" s="4">
        <v>2336</v>
      </c>
      <c r="F11" s="4">
        <v>1179</v>
      </c>
      <c r="G11" s="4">
        <f t="shared" si="3"/>
        <v>2267</v>
      </c>
      <c r="H11" s="4">
        <v>129016790000</v>
      </c>
      <c r="I11" s="4">
        <f t="shared" si="4"/>
        <v>252007250000</v>
      </c>
      <c r="J11" s="4">
        <v>3762</v>
      </c>
      <c r="K11" s="4">
        <v>5409</v>
      </c>
      <c r="L11" s="4">
        <f t="shared" si="0"/>
        <v>-1647</v>
      </c>
      <c r="M11" s="4">
        <f t="shared" si="5"/>
        <v>-2864</v>
      </c>
      <c r="N11" s="4">
        <f>411100260000-591766330000</f>
        <v>-180666070000</v>
      </c>
      <c r="O11" s="4">
        <f t="shared" si="6"/>
        <v>-317345240000</v>
      </c>
      <c r="P11" s="4">
        <v>208778</v>
      </c>
      <c r="Q11" s="5">
        <f t="shared" si="1"/>
        <v>2.8024983475270382E-2</v>
      </c>
      <c r="R11" s="5">
        <f t="shared" si="2"/>
        <v>4.3927042121296306E-2</v>
      </c>
      <c r="S11" s="4">
        <v>56040</v>
      </c>
      <c r="T11" s="11">
        <v>4.7000000000000002E-3</v>
      </c>
    </row>
    <row r="12" spans="1:20" x14ac:dyDescent="0.2">
      <c r="A12" s="26"/>
      <c r="B12" t="s">
        <v>22</v>
      </c>
      <c r="C12" s="2">
        <v>45260</v>
      </c>
      <c r="D12" s="4">
        <v>4486</v>
      </c>
      <c r="E12" s="4">
        <v>3505</v>
      </c>
      <c r="F12" s="4">
        <v>981</v>
      </c>
      <c r="G12" s="4">
        <f t="shared" si="3"/>
        <v>3248</v>
      </c>
      <c r="H12" s="4">
        <v>106830390000</v>
      </c>
      <c r="I12" s="4">
        <f t="shared" si="4"/>
        <v>358837640000</v>
      </c>
      <c r="J12" s="4">
        <v>4249</v>
      </c>
      <c r="K12" s="4">
        <v>2838</v>
      </c>
      <c r="L12" s="4">
        <f t="shared" si="0"/>
        <v>1411</v>
      </c>
      <c r="M12" s="4">
        <f t="shared" si="5"/>
        <v>-1453</v>
      </c>
      <c r="N12" s="4">
        <f>463431580000-309580180000</f>
        <v>153851400000</v>
      </c>
      <c r="O12" s="4">
        <f t="shared" si="6"/>
        <v>-163493840000</v>
      </c>
      <c r="P12" s="4">
        <v>270276</v>
      </c>
      <c r="Q12" s="5">
        <f t="shared" si="1"/>
        <v>2.9566073199248175E-2</v>
      </c>
      <c r="R12" s="5">
        <f t="shared" si="2"/>
        <v>2.6221344107504922E-2</v>
      </c>
      <c r="S12" s="4">
        <v>58889</v>
      </c>
      <c r="T12" s="11">
        <v>-1.47E-2</v>
      </c>
    </row>
    <row r="13" spans="1:20" x14ac:dyDescent="0.2">
      <c r="A13" s="26">
        <v>12</v>
      </c>
      <c r="B13" t="s">
        <v>24</v>
      </c>
      <c r="C13" s="2">
        <v>45261</v>
      </c>
      <c r="D13" s="4">
        <v>3799</v>
      </c>
      <c r="E13" s="4">
        <v>4850</v>
      </c>
      <c r="F13" s="4">
        <v>-1051</v>
      </c>
      <c r="G13" s="4">
        <f t="shared" si="3"/>
        <v>2197</v>
      </c>
      <c r="H13" s="4">
        <v>-114114870000</v>
      </c>
      <c r="I13" s="4">
        <f t="shared" si="4"/>
        <v>244722770000</v>
      </c>
      <c r="J13" s="4">
        <v>3973</v>
      </c>
      <c r="K13" s="4">
        <v>3091</v>
      </c>
      <c r="L13" s="4">
        <f t="shared" si="0"/>
        <v>882</v>
      </c>
      <c r="M13" s="4">
        <f t="shared" si="5"/>
        <v>-571</v>
      </c>
      <c r="N13" s="4">
        <f>430427810000-336221060000</f>
        <v>94206750000</v>
      </c>
      <c r="O13" s="4">
        <f t="shared" si="6"/>
        <v>-69287090000</v>
      </c>
      <c r="P13" s="4">
        <v>251460</v>
      </c>
      <c r="Q13" s="5">
        <f t="shared" si="1"/>
        <v>3.4395132426628491E-2</v>
      </c>
      <c r="R13" s="5">
        <f t="shared" si="2"/>
        <v>2.8091943052572975E-2</v>
      </c>
      <c r="S13" s="4">
        <v>53907</v>
      </c>
      <c r="T13" s="11">
        <v>1.3100000000000001E-2</v>
      </c>
    </row>
    <row r="14" spans="1:20" x14ac:dyDescent="0.2">
      <c r="A14" s="26"/>
      <c r="B14" t="s">
        <v>27</v>
      </c>
      <c r="C14" s="2">
        <v>45264</v>
      </c>
      <c r="D14" s="4">
        <v>6672</v>
      </c>
      <c r="E14" s="4">
        <v>5231</v>
      </c>
      <c r="F14" s="4">
        <v>1441</v>
      </c>
      <c r="G14" s="4">
        <f t="shared" si="3"/>
        <v>3638</v>
      </c>
      <c r="H14" s="4">
        <v>158562910000</v>
      </c>
      <c r="I14" s="4">
        <f t="shared" si="4"/>
        <v>403285680000</v>
      </c>
      <c r="J14" s="4">
        <v>2212</v>
      </c>
      <c r="K14" s="4">
        <v>6887</v>
      </c>
      <c r="L14" s="4">
        <f t="shared" si="0"/>
        <v>-4675</v>
      </c>
      <c r="M14" s="4">
        <f t="shared" si="5"/>
        <v>-5246</v>
      </c>
      <c r="N14" s="4">
        <f>243952530000-762667090000</f>
        <v>-518714560000</v>
      </c>
      <c r="O14" s="4">
        <f t="shared" si="6"/>
        <v>-588001650000</v>
      </c>
      <c r="P14" s="4">
        <v>254561</v>
      </c>
      <c r="Q14" s="5">
        <f t="shared" si="1"/>
        <v>4.6758930079627281E-2</v>
      </c>
      <c r="R14" s="5">
        <f t="shared" si="2"/>
        <v>3.5743888498238147E-2</v>
      </c>
      <c r="S14" s="4">
        <v>53253</v>
      </c>
      <c r="T14" s="11">
        <v>1.55E-2</v>
      </c>
    </row>
    <row r="15" spans="1:20" x14ac:dyDescent="0.2">
      <c r="A15" s="26"/>
      <c r="B15" t="s">
        <v>28</v>
      </c>
      <c r="C15" s="2">
        <v>45265</v>
      </c>
      <c r="D15" s="4">
        <v>5315</v>
      </c>
      <c r="E15" s="4">
        <v>3517</v>
      </c>
      <c r="F15" s="4">
        <v>1798</v>
      </c>
      <c r="G15" s="4">
        <f t="shared" si="3"/>
        <v>5436</v>
      </c>
      <c r="H15" s="4">
        <v>198084420000</v>
      </c>
      <c r="I15" s="4">
        <f t="shared" si="4"/>
        <v>601370100000</v>
      </c>
      <c r="J15" s="4">
        <v>4259</v>
      </c>
      <c r="K15" s="4">
        <v>2192</v>
      </c>
      <c r="L15" s="4">
        <f t="shared" si="0"/>
        <v>2067</v>
      </c>
      <c r="M15" s="4">
        <f t="shared" si="5"/>
        <v>-3179</v>
      </c>
      <c r="N15" s="4">
        <f>469657860000-242058730000</f>
        <v>227599130000</v>
      </c>
      <c r="O15" s="4">
        <f t="shared" si="6"/>
        <v>-360402520000</v>
      </c>
      <c r="P15" s="4">
        <v>217064</v>
      </c>
      <c r="Q15" s="5">
        <f t="shared" si="1"/>
        <v>4.0688460546198353E-2</v>
      </c>
      <c r="R15" s="5">
        <f t="shared" si="2"/>
        <v>2.9719345446504258E-2</v>
      </c>
      <c r="S15" s="4">
        <v>56949</v>
      </c>
      <c r="T15" s="11">
        <v>-7.1999999999999998E-3</v>
      </c>
    </row>
    <row r="16" spans="1:20" x14ac:dyDescent="0.2">
      <c r="A16" s="26"/>
      <c r="B16" t="s">
        <v>29</v>
      </c>
      <c r="C16" s="2">
        <v>45266</v>
      </c>
      <c r="D16" s="4">
        <v>4924</v>
      </c>
      <c r="E16" s="4">
        <v>4752</v>
      </c>
      <c r="F16" s="4">
        <v>172</v>
      </c>
      <c r="G16" s="4">
        <f t="shared" si="3"/>
        <v>5608</v>
      </c>
      <c r="H16" s="4">
        <v>18432190000</v>
      </c>
      <c r="I16" s="4">
        <f t="shared" si="4"/>
        <v>619802290000</v>
      </c>
      <c r="J16" s="4">
        <v>2898</v>
      </c>
      <c r="K16" s="4">
        <v>2707</v>
      </c>
      <c r="L16" s="4">
        <f t="shared" si="0"/>
        <v>191</v>
      </c>
      <c r="M16" s="4">
        <f t="shared" si="5"/>
        <v>-2988</v>
      </c>
      <c r="N16" s="4">
        <f>320644660000-299431640000</f>
        <v>21213020000</v>
      </c>
      <c r="O16" s="4">
        <f t="shared" si="6"/>
        <v>-339189500000</v>
      </c>
      <c r="P16" s="4">
        <v>185625</v>
      </c>
      <c r="Q16" s="5">
        <f t="shared" si="1"/>
        <v>5.2126599326599327E-2</v>
      </c>
      <c r="R16" s="5">
        <f t="shared" si="2"/>
        <v>3.0195286195286195E-2</v>
      </c>
      <c r="S16" s="4">
        <v>59871</v>
      </c>
      <c r="T16" s="11">
        <v>1.0999999999999999E-2</v>
      </c>
    </row>
    <row r="17" spans="1:20" x14ac:dyDescent="0.2">
      <c r="A17" s="26"/>
      <c r="B17" t="s">
        <v>30</v>
      </c>
      <c r="C17" s="2">
        <v>45267</v>
      </c>
      <c r="D17" s="4">
        <v>8206</v>
      </c>
      <c r="E17" s="4">
        <v>6672</v>
      </c>
      <c r="F17" s="4">
        <v>1534</v>
      </c>
      <c r="G17" s="4">
        <f t="shared" si="3"/>
        <v>7142</v>
      </c>
      <c r="H17" s="4">
        <v>171690110000</v>
      </c>
      <c r="I17" s="4">
        <f t="shared" si="4"/>
        <v>791492400000</v>
      </c>
      <c r="J17" s="4">
        <v>8269</v>
      </c>
      <c r="K17" s="4">
        <v>6246</v>
      </c>
      <c r="L17" s="4">
        <f t="shared" si="0"/>
        <v>2023</v>
      </c>
      <c r="M17" s="4">
        <f t="shared" si="5"/>
        <v>-965</v>
      </c>
      <c r="N17" s="4">
        <f>914858310000-691342320000</f>
        <v>223515990000</v>
      </c>
      <c r="O17" s="4">
        <f t="shared" si="6"/>
        <v>-115673510000</v>
      </c>
      <c r="P17" s="4">
        <v>367127</v>
      </c>
      <c r="Q17" s="5">
        <f t="shared" si="1"/>
        <v>4.0525485731095781E-2</v>
      </c>
      <c r="R17" s="5">
        <f t="shared" si="2"/>
        <v>3.9536727072647881E-2</v>
      </c>
      <c r="S17" s="4">
        <v>62827</v>
      </c>
      <c r="T17" s="11">
        <v>8.0000000000000004E-4</v>
      </c>
    </row>
    <row r="18" spans="1:20" x14ac:dyDescent="0.2">
      <c r="A18" s="26"/>
      <c r="B18" t="s">
        <v>37</v>
      </c>
      <c r="C18" s="2">
        <v>45268</v>
      </c>
      <c r="D18" s="4">
        <v>5133</v>
      </c>
      <c r="E18" s="4">
        <v>3308</v>
      </c>
      <c r="F18" s="4">
        <v>1825</v>
      </c>
      <c r="G18" s="4">
        <f t="shared" si="3"/>
        <v>8967</v>
      </c>
      <c r="H18" s="4">
        <v>203457250000</v>
      </c>
      <c r="I18" s="4">
        <f t="shared" si="4"/>
        <v>994949650000</v>
      </c>
      <c r="J18" s="4">
        <v>2486</v>
      </c>
      <c r="K18" s="4">
        <v>2094</v>
      </c>
      <c r="L18" s="4">
        <f t="shared" si="0"/>
        <v>392</v>
      </c>
      <c r="M18" s="4">
        <f t="shared" si="5"/>
        <v>-573</v>
      </c>
      <c r="N18" s="4">
        <f>276723030000-233585050000</f>
        <v>43137980000</v>
      </c>
      <c r="O18" s="4">
        <f t="shared" si="6"/>
        <v>-72535530000</v>
      </c>
      <c r="P18" s="4">
        <v>234686</v>
      </c>
      <c r="Q18" s="5">
        <f t="shared" si="1"/>
        <v>3.5967207247130206E-2</v>
      </c>
      <c r="R18" s="5">
        <f t="shared" si="2"/>
        <v>1.9515437648602814E-2</v>
      </c>
      <c r="S18" s="4">
        <v>55816</v>
      </c>
      <c r="T18" s="11">
        <v>0</v>
      </c>
    </row>
    <row r="19" spans="1:20" x14ac:dyDescent="0.2">
      <c r="A19" s="26"/>
      <c r="B19" t="s">
        <v>34</v>
      </c>
      <c r="C19" s="2">
        <v>45271</v>
      </c>
      <c r="D19" s="4">
        <v>2492</v>
      </c>
      <c r="E19" s="4">
        <v>2083</v>
      </c>
      <c r="F19" s="4">
        <v>409</v>
      </c>
      <c r="G19" s="4">
        <f t="shared" si="3"/>
        <v>9376</v>
      </c>
      <c r="H19" s="4">
        <v>45654030000</v>
      </c>
      <c r="I19" s="4">
        <f t="shared" si="4"/>
        <v>1040603680000</v>
      </c>
      <c r="J19" s="4">
        <v>1417</v>
      </c>
      <c r="K19" s="4">
        <v>1850</v>
      </c>
      <c r="L19" s="4">
        <f t="shared" si="0"/>
        <v>-433</v>
      </c>
      <c r="M19" s="4">
        <f t="shared" si="5"/>
        <v>-1006</v>
      </c>
      <c r="N19" s="4">
        <f>158155700000-206413070000</f>
        <v>-48257370000</v>
      </c>
      <c r="O19" s="4">
        <f t="shared" si="6"/>
        <v>-120792900000</v>
      </c>
      <c r="P19" s="4">
        <v>158619</v>
      </c>
      <c r="Q19" s="5">
        <f t="shared" si="1"/>
        <v>2.8842698541788815E-2</v>
      </c>
      <c r="R19" s="5">
        <f t="shared" si="2"/>
        <v>2.0596523745579028E-2</v>
      </c>
      <c r="S19" s="4">
        <v>59090</v>
      </c>
      <c r="T19" s="11">
        <v>4.4999999999999997E-3</v>
      </c>
    </row>
    <row r="20" spans="1:20" x14ac:dyDescent="0.2">
      <c r="A20" s="26"/>
      <c r="B20" t="s">
        <v>35</v>
      </c>
      <c r="C20" s="2">
        <v>45272</v>
      </c>
      <c r="D20" s="4">
        <v>5649</v>
      </c>
      <c r="E20" s="4">
        <v>9462</v>
      </c>
      <c r="F20" s="4">
        <v>-3813</v>
      </c>
      <c r="G20" s="4">
        <f t="shared" si="3"/>
        <v>5563</v>
      </c>
      <c r="H20" s="4">
        <v>-426714650000</v>
      </c>
      <c r="I20" s="4">
        <f t="shared" si="4"/>
        <v>613889030000</v>
      </c>
      <c r="J20" s="4">
        <v>3549</v>
      </c>
      <c r="K20" s="4">
        <v>2317</v>
      </c>
      <c r="L20" s="4">
        <f t="shared" si="0"/>
        <v>1232</v>
      </c>
      <c r="M20" s="4">
        <f t="shared" si="5"/>
        <v>226</v>
      </c>
      <c r="N20" s="4">
        <f>396304750000-258846220000</f>
        <v>137458530000</v>
      </c>
      <c r="O20" s="4">
        <f t="shared" si="6"/>
        <v>16665630000</v>
      </c>
      <c r="P20" s="4">
        <v>178197</v>
      </c>
      <c r="Q20" s="5">
        <f t="shared" si="1"/>
        <v>8.4799407397430929E-2</v>
      </c>
      <c r="R20" s="5">
        <f t="shared" si="2"/>
        <v>3.2918623770321613E-2</v>
      </c>
      <c r="S20" s="4">
        <v>61583</v>
      </c>
      <c r="T20" s="11">
        <v>1.6000000000000001E-3</v>
      </c>
    </row>
    <row r="21" spans="1:20" x14ac:dyDescent="0.2">
      <c r="A21" s="26"/>
      <c r="B21" t="s">
        <v>36</v>
      </c>
      <c r="C21" s="2">
        <v>45273</v>
      </c>
      <c r="D21" s="4"/>
      <c r="E21" s="4"/>
      <c r="F21" s="4"/>
      <c r="G21" s="4"/>
      <c r="H21" s="4"/>
      <c r="I21" s="4"/>
      <c r="J21" s="4"/>
      <c r="K21" s="4"/>
      <c r="L21" s="4">
        <f t="shared" si="0"/>
        <v>0</v>
      </c>
      <c r="M21" s="4"/>
      <c r="N21" s="4"/>
      <c r="O21" s="4"/>
      <c r="P21" s="4"/>
      <c r="Q21" s="5"/>
      <c r="R21" s="5"/>
      <c r="S21" s="4"/>
    </row>
    <row r="22" spans="1:20" x14ac:dyDescent="0.2">
      <c r="A22" s="26"/>
      <c r="B22" t="s">
        <v>38</v>
      </c>
      <c r="C22" s="2">
        <v>45274</v>
      </c>
      <c r="D22" s="4"/>
      <c r="E22" s="4"/>
      <c r="F22" s="4"/>
      <c r="G22" s="4"/>
      <c r="H22" s="4"/>
      <c r="I22" s="4"/>
      <c r="J22" s="4"/>
      <c r="K22" s="4"/>
      <c r="L22" s="4">
        <f t="shared" si="0"/>
        <v>0</v>
      </c>
      <c r="M22" s="4"/>
      <c r="N22" s="4"/>
      <c r="O22" s="4"/>
      <c r="P22" s="4"/>
      <c r="Q22" s="5"/>
      <c r="R22" s="5"/>
      <c r="S22" s="4"/>
    </row>
    <row r="23" spans="1:20" x14ac:dyDescent="0.2">
      <c r="A23" s="26"/>
      <c r="B23" t="s">
        <v>7</v>
      </c>
      <c r="C23" s="2">
        <v>45275</v>
      </c>
      <c r="D23" s="4"/>
      <c r="E23" s="4"/>
      <c r="F23" s="4"/>
      <c r="G23" s="4"/>
      <c r="H23" s="4"/>
      <c r="I23" s="4"/>
      <c r="J23" s="4"/>
      <c r="K23" s="4"/>
      <c r="L23" s="4">
        <f t="shared" si="0"/>
        <v>0</v>
      </c>
      <c r="M23" s="4"/>
      <c r="N23" s="4"/>
      <c r="O23" s="4"/>
      <c r="P23" s="4"/>
      <c r="Q23" s="5"/>
      <c r="R23" s="5"/>
      <c r="S23" s="4"/>
    </row>
    <row r="24" spans="1:20" x14ac:dyDescent="0.2">
      <c r="A24" s="26"/>
      <c r="B24" t="s">
        <v>10</v>
      </c>
      <c r="C24" s="6">
        <v>45278</v>
      </c>
      <c r="D24" s="4"/>
      <c r="E24" s="4"/>
      <c r="F24" s="4"/>
      <c r="G24" s="4"/>
      <c r="H24" s="4"/>
      <c r="I24" s="4"/>
      <c r="J24" s="4"/>
      <c r="K24" s="4"/>
      <c r="L24" s="4">
        <f t="shared" si="0"/>
        <v>0</v>
      </c>
      <c r="M24" s="4"/>
      <c r="N24" s="4"/>
      <c r="O24" s="4"/>
      <c r="P24" s="4"/>
      <c r="Q24" s="5"/>
      <c r="R24" s="5"/>
      <c r="S24" s="4"/>
    </row>
    <row r="25" spans="1:20" x14ac:dyDescent="0.2">
      <c r="A25" s="26"/>
      <c r="B25" t="s">
        <v>11</v>
      </c>
      <c r="C25" s="6">
        <v>45279</v>
      </c>
      <c r="D25" s="4"/>
      <c r="E25" s="4"/>
      <c r="F25" s="4"/>
      <c r="G25" s="4"/>
      <c r="H25" s="4"/>
      <c r="I25" s="4"/>
      <c r="J25" s="4"/>
      <c r="K25" s="4"/>
      <c r="L25" s="4">
        <f t="shared" si="0"/>
        <v>0</v>
      </c>
      <c r="M25" s="4"/>
      <c r="N25" s="4"/>
      <c r="O25" s="4"/>
      <c r="P25" s="4"/>
      <c r="Q25" s="5"/>
      <c r="R25" s="5"/>
      <c r="S25" s="4"/>
    </row>
    <row r="26" spans="1:20" x14ac:dyDescent="0.2">
      <c r="A26" s="26"/>
      <c r="B26" t="s">
        <v>12</v>
      </c>
      <c r="C26" s="6">
        <v>45280</v>
      </c>
      <c r="D26" s="4"/>
      <c r="E26" s="4"/>
      <c r="F26" s="4"/>
      <c r="G26" s="4"/>
      <c r="H26" s="4"/>
      <c r="I26" s="4"/>
      <c r="J26" s="4"/>
      <c r="K26" s="4"/>
      <c r="L26" s="4">
        <f t="shared" si="0"/>
        <v>0</v>
      </c>
      <c r="M26" s="4"/>
      <c r="N26" s="4"/>
      <c r="O26" s="4"/>
      <c r="P26" s="4"/>
      <c r="Q26" s="5"/>
      <c r="R26" s="5"/>
      <c r="S26" s="4"/>
    </row>
    <row r="27" spans="1:20" x14ac:dyDescent="0.2">
      <c r="A27" s="26"/>
      <c r="B27" t="s">
        <v>13</v>
      </c>
      <c r="C27" s="6">
        <v>45281</v>
      </c>
      <c r="D27" s="4"/>
      <c r="E27" s="4"/>
      <c r="F27" s="4"/>
      <c r="G27" s="4"/>
      <c r="H27" s="4"/>
      <c r="I27" s="4"/>
      <c r="J27" s="4"/>
      <c r="K27" s="4"/>
      <c r="L27" s="4">
        <f t="shared" si="0"/>
        <v>0</v>
      </c>
      <c r="M27" s="4"/>
      <c r="N27" s="4"/>
      <c r="O27" s="4"/>
      <c r="P27" s="4"/>
      <c r="Q27" s="5"/>
      <c r="R27" s="5"/>
      <c r="S27" s="4"/>
    </row>
    <row r="28" spans="1:20" x14ac:dyDescent="0.2">
      <c r="S28" s="4"/>
    </row>
  </sheetData>
  <mergeCells count="5">
    <mergeCell ref="D1:I1"/>
    <mergeCell ref="J1:O1"/>
    <mergeCell ref="A3:A12"/>
    <mergeCell ref="A13:A27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333-48F5-CB44-9409-4EEF463029DE}">
  <dimension ref="A1:U67"/>
  <sheetViews>
    <sheetView workbookViewId="0">
      <pane ySplit="2" topLeftCell="A3" activePane="bottomLeft" state="frozen"/>
      <selection pane="bottomLeft" activeCell="G73" sqref="A1:XFD1048576"/>
    </sheetView>
  </sheetViews>
  <sheetFormatPr baseColWidth="10" defaultRowHeight="16" x14ac:dyDescent="0.2"/>
  <cols>
    <col min="8" max="8" width="14.6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26"/>
      <c r="B4" t="s">
        <v>26</v>
      </c>
      <c r="C4" s="2">
        <v>45202</v>
      </c>
      <c r="D4" s="4"/>
      <c r="E4" s="4"/>
      <c r="F4" s="4"/>
      <c r="G4" s="4"/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6"/>
      <c r="B5" t="s">
        <v>27</v>
      </c>
      <c r="C5" s="2">
        <v>45203</v>
      </c>
      <c r="D5" s="4"/>
      <c r="E5" s="4"/>
      <c r="F5" s="4"/>
      <c r="G5" s="4"/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6"/>
      <c r="B6" t="s">
        <v>28</v>
      </c>
      <c r="C6" s="2">
        <v>45204</v>
      </c>
      <c r="D6" s="4"/>
      <c r="E6" s="4"/>
      <c r="F6" s="4"/>
      <c r="G6" s="4"/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6"/>
      <c r="B7" t="s">
        <v>29</v>
      </c>
      <c r="C7" s="2">
        <v>45205</v>
      </c>
      <c r="D7" s="4"/>
      <c r="E7" s="4"/>
      <c r="F7" s="4"/>
      <c r="G7" s="4"/>
      <c r="H7" s="4">
        <f t="shared" ref="H7:H52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6"/>
      <c r="B8" t="s">
        <v>32</v>
      </c>
      <c r="C8" s="2">
        <v>45208</v>
      </c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6"/>
      <c r="B9" t="s">
        <v>33</v>
      </c>
      <c r="C9" s="2">
        <v>45209</v>
      </c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6"/>
      <c r="B10" t="s">
        <v>34</v>
      </c>
      <c r="C10" s="2">
        <v>45210</v>
      </c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6"/>
      <c r="B11" t="s">
        <v>35</v>
      </c>
      <c r="C11" s="2">
        <v>45211</v>
      </c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6"/>
      <c r="B12" t="s">
        <v>36</v>
      </c>
      <c r="C12" s="2">
        <v>45212</v>
      </c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6"/>
      <c r="B13" t="s">
        <v>8</v>
      </c>
      <c r="C13" s="6">
        <v>45215</v>
      </c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6"/>
      <c r="B14" t="s">
        <v>9</v>
      </c>
      <c r="C14" s="6">
        <v>45216</v>
      </c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6"/>
      <c r="B15" t="s">
        <v>10</v>
      </c>
      <c r="C15" s="6">
        <v>45217</v>
      </c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6"/>
      <c r="B16" t="s">
        <v>11</v>
      </c>
      <c r="C16" s="6">
        <v>45218</v>
      </c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6"/>
      <c r="B17" t="s">
        <v>12</v>
      </c>
      <c r="C17" s="6">
        <v>45219</v>
      </c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6"/>
      <c r="B18" t="s">
        <v>15</v>
      </c>
      <c r="C18" s="6">
        <v>45222</v>
      </c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6"/>
      <c r="B19" t="s">
        <v>16</v>
      </c>
      <c r="C19" s="6">
        <v>45223</v>
      </c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6"/>
      <c r="B20" t="s">
        <v>17</v>
      </c>
      <c r="C20" s="6">
        <v>45224</v>
      </c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6"/>
      <c r="B21" t="s">
        <v>18</v>
      </c>
      <c r="C21" s="6">
        <v>45225</v>
      </c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6"/>
      <c r="B22" t="s">
        <v>19</v>
      </c>
      <c r="C22" s="6">
        <v>45226</v>
      </c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6"/>
      <c r="B23" t="s">
        <v>22</v>
      </c>
      <c r="C23" s="2">
        <v>45229</v>
      </c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6"/>
      <c r="B24" t="s">
        <v>23</v>
      </c>
      <c r="C24" s="2">
        <v>45230</v>
      </c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6">
        <v>11</v>
      </c>
      <c r="B25" t="s">
        <v>24</v>
      </c>
      <c r="C25" s="6">
        <v>45231</v>
      </c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6"/>
      <c r="B26" t="s">
        <v>25</v>
      </c>
      <c r="C26" s="6">
        <v>45232</v>
      </c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6"/>
      <c r="B27" t="s">
        <v>26</v>
      </c>
      <c r="C27" s="6">
        <v>45233</v>
      </c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6"/>
      <c r="B28" t="s">
        <v>29</v>
      </c>
      <c r="C28" s="6">
        <v>45236</v>
      </c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6"/>
      <c r="B29" t="s">
        <v>30</v>
      </c>
      <c r="C29" s="6">
        <v>45237</v>
      </c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6"/>
      <c r="B30" t="s">
        <v>37</v>
      </c>
      <c r="C30" s="6">
        <v>45238</v>
      </c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6"/>
      <c r="B31" t="s">
        <v>32</v>
      </c>
      <c r="C31" s="6">
        <v>45239</v>
      </c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6"/>
      <c r="B32" t="s">
        <v>33</v>
      </c>
      <c r="C32" s="6">
        <v>45240</v>
      </c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6"/>
      <c r="B33" t="s">
        <v>36</v>
      </c>
      <c r="C33" s="6">
        <v>45243</v>
      </c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6"/>
      <c r="B34" t="s">
        <v>38</v>
      </c>
      <c r="C34" s="6">
        <v>45244</v>
      </c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6"/>
      <c r="B35" t="s">
        <v>7</v>
      </c>
      <c r="C35" s="6">
        <v>45245</v>
      </c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6"/>
      <c r="B36" t="s">
        <v>8</v>
      </c>
      <c r="C36" s="6">
        <v>45246</v>
      </c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6"/>
      <c r="B37" t="s">
        <v>9</v>
      </c>
      <c r="C37" s="6">
        <v>45247</v>
      </c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6"/>
      <c r="B38" t="s">
        <v>12</v>
      </c>
      <c r="C38" s="2">
        <v>45250</v>
      </c>
      <c r="D38" s="4"/>
      <c r="E38" s="4"/>
      <c r="F38" s="4"/>
      <c r="G38" s="4"/>
      <c r="H38" s="4">
        <f>H37+G38</f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6"/>
      <c r="B39" t="s">
        <v>13</v>
      </c>
      <c r="C39" s="2">
        <v>45251</v>
      </c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6"/>
      <c r="B40" t="s">
        <v>14</v>
      </c>
      <c r="C40" s="2">
        <v>45252</v>
      </c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6"/>
      <c r="B41" t="s">
        <v>15</v>
      </c>
      <c r="C41" s="2">
        <v>45253</v>
      </c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6"/>
      <c r="B42" t="s">
        <v>16</v>
      </c>
      <c r="C42" s="2">
        <v>45254</v>
      </c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26"/>
      <c r="B43" t="s">
        <v>19</v>
      </c>
      <c r="C43" s="2">
        <v>45257</v>
      </c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26"/>
      <c r="B44" t="s">
        <v>20</v>
      </c>
      <c r="C44" s="2">
        <v>45258</v>
      </c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26"/>
      <c r="B45" t="s">
        <v>21</v>
      </c>
      <c r="C45" s="2">
        <v>45259</v>
      </c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26"/>
      <c r="B46" t="s">
        <v>22</v>
      </c>
      <c r="C46" s="2">
        <v>45260</v>
      </c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26">
        <v>12</v>
      </c>
      <c r="B47" t="s">
        <v>24</v>
      </c>
      <c r="C47" s="2">
        <v>45261</v>
      </c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26"/>
      <c r="B48" t="s">
        <v>27</v>
      </c>
      <c r="C48" s="2">
        <v>45264</v>
      </c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26"/>
      <c r="B49" t="s">
        <v>28</v>
      </c>
      <c r="C49" s="2">
        <v>45265</v>
      </c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26"/>
      <c r="B50" t="s">
        <v>29</v>
      </c>
      <c r="C50" s="2">
        <v>45266</v>
      </c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26"/>
      <c r="B51" t="s">
        <v>30</v>
      </c>
      <c r="C51" s="2">
        <v>45267</v>
      </c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6"/>
      <c r="B52" t="s">
        <v>37</v>
      </c>
      <c r="C52" s="2">
        <v>45268</v>
      </c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6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6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849-0A97-3043-B24D-78947B4A14EA}">
  <dimension ref="A1:U67"/>
  <sheetViews>
    <sheetView topLeftCell="G1" workbookViewId="0">
      <pane ySplit="2" topLeftCell="A19" activePane="bottomLeft" state="frozen"/>
      <selection pane="bottomLeft" activeCell="N53" sqref="N53"/>
    </sheetView>
  </sheetViews>
  <sheetFormatPr baseColWidth="10" defaultRowHeight="16" x14ac:dyDescent="0.2"/>
  <cols>
    <col min="4" max="4" width="13.5" customWidth="1"/>
    <col min="5" max="5" width="14.6640625" customWidth="1"/>
    <col min="6" max="6" width="16.1640625" customWidth="1"/>
    <col min="7" max="7" width="20" customWidth="1"/>
    <col min="8" max="8" width="20.6640625" customWidth="1"/>
    <col min="9" max="9" width="12.1640625" customWidth="1"/>
    <col min="11" max="11" width="16.5" customWidth="1"/>
    <col min="12" max="12" width="15.5" customWidth="1"/>
    <col min="13" max="17" width="16.5" customWidth="1"/>
    <col min="18" max="18" width="16.1640625" customWidth="1"/>
    <col min="19" max="19" width="15.1640625" customWidth="1"/>
    <col min="20" max="20" width="15.6640625" customWidth="1"/>
    <col min="21" max="21" width="12.1640625" customWidth="1"/>
  </cols>
  <sheetData>
    <row r="1" spans="1:21" x14ac:dyDescent="0.2">
      <c r="A1" s="20"/>
      <c r="B1" s="20"/>
      <c r="C1" s="20"/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59</v>
      </c>
      <c r="O2" s="1" t="s">
        <v>61</v>
      </c>
      <c r="P2" s="1" t="s">
        <v>60</v>
      </c>
      <c r="Q2" s="1"/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26385715</v>
      </c>
      <c r="E3" s="4">
        <v>21631806</v>
      </c>
      <c r="F3" s="4">
        <v>4753909</v>
      </c>
      <c r="G3" s="4">
        <v>176374240000</v>
      </c>
      <c r="H3" s="4">
        <v>176374240000</v>
      </c>
      <c r="I3" s="4"/>
      <c r="J3" s="4"/>
      <c r="K3" s="4"/>
      <c r="L3" s="4"/>
      <c r="M3" s="4"/>
      <c r="N3" s="4"/>
      <c r="O3" s="4"/>
      <c r="P3" s="4"/>
      <c r="Q3" s="4"/>
      <c r="R3" s="4">
        <v>518241915</v>
      </c>
      <c r="S3" s="5">
        <f>(D3+E3)/R3</f>
        <v>9.265464565906445E-2</v>
      </c>
      <c r="T3" s="5"/>
      <c r="U3" s="5">
        <v>1E-3</v>
      </c>
    </row>
    <row r="4" spans="1:21" x14ac:dyDescent="0.2">
      <c r="A4" s="26"/>
      <c r="B4" t="s">
        <v>26</v>
      </c>
      <c r="C4" s="2">
        <v>45202</v>
      </c>
      <c r="D4" s="4">
        <v>45366146</v>
      </c>
      <c r="E4" s="4">
        <v>51307832</v>
      </c>
      <c r="F4" s="4">
        <v>-5941686</v>
      </c>
      <c r="G4" s="4">
        <v>-158284940000</v>
      </c>
      <c r="H4" s="4">
        <f>H3+G4</f>
        <v>18089300000</v>
      </c>
      <c r="I4" s="4"/>
      <c r="J4" s="4"/>
      <c r="K4" s="4"/>
      <c r="L4" s="4"/>
      <c r="M4" s="4"/>
      <c r="N4" s="4"/>
      <c r="O4" s="4"/>
      <c r="P4" s="4"/>
      <c r="Q4" s="4"/>
      <c r="R4" s="4">
        <v>991875600</v>
      </c>
      <c r="S4" s="5">
        <f t="shared" ref="S4:S53" si="0">(D4+E4)/R4</f>
        <v>9.74658293842494E-2</v>
      </c>
      <c r="T4" s="5"/>
      <c r="U4" s="5">
        <v>-3.2199999999999999E-2</v>
      </c>
    </row>
    <row r="5" spans="1:21" x14ac:dyDescent="0.2">
      <c r="A5" s="26"/>
      <c r="B5" t="s">
        <v>27</v>
      </c>
      <c r="C5" s="2">
        <v>45203</v>
      </c>
      <c r="D5" s="4">
        <v>45314981</v>
      </c>
      <c r="E5" s="4">
        <v>37909606</v>
      </c>
      <c r="F5" s="4">
        <v>7405375</v>
      </c>
      <c r="G5" s="4">
        <v>188478150000</v>
      </c>
      <c r="H5" s="4">
        <f t="shared" ref="H5:H53" si="1">H4+G5</f>
        <v>206567450000</v>
      </c>
      <c r="I5" s="4"/>
      <c r="J5" s="4"/>
      <c r="K5" s="4"/>
      <c r="L5" s="4"/>
      <c r="M5" s="4"/>
      <c r="N5" s="4"/>
      <c r="O5" s="4"/>
      <c r="P5" s="4"/>
      <c r="Q5" s="4"/>
      <c r="R5" s="4">
        <v>682485641</v>
      </c>
      <c r="S5" s="5">
        <f t="shared" si="0"/>
        <v>0.12194335235838318</v>
      </c>
      <c r="T5" s="5"/>
      <c r="U5" s="5">
        <v>9.4999999999999998E-3</v>
      </c>
    </row>
    <row r="6" spans="1:21" x14ac:dyDescent="0.2">
      <c r="A6" s="26"/>
      <c r="B6" t="s">
        <v>28</v>
      </c>
      <c r="C6" s="2">
        <v>45204</v>
      </c>
      <c r="D6" s="4">
        <v>15284594</v>
      </c>
      <c r="E6" s="4">
        <v>40317227</v>
      </c>
      <c r="F6" s="4">
        <v>-25032633</v>
      </c>
      <c r="G6" s="4">
        <v>-731556630000</v>
      </c>
      <c r="H6" s="4">
        <f t="shared" si="1"/>
        <v>-524989180000</v>
      </c>
      <c r="I6" s="4"/>
      <c r="J6" s="4"/>
      <c r="K6" s="4"/>
      <c r="L6" s="4"/>
      <c r="M6" s="4"/>
      <c r="N6" s="4"/>
      <c r="O6" s="4"/>
      <c r="P6" s="4"/>
      <c r="Q6" s="4"/>
      <c r="R6" s="4">
        <v>609007336</v>
      </c>
      <c r="S6" s="5">
        <f t="shared" si="0"/>
        <v>9.1299098899524589E-2</v>
      </c>
      <c r="T6" s="5"/>
      <c r="U6" s="5">
        <v>-1.3100000000000001E-2</v>
      </c>
    </row>
    <row r="7" spans="1:21" x14ac:dyDescent="0.2">
      <c r="A7" s="26"/>
      <c r="B7" t="s">
        <v>29</v>
      </c>
      <c r="C7" s="2">
        <v>45205</v>
      </c>
      <c r="D7" s="4">
        <v>37893605</v>
      </c>
      <c r="E7" s="4">
        <v>26740314</v>
      </c>
      <c r="F7" s="4">
        <v>11153291</v>
      </c>
      <c r="G7" s="4">
        <v>135285350000</v>
      </c>
      <c r="H7" s="4">
        <f t="shared" si="1"/>
        <v>-389703830000</v>
      </c>
      <c r="I7" s="4"/>
      <c r="J7" s="4"/>
      <c r="K7" s="4"/>
      <c r="L7" s="4"/>
      <c r="M7" s="4"/>
      <c r="N7" s="4"/>
      <c r="O7" s="4"/>
      <c r="P7" s="4"/>
      <c r="Q7" s="4"/>
      <c r="R7" s="4">
        <v>621618542</v>
      </c>
      <c r="S7" s="5">
        <f t="shared" si="0"/>
        <v>0.10397681959750808</v>
      </c>
      <c r="T7" s="5"/>
      <c r="U7" s="5">
        <v>1.32E-2</v>
      </c>
    </row>
    <row r="8" spans="1:21" x14ac:dyDescent="0.2">
      <c r="A8" s="26"/>
      <c r="B8" t="s">
        <v>32</v>
      </c>
      <c r="C8" s="2">
        <v>45208</v>
      </c>
      <c r="D8" s="4">
        <v>22972287</v>
      </c>
      <c r="E8" s="4">
        <v>50682027</v>
      </c>
      <c r="F8" s="4">
        <v>-27709740</v>
      </c>
      <c r="G8" s="4">
        <v>-710923140000</v>
      </c>
      <c r="H8" s="4">
        <f t="shared" si="1"/>
        <v>-1100626970000</v>
      </c>
      <c r="I8" s="4"/>
      <c r="J8" s="4"/>
      <c r="K8" s="4"/>
      <c r="L8" s="4"/>
      <c r="M8" s="4"/>
      <c r="N8" s="4"/>
      <c r="O8" s="4"/>
      <c r="P8" s="4"/>
      <c r="Q8" s="4"/>
      <c r="R8" s="4">
        <v>602615874</v>
      </c>
      <c r="S8" s="5">
        <f t="shared" si="0"/>
        <v>0.12222431764218677</v>
      </c>
      <c r="T8" s="5"/>
      <c r="U8" s="5">
        <v>7.7999999999999996E-3</v>
      </c>
    </row>
    <row r="9" spans="1:21" x14ac:dyDescent="0.2">
      <c r="A9" s="26"/>
      <c r="B9" t="s">
        <v>33</v>
      </c>
      <c r="C9" s="2">
        <v>45209</v>
      </c>
      <c r="D9" s="4">
        <v>30111956</v>
      </c>
      <c r="E9" s="4">
        <v>36424823</v>
      </c>
      <c r="F9" s="4">
        <v>-6312867</v>
      </c>
      <c r="G9" s="4">
        <v>-283570150000</v>
      </c>
      <c r="H9" s="4">
        <f t="shared" si="1"/>
        <v>-1384197120000</v>
      </c>
      <c r="I9" s="4"/>
      <c r="J9" s="4"/>
      <c r="K9" s="4"/>
      <c r="L9" s="4"/>
      <c r="M9" s="4"/>
      <c r="N9" s="4"/>
      <c r="O9" s="4"/>
      <c r="P9" s="4"/>
      <c r="Q9" s="4"/>
      <c r="R9" s="4">
        <v>671763276</v>
      </c>
      <c r="S9" s="5">
        <f t="shared" si="0"/>
        <v>9.9047955399098053E-2</v>
      </c>
      <c r="T9" s="5"/>
      <c r="U9" s="5">
        <v>5.5999999999999999E-3</v>
      </c>
    </row>
    <row r="10" spans="1:21" x14ac:dyDescent="0.2">
      <c r="A10" s="26"/>
      <c r="B10" t="s">
        <v>34</v>
      </c>
      <c r="C10" s="2">
        <v>45210</v>
      </c>
      <c r="D10" s="4">
        <v>32761285</v>
      </c>
      <c r="E10" s="4">
        <v>30939055</v>
      </c>
      <c r="F10" s="4">
        <v>1822230</v>
      </c>
      <c r="G10" s="4">
        <v>22622010000</v>
      </c>
      <c r="H10" s="4">
        <f t="shared" si="1"/>
        <v>-1361575110000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543054354</v>
      </c>
      <c r="S10" s="5">
        <f t="shared" si="0"/>
        <v>0.11730011835979129</v>
      </c>
      <c r="T10" s="5"/>
      <c r="U10" s="5">
        <v>6.1999999999999998E-3</v>
      </c>
    </row>
    <row r="11" spans="1:21" x14ac:dyDescent="0.2">
      <c r="A11" s="26"/>
      <c r="B11" t="s">
        <v>35</v>
      </c>
      <c r="C11" s="2">
        <v>45211</v>
      </c>
      <c r="D11" s="4">
        <v>30533137</v>
      </c>
      <c r="E11" s="4">
        <v>50653253</v>
      </c>
      <c r="F11" s="4">
        <v>-20120116</v>
      </c>
      <c r="G11" s="4">
        <v>-657653080000</v>
      </c>
      <c r="H11" s="4">
        <f t="shared" si="1"/>
        <v>-2019228190000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647175500</v>
      </c>
      <c r="S11" s="5">
        <f t="shared" si="0"/>
        <v>0.12544725503360371</v>
      </c>
      <c r="T11" s="5"/>
      <c r="U11" s="5">
        <v>6.9999999999999999E-4</v>
      </c>
    </row>
    <row r="12" spans="1:21" x14ac:dyDescent="0.2">
      <c r="A12" s="26"/>
      <c r="B12" t="s">
        <v>36</v>
      </c>
      <c r="C12" s="2">
        <v>45212</v>
      </c>
      <c r="D12" s="4">
        <v>28500219</v>
      </c>
      <c r="E12" s="4">
        <v>41984652</v>
      </c>
      <c r="F12" s="4">
        <v>-13484433</v>
      </c>
      <c r="G12" s="4">
        <v>-282160650000</v>
      </c>
      <c r="H12" s="4">
        <f t="shared" si="1"/>
        <v>-2301388840000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621416606</v>
      </c>
      <c r="S12" s="5">
        <f t="shared" si="0"/>
        <v>0.11342611433206534</v>
      </c>
      <c r="T12" s="5"/>
      <c r="U12" s="5">
        <v>2.7000000000000001E-3</v>
      </c>
    </row>
    <row r="13" spans="1:21" x14ac:dyDescent="0.2">
      <c r="A13" s="26"/>
      <c r="B13" t="s">
        <v>8</v>
      </c>
      <c r="C13" s="6">
        <v>45215</v>
      </c>
      <c r="D13" s="4">
        <v>17703071</v>
      </c>
      <c r="E13" s="4">
        <v>48195970</v>
      </c>
      <c r="F13" s="4">
        <v>-30492899</v>
      </c>
      <c r="G13" s="4">
        <v>-827257510000</v>
      </c>
      <c r="H13" s="4">
        <f t="shared" si="1"/>
        <v>-3128646350000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676192185</v>
      </c>
      <c r="S13" s="5">
        <f t="shared" si="0"/>
        <v>9.7456081956936544E-2</v>
      </c>
      <c r="T13" s="5"/>
      <c r="U13" s="5">
        <v>-1.15E-2</v>
      </c>
    </row>
    <row r="14" spans="1:21" x14ac:dyDescent="0.2">
      <c r="A14" s="26"/>
      <c r="B14" t="s">
        <v>9</v>
      </c>
      <c r="C14" s="6">
        <v>45216</v>
      </c>
      <c r="D14" s="4">
        <v>36761626</v>
      </c>
      <c r="E14" s="4">
        <v>37254408</v>
      </c>
      <c r="F14" s="4">
        <v>-492782</v>
      </c>
      <c r="G14" s="4">
        <v>17672050000</v>
      </c>
      <c r="H14" s="4">
        <f t="shared" si="1"/>
        <v>-3110974300000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610499889</v>
      </c>
      <c r="S14" s="5">
        <f t="shared" si="0"/>
        <v>0.12123840697373166</v>
      </c>
      <c r="T14" s="5"/>
      <c r="U14" s="5">
        <v>-1.7299999999999999E-2</v>
      </c>
    </row>
    <row r="15" spans="1:21" x14ac:dyDescent="0.2">
      <c r="A15" s="26"/>
      <c r="B15" t="s">
        <v>10</v>
      </c>
      <c r="C15" s="6">
        <v>45217</v>
      </c>
      <c r="D15" s="4">
        <v>55248727</v>
      </c>
      <c r="E15" s="4">
        <v>42167937</v>
      </c>
      <c r="F15" s="4">
        <v>13080790</v>
      </c>
      <c r="G15" s="4">
        <v>553107400000</v>
      </c>
      <c r="H15" s="4">
        <f t="shared" si="1"/>
        <v>-2557866900000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1038176335</v>
      </c>
      <c r="S15" s="5">
        <f t="shared" si="0"/>
        <v>9.3834410124557496E-2</v>
      </c>
      <c r="T15" s="5"/>
      <c r="U15" s="5">
        <v>-1.6299999999999999E-2</v>
      </c>
    </row>
    <row r="16" spans="1:21" x14ac:dyDescent="0.2">
      <c r="A16" s="26"/>
      <c r="B16" t="s">
        <v>11</v>
      </c>
      <c r="C16" s="6">
        <v>45218</v>
      </c>
      <c r="D16" s="4">
        <v>54973918</v>
      </c>
      <c r="E16" s="4">
        <v>45443224</v>
      </c>
      <c r="F16" s="4">
        <v>9530694</v>
      </c>
      <c r="G16" s="4">
        <v>271863980000</v>
      </c>
      <c r="H16" s="4">
        <f t="shared" si="1"/>
        <v>-2286002920000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649225855</v>
      </c>
      <c r="S16" s="5">
        <f t="shared" si="0"/>
        <v>0.15467212407922357</v>
      </c>
      <c r="T16" s="5"/>
      <c r="U16" s="5">
        <v>-1.41E-2</v>
      </c>
    </row>
    <row r="17" spans="1:21" x14ac:dyDescent="0.2">
      <c r="A17" s="26"/>
      <c r="B17" t="s">
        <v>12</v>
      </c>
      <c r="C17" s="6">
        <v>45219</v>
      </c>
      <c r="D17" s="4">
        <v>65698371</v>
      </c>
      <c r="E17" s="4">
        <v>52303653</v>
      </c>
      <c r="F17" s="4">
        <v>13394718</v>
      </c>
      <c r="G17" s="4">
        <v>764250070000</v>
      </c>
      <c r="H17" s="4">
        <f t="shared" si="1"/>
        <v>-1521752850000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658192868</v>
      </c>
      <c r="S17" s="5">
        <f t="shared" si="0"/>
        <v>0.1792818332391897</v>
      </c>
      <c r="T17" s="5"/>
      <c r="U17" s="5">
        <v>1.8599999999999998E-2</v>
      </c>
    </row>
    <row r="18" spans="1:21" x14ac:dyDescent="0.2">
      <c r="A18" s="26"/>
      <c r="B18" t="s">
        <v>15</v>
      </c>
      <c r="C18" s="6">
        <v>45222</v>
      </c>
      <c r="D18" s="4">
        <v>50463953</v>
      </c>
      <c r="E18" s="4">
        <v>69592517</v>
      </c>
      <c r="F18" s="4">
        <v>-19128564</v>
      </c>
      <c r="G18" s="4">
        <v>57106100000</v>
      </c>
      <c r="H18" s="4">
        <f t="shared" si="1"/>
        <v>-1464646750000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563101470</v>
      </c>
      <c r="S18" s="5">
        <f t="shared" si="0"/>
        <v>0.21320574780243426</v>
      </c>
      <c r="T18" s="5"/>
      <c r="U18" s="5">
        <v>-1.3100000000000001E-2</v>
      </c>
    </row>
    <row r="19" spans="1:21" x14ac:dyDescent="0.2">
      <c r="A19" s="26"/>
      <c r="B19" t="s">
        <v>16</v>
      </c>
      <c r="C19" s="6">
        <v>45223</v>
      </c>
      <c r="D19" s="4">
        <v>35476631</v>
      </c>
      <c r="E19" s="4">
        <v>52103039</v>
      </c>
      <c r="F19" s="4">
        <v>-16626408</v>
      </c>
      <c r="G19" s="4">
        <v>-458510480000</v>
      </c>
      <c r="H19" s="4">
        <f t="shared" si="1"/>
        <v>-1923157230000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509040896</v>
      </c>
      <c r="S19" s="5">
        <f t="shared" si="0"/>
        <v>0.17204839667734673</v>
      </c>
      <c r="T19" s="5"/>
      <c r="U19" s="5">
        <v>1.1299999999999999E-2</v>
      </c>
    </row>
    <row r="20" spans="1:21" x14ac:dyDescent="0.2">
      <c r="A20" s="26"/>
      <c r="B20" t="s">
        <v>17</v>
      </c>
      <c r="C20" s="6">
        <v>45224</v>
      </c>
      <c r="D20" s="4">
        <v>19811820</v>
      </c>
      <c r="E20" s="4">
        <v>41715750</v>
      </c>
      <c r="F20" s="4">
        <v>-21903930</v>
      </c>
      <c r="G20" s="4">
        <v>-557282930045.77454</v>
      </c>
      <c r="H20" s="4">
        <f t="shared" si="1"/>
        <v>-2480440160045.7744</v>
      </c>
      <c r="I20" s="4"/>
      <c r="J20" s="4"/>
      <c r="K20" s="4"/>
      <c r="L20" s="4"/>
      <c r="M20" s="4"/>
      <c r="N20" s="4"/>
      <c r="O20" s="4"/>
      <c r="P20" s="4"/>
      <c r="Q20" s="4"/>
      <c r="R20" s="4">
        <v>539258100</v>
      </c>
      <c r="S20" s="5">
        <f t="shared" si="0"/>
        <v>0.11409670063370397</v>
      </c>
      <c r="T20" s="5"/>
      <c r="U20" s="5">
        <v>-3.8E-3</v>
      </c>
    </row>
    <row r="21" spans="1:21" x14ac:dyDescent="0.2">
      <c r="A21" s="26"/>
      <c r="B21" t="s">
        <v>18</v>
      </c>
      <c r="C21" s="6">
        <v>45225</v>
      </c>
      <c r="D21" s="4">
        <v>50293040</v>
      </c>
      <c r="E21" s="4">
        <v>64884710</v>
      </c>
      <c r="F21" s="4">
        <v>-14591670</v>
      </c>
      <c r="G21" s="4">
        <v>-100124304911.46509</v>
      </c>
      <c r="H21" s="4">
        <f t="shared" si="1"/>
        <v>-2580564464957.2393</v>
      </c>
      <c r="I21" s="4"/>
      <c r="J21" s="4"/>
      <c r="K21" s="4"/>
      <c r="L21" s="4"/>
      <c r="M21" s="4"/>
      <c r="N21" s="4"/>
      <c r="O21" s="4"/>
      <c r="P21" s="4"/>
      <c r="Q21" s="4"/>
      <c r="R21" s="4">
        <v>1177081206</v>
      </c>
      <c r="S21" s="5">
        <f t="shared" si="0"/>
        <v>9.7850300737874499E-2</v>
      </c>
      <c r="T21" s="5"/>
      <c r="U21" s="5">
        <v>-4.19E-2</v>
      </c>
    </row>
    <row r="22" spans="1:21" x14ac:dyDescent="0.2">
      <c r="A22" s="26"/>
      <c r="B22" t="s">
        <v>19</v>
      </c>
      <c r="C22" s="6">
        <v>45226</v>
      </c>
      <c r="D22" s="4">
        <v>37127760</v>
      </c>
      <c r="E22" s="4">
        <v>51094240</v>
      </c>
      <c r="F22" s="4">
        <v>-13966480</v>
      </c>
      <c r="G22" s="4">
        <v>-350108332813.32178</v>
      </c>
      <c r="H22" s="4">
        <f t="shared" si="1"/>
        <v>-2930672797770.561</v>
      </c>
      <c r="I22" s="4"/>
      <c r="J22" s="4"/>
      <c r="K22" s="4"/>
      <c r="L22" s="4"/>
      <c r="M22" s="4"/>
      <c r="N22" s="4"/>
      <c r="O22" s="4"/>
      <c r="P22" s="4"/>
      <c r="Q22" s="4"/>
      <c r="R22" s="4">
        <v>692233832</v>
      </c>
      <c r="S22" s="5">
        <f t="shared" si="0"/>
        <v>0.1274453745566137</v>
      </c>
      <c r="T22" s="5"/>
      <c r="U22" s="5">
        <v>4.8999999999999998E-3</v>
      </c>
    </row>
    <row r="23" spans="1:21" x14ac:dyDescent="0.2">
      <c r="A23" s="26"/>
      <c r="B23" t="s">
        <v>22</v>
      </c>
      <c r="C23" s="2">
        <v>45229</v>
      </c>
      <c r="D23" s="4">
        <v>31788210</v>
      </c>
      <c r="E23" s="4">
        <v>34442660</v>
      </c>
      <c r="F23" s="4">
        <v>-2654450</v>
      </c>
      <c r="G23" s="4">
        <v>-88255953971.292847</v>
      </c>
      <c r="H23" s="4">
        <f t="shared" si="1"/>
        <v>-3018928751741.854</v>
      </c>
      <c r="I23" s="4"/>
      <c r="J23" s="4"/>
      <c r="K23" s="4"/>
      <c r="L23" s="4"/>
      <c r="M23" s="4"/>
      <c r="N23" s="4"/>
      <c r="O23" s="4"/>
      <c r="P23" s="4"/>
      <c r="Q23" s="4"/>
      <c r="R23" s="4">
        <v>533359252</v>
      </c>
      <c r="S23" s="5">
        <f t="shared" si="0"/>
        <v>0.12417684656569902</v>
      </c>
      <c r="T23" s="5"/>
      <c r="U23" s="5">
        <v>-1.72E-2</v>
      </c>
    </row>
    <row r="24" spans="1:21" x14ac:dyDescent="0.2">
      <c r="A24" s="26"/>
      <c r="B24" t="s">
        <v>23</v>
      </c>
      <c r="C24" s="2">
        <v>45230</v>
      </c>
      <c r="D24" s="4">
        <v>69903340</v>
      </c>
      <c r="E24" s="4">
        <v>52080920</v>
      </c>
      <c r="F24" s="4">
        <v>17822420</v>
      </c>
      <c r="G24" s="4">
        <v>306592717152.21533</v>
      </c>
      <c r="H24" s="4">
        <f t="shared" si="1"/>
        <v>-2712336034589.6387</v>
      </c>
      <c r="I24" s="4"/>
      <c r="J24" s="4"/>
      <c r="K24" s="4"/>
      <c r="L24" s="4"/>
      <c r="M24" s="4"/>
      <c r="N24" s="4"/>
      <c r="O24" s="4"/>
      <c r="P24" s="4"/>
      <c r="Q24" s="4"/>
      <c r="R24" s="4">
        <v>755535020</v>
      </c>
      <c r="S24" s="5">
        <f t="shared" si="0"/>
        <v>0.16145414411101686</v>
      </c>
      <c r="T24" s="5"/>
      <c r="U24" s="5">
        <v>-1.3599999999999999E-2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64794260</v>
      </c>
      <c r="E25" s="4">
        <v>55836190</v>
      </c>
      <c r="F25" s="4">
        <v>8958070</v>
      </c>
      <c r="G25" s="4">
        <v>-87389145982.670898</v>
      </c>
      <c r="H25" s="4">
        <f t="shared" si="1"/>
        <v>-2799725180572.3096</v>
      </c>
      <c r="I25" s="4"/>
      <c r="J25" s="4"/>
      <c r="K25" s="4"/>
      <c r="L25" s="4"/>
      <c r="M25" s="4"/>
      <c r="N25" s="4"/>
      <c r="O25" s="4"/>
      <c r="P25" s="4"/>
      <c r="Q25" s="4"/>
      <c r="R25" s="4">
        <v>679885915</v>
      </c>
      <c r="S25" s="5">
        <f t="shared" si="0"/>
        <v>0.17742748796318275</v>
      </c>
      <c r="T25" s="5"/>
      <c r="U25" s="5">
        <v>1.12E-2</v>
      </c>
    </row>
    <row r="26" spans="1:21" x14ac:dyDescent="0.2">
      <c r="A26" s="26"/>
      <c r="B26" t="s">
        <v>25</v>
      </c>
      <c r="C26" s="6">
        <v>45232</v>
      </c>
      <c r="D26" s="4">
        <v>46879540</v>
      </c>
      <c r="E26" s="4">
        <v>50036660</v>
      </c>
      <c r="F26" s="4">
        <v>-3157120</v>
      </c>
      <c r="G26" s="4">
        <v>-158430725595.33423</v>
      </c>
      <c r="H26" s="4">
        <f t="shared" si="1"/>
        <v>-2958155906167.6436</v>
      </c>
      <c r="I26" s="4"/>
      <c r="J26" s="4"/>
      <c r="K26" s="4"/>
      <c r="L26" s="4"/>
      <c r="M26" s="4"/>
      <c r="N26" s="4"/>
      <c r="O26" s="4"/>
      <c r="P26" s="4"/>
      <c r="Q26" s="4"/>
      <c r="R26" s="4">
        <v>772121338</v>
      </c>
      <c r="S26" s="5">
        <f t="shared" si="0"/>
        <v>0.12551939083957811</v>
      </c>
      <c r="T26" s="5"/>
      <c r="U26" s="5">
        <v>3.44E-2</v>
      </c>
    </row>
    <row r="27" spans="1:21" x14ac:dyDescent="0.2">
      <c r="A27" s="26"/>
      <c r="B27" t="s">
        <v>26</v>
      </c>
      <c r="C27" s="6">
        <v>45233</v>
      </c>
      <c r="D27" s="4">
        <v>60495870</v>
      </c>
      <c r="E27" s="4">
        <v>54061510</v>
      </c>
      <c r="F27" s="4">
        <v>6434360</v>
      </c>
      <c r="G27" s="4">
        <v>264246719540.80396</v>
      </c>
      <c r="H27" s="4">
        <f t="shared" si="1"/>
        <v>-2693909186626.8398</v>
      </c>
      <c r="I27" s="4"/>
      <c r="J27" s="4"/>
      <c r="K27" s="4"/>
      <c r="L27" s="4"/>
      <c r="M27" s="4"/>
      <c r="N27" s="4"/>
      <c r="O27" s="4"/>
      <c r="P27" s="4"/>
      <c r="Q27" s="4"/>
      <c r="R27" s="4">
        <v>756483331</v>
      </c>
      <c r="S27" s="5">
        <f t="shared" si="0"/>
        <v>0.15143411005311364</v>
      </c>
      <c r="T27" s="5"/>
      <c r="U27" s="5">
        <v>1.1999999999999999E-3</v>
      </c>
    </row>
    <row r="28" spans="1:21" x14ac:dyDescent="0.2">
      <c r="A28" s="26"/>
      <c r="B28" t="s">
        <v>29</v>
      </c>
      <c r="C28" s="6">
        <v>45236</v>
      </c>
      <c r="D28" s="4">
        <v>50474240</v>
      </c>
      <c r="E28" s="4">
        <v>39462450</v>
      </c>
      <c r="F28" s="4">
        <v>11011790</v>
      </c>
      <c r="G28" s="4">
        <v>350702408436.1665</v>
      </c>
      <c r="H28" s="4">
        <f t="shared" si="1"/>
        <v>-2343206778190.6733</v>
      </c>
      <c r="I28" s="4"/>
      <c r="J28" s="4"/>
      <c r="K28" s="4"/>
      <c r="L28" s="4"/>
      <c r="M28" s="4"/>
      <c r="N28" s="4"/>
      <c r="O28" s="4"/>
      <c r="P28" s="4"/>
      <c r="Q28" s="4"/>
      <c r="R28" s="4">
        <v>692791604</v>
      </c>
      <c r="S28" s="5">
        <f t="shared" si="0"/>
        <v>0.1298178117066211</v>
      </c>
      <c r="T28" s="5"/>
      <c r="U28" s="5">
        <v>1.2E-2</v>
      </c>
    </row>
    <row r="29" spans="1:21" x14ac:dyDescent="0.2">
      <c r="A29" s="26"/>
      <c r="B29" t="s">
        <v>30</v>
      </c>
      <c r="C29" s="6">
        <v>45237</v>
      </c>
      <c r="D29" s="4">
        <v>35863700</v>
      </c>
      <c r="E29" s="4">
        <v>47092330</v>
      </c>
      <c r="F29" s="4">
        <v>-11228630</v>
      </c>
      <c r="G29" s="4">
        <v>-262946625860.27185</v>
      </c>
      <c r="H29" s="4">
        <f t="shared" si="1"/>
        <v>-2606153404050.9453</v>
      </c>
      <c r="I29" s="4"/>
      <c r="J29" s="4"/>
      <c r="K29" s="4"/>
      <c r="L29" s="4"/>
      <c r="M29" s="4"/>
      <c r="N29" s="4"/>
      <c r="O29" s="4"/>
      <c r="P29" s="4"/>
      <c r="Q29" s="4"/>
      <c r="R29" s="4">
        <v>634514315</v>
      </c>
      <c r="S29" s="5">
        <f t="shared" si="0"/>
        <v>0.13073941444488923</v>
      </c>
      <c r="T29" s="5"/>
      <c r="U29" s="5">
        <v>-8.6E-3</v>
      </c>
    </row>
    <row r="30" spans="1:21" x14ac:dyDescent="0.2">
      <c r="A30" s="26"/>
      <c r="B30" t="s">
        <v>37</v>
      </c>
      <c r="C30" s="6">
        <v>45238</v>
      </c>
      <c r="D30" s="4">
        <v>58927860</v>
      </c>
      <c r="E30" s="4">
        <v>59444780</v>
      </c>
      <c r="F30" s="4">
        <v>-516920</v>
      </c>
      <c r="G30" s="4">
        <v>-269528547532.51196</v>
      </c>
      <c r="H30" s="4">
        <f t="shared" si="1"/>
        <v>-2875681951583.457</v>
      </c>
      <c r="I30" s="4"/>
      <c r="J30" s="4"/>
      <c r="K30" s="4"/>
      <c r="L30" s="4"/>
      <c r="M30" s="4"/>
      <c r="N30" s="4"/>
      <c r="O30" s="4"/>
      <c r="P30" s="4"/>
      <c r="Q30" s="4"/>
      <c r="R30" s="4">
        <v>952577357</v>
      </c>
      <c r="S30" s="5">
        <f t="shared" si="0"/>
        <v>0.12426564533593044</v>
      </c>
      <c r="T30" s="5"/>
      <c r="U30" s="5">
        <v>3.0700000000000002E-2</v>
      </c>
    </row>
    <row r="31" spans="1:21" x14ac:dyDescent="0.2">
      <c r="A31" s="26"/>
      <c r="B31" t="s">
        <v>32</v>
      </c>
      <c r="C31" s="6">
        <v>45239</v>
      </c>
      <c r="D31" s="4">
        <v>53094330</v>
      </c>
      <c r="E31" s="4">
        <v>75079520</v>
      </c>
      <c r="F31" s="4">
        <v>-21985190</v>
      </c>
      <c r="G31" s="4">
        <v>-806589466928.7019</v>
      </c>
      <c r="H31" s="4">
        <f t="shared" si="1"/>
        <v>-3682271418512.1592</v>
      </c>
      <c r="I31" s="4"/>
      <c r="J31" s="4"/>
      <c r="K31" s="4"/>
      <c r="L31" s="4"/>
      <c r="M31" s="4"/>
      <c r="N31" s="4"/>
      <c r="O31" s="4"/>
      <c r="P31" s="4"/>
      <c r="Q31" s="4"/>
      <c r="R31" s="4">
        <v>1052082350</v>
      </c>
      <c r="S31" s="5">
        <f t="shared" si="0"/>
        <v>0.12182872376862895</v>
      </c>
      <c r="T31" s="5"/>
      <c r="U31" s="5">
        <v>4.0000000000000002E-4</v>
      </c>
    </row>
    <row r="32" spans="1:21" x14ac:dyDescent="0.2">
      <c r="A32" s="26"/>
      <c r="B32" t="s">
        <v>33</v>
      </c>
      <c r="C32" s="6">
        <v>45240</v>
      </c>
      <c r="D32" s="4">
        <v>60995890</v>
      </c>
      <c r="E32" s="4">
        <v>70728220</v>
      </c>
      <c r="F32" s="4">
        <v>-9732330</v>
      </c>
      <c r="G32" s="4">
        <v>-235284158836.74976</v>
      </c>
      <c r="H32" s="4">
        <f t="shared" si="1"/>
        <v>-3917555577348.9092</v>
      </c>
      <c r="I32" s="4"/>
      <c r="J32" s="4"/>
      <c r="K32" s="4"/>
      <c r="L32" s="4"/>
      <c r="M32" s="4"/>
      <c r="N32" s="4"/>
      <c r="O32" s="4"/>
      <c r="P32" s="4"/>
      <c r="Q32" s="4"/>
      <c r="R32" s="4">
        <v>1032796666</v>
      </c>
      <c r="S32" s="5">
        <f t="shared" si="0"/>
        <v>0.12754118437481479</v>
      </c>
      <c r="T32" s="5"/>
      <c r="U32" s="5">
        <v>-1.0999999999999999E-2</v>
      </c>
    </row>
    <row r="33" spans="1:21" x14ac:dyDescent="0.2">
      <c r="A33" s="26"/>
      <c r="B33" t="s">
        <v>36</v>
      </c>
      <c r="C33" s="6">
        <v>45243</v>
      </c>
      <c r="D33" s="4">
        <v>39661780</v>
      </c>
      <c r="E33" s="4">
        <v>52469380</v>
      </c>
      <c r="F33" s="4">
        <v>-12807600</v>
      </c>
      <c r="G33" s="4">
        <v>-367721273384.22729</v>
      </c>
      <c r="H33" s="4">
        <f t="shared" si="1"/>
        <v>-4285276850733.1367</v>
      </c>
      <c r="I33" s="4"/>
      <c r="J33" s="4"/>
      <c r="K33" s="4"/>
      <c r="L33" s="4"/>
      <c r="M33" s="4"/>
      <c r="N33" s="4"/>
      <c r="O33" s="4"/>
      <c r="P33" s="4"/>
      <c r="Q33" s="4"/>
      <c r="R33" s="4">
        <v>789437382</v>
      </c>
      <c r="S33" s="5">
        <f t="shared" si="0"/>
        <v>0.11670483574845458</v>
      </c>
      <c r="T33" s="5"/>
      <c r="U33" s="5">
        <v>-1.5E-3</v>
      </c>
    </row>
    <row r="34" spans="1:21" x14ac:dyDescent="0.2">
      <c r="A34" s="26"/>
      <c r="B34" t="s">
        <v>38</v>
      </c>
      <c r="C34" s="6">
        <v>45244</v>
      </c>
      <c r="D34" s="4">
        <v>42171831</v>
      </c>
      <c r="E34" s="4">
        <v>47571232</v>
      </c>
      <c r="F34" s="4">
        <v>-5399401</v>
      </c>
      <c r="G34" s="4">
        <v>-334579410000</v>
      </c>
      <c r="H34" s="4">
        <f t="shared" si="1"/>
        <v>-4619856260733.1367</v>
      </c>
      <c r="I34" s="4"/>
      <c r="J34" s="4"/>
      <c r="K34" s="4"/>
      <c r="L34" s="4"/>
      <c r="M34" s="4"/>
      <c r="N34" s="4"/>
      <c r="O34" s="4"/>
      <c r="P34" s="4"/>
      <c r="Q34" s="4"/>
      <c r="R34" s="4">
        <v>822197114</v>
      </c>
      <c r="S34" s="5">
        <f t="shared" si="0"/>
        <v>0.10915030163922468</v>
      </c>
      <c r="T34" s="5"/>
      <c r="U34" s="5">
        <v>8.8000000000000005E-3</v>
      </c>
    </row>
    <row r="35" spans="1:21" x14ac:dyDescent="0.2">
      <c r="A35" s="26"/>
      <c r="B35" t="s">
        <v>7</v>
      </c>
      <c r="C35" s="6">
        <v>45245</v>
      </c>
      <c r="D35" s="4">
        <v>62921198</v>
      </c>
      <c r="E35" s="4">
        <v>51603962</v>
      </c>
      <c r="F35" s="4">
        <v>11317236</v>
      </c>
      <c r="G35" s="4">
        <v>244955370000</v>
      </c>
      <c r="H35" s="4">
        <f t="shared" si="1"/>
        <v>-4374900890733.1367</v>
      </c>
      <c r="I35" s="4"/>
      <c r="J35" s="4"/>
      <c r="K35" s="4"/>
      <c r="L35" s="4"/>
      <c r="M35" s="4"/>
      <c r="N35" s="4"/>
      <c r="O35" s="4"/>
      <c r="P35" s="4"/>
      <c r="Q35" s="4"/>
      <c r="R35" s="4">
        <v>937960012</v>
      </c>
      <c r="S35" s="5">
        <f t="shared" si="0"/>
        <v>0.12210025857690829</v>
      </c>
      <c r="T35" s="5"/>
      <c r="U35" s="5">
        <v>1.15E-2</v>
      </c>
    </row>
    <row r="36" spans="1:21" x14ac:dyDescent="0.2">
      <c r="A36" s="26"/>
      <c r="B36" t="s">
        <v>8</v>
      </c>
      <c r="C36" s="6">
        <v>45246</v>
      </c>
      <c r="D36" s="4">
        <v>38526178</v>
      </c>
      <c r="E36" s="4">
        <v>43500442</v>
      </c>
      <c r="F36" s="4">
        <v>-4974264</v>
      </c>
      <c r="G36" s="4">
        <v>-130199340000</v>
      </c>
      <c r="H36" s="4">
        <f t="shared" si="1"/>
        <v>-4505100230733.1367</v>
      </c>
      <c r="I36" s="4"/>
      <c r="J36" s="4"/>
      <c r="K36" s="4"/>
      <c r="L36" s="4"/>
      <c r="M36" s="4"/>
      <c r="N36" s="4"/>
      <c r="O36" s="4"/>
      <c r="P36" s="4"/>
      <c r="Q36" s="4"/>
      <c r="R36" s="4">
        <v>687396150</v>
      </c>
      <c r="S36" s="5">
        <f t="shared" si="0"/>
        <v>0.11932947253195991</v>
      </c>
      <c r="T36" s="5"/>
      <c r="U36" s="5">
        <v>2.7000000000000001E-3</v>
      </c>
    </row>
    <row r="37" spans="1:21" x14ac:dyDescent="0.2">
      <c r="A37" s="26"/>
      <c r="B37" t="s">
        <v>9</v>
      </c>
      <c r="C37" s="6">
        <v>45247</v>
      </c>
      <c r="D37" s="4">
        <v>38650322</v>
      </c>
      <c r="E37" s="4">
        <v>69789432</v>
      </c>
      <c r="F37" s="4">
        <v>-31139110</v>
      </c>
      <c r="G37" s="4">
        <v>-749187610000</v>
      </c>
      <c r="H37" s="4">
        <f t="shared" si="1"/>
        <v>-5254287840733.1367</v>
      </c>
      <c r="I37" s="4"/>
      <c r="J37" s="4"/>
      <c r="K37" s="4"/>
      <c r="L37" s="4"/>
      <c r="M37" s="4"/>
      <c r="N37" s="4"/>
      <c r="O37" s="4"/>
      <c r="P37" s="4"/>
      <c r="Q37" s="4"/>
      <c r="R37" s="4">
        <v>1255204381</v>
      </c>
      <c r="S37" s="5">
        <f t="shared" si="0"/>
        <v>8.6392109238503365E-2</v>
      </c>
      <c r="T37" s="5"/>
      <c r="U37" s="5">
        <v>-2.1600000000000001E-2</v>
      </c>
    </row>
    <row r="38" spans="1:21" x14ac:dyDescent="0.2">
      <c r="A38" s="26"/>
      <c r="B38" t="s">
        <v>12</v>
      </c>
      <c r="C38" s="2">
        <v>45250</v>
      </c>
      <c r="D38" s="4">
        <v>53589472</v>
      </c>
      <c r="E38" s="4">
        <v>37700023</v>
      </c>
      <c r="F38" s="4">
        <v>15889449</v>
      </c>
      <c r="G38" s="4">
        <v>465544880000</v>
      </c>
      <c r="H38" s="4">
        <f t="shared" si="1"/>
        <v>-4788742960733.1367</v>
      </c>
      <c r="I38" s="4"/>
      <c r="J38" s="4"/>
      <c r="K38" s="4"/>
      <c r="L38" s="4"/>
      <c r="M38" s="4"/>
      <c r="N38" s="4"/>
      <c r="O38" s="4"/>
      <c r="P38" s="4"/>
      <c r="Q38" s="4"/>
      <c r="R38" s="4">
        <v>841468794</v>
      </c>
      <c r="S38" s="5">
        <f t="shared" si="0"/>
        <v>0.10848827152109458</v>
      </c>
      <c r="T38" s="5"/>
      <c r="U38" s="5">
        <v>2.2000000000000001E-3</v>
      </c>
    </row>
    <row r="39" spans="1:21" x14ac:dyDescent="0.2">
      <c r="A39" s="26"/>
      <c r="B39" t="s">
        <v>13</v>
      </c>
      <c r="C39" s="2">
        <v>45251</v>
      </c>
      <c r="D39" s="4">
        <v>29054684</v>
      </c>
      <c r="E39" s="4">
        <v>54936666</v>
      </c>
      <c r="F39" s="4">
        <v>-25881982</v>
      </c>
      <c r="G39" s="4">
        <v>-581773030000</v>
      </c>
      <c r="H39" s="4">
        <f t="shared" si="1"/>
        <v>-5370515990733.1367</v>
      </c>
      <c r="I39" s="4"/>
      <c r="J39" s="4"/>
      <c r="K39" s="4"/>
      <c r="L39" s="4"/>
      <c r="M39" s="4"/>
      <c r="N39" s="4"/>
      <c r="O39" s="4"/>
      <c r="P39" s="4"/>
      <c r="Q39" s="4"/>
      <c r="R39" s="4">
        <v>712613814</v>
      </c>
      <c r="S39" s="5">
        <f t="shared" si="0"/>
        <v>0.11786376905682606</v>
      </c>
      <c r="T39" s="5"/>
      <c r="U39" s="5">
        <v>6.1999999999999998E-3</v>
      </c>
    </row>
    <row r="40" spans="1:21" x14ac:dyDescent="0.2">
      <c r="A40" s="26"/>
      <c r="B40" t="s">
        <v>14</v>
      </c>
      <c r="C40" s="2">
        <v>45252</v>
      </c>
      <c r="D40" s="4">
        <v>31681859</v>
      </c>
      <c r="E40" s="4">
        <v>62925204</v>
      </c>
      <c r="F40" s="4">
        <v>-31243345</v>
      </c>
      <c r="G40" s="4">
        <v>-746289940000</v>
      </c>
      <c r="H40" s="4">
        <f t="shared" si="1"/>
        <v>-6116805930733.1367</v>
      </c>
      <c r="I40" s="4"/>
      <c r="J40" s="4"/>
      <c r="K40" s="4"/>
      <c r="L40" s="4"/>
      <c r="M40" s="4"/>
      <c r="N40" s="4"/>
      <c r="O40" s="4"/>
      <c r="P40" s="4"/>
      <c r="Q40" s="4"/>
      <c r="R40" s="4">
        <v>946276924</v>
      </c>
      <c r="S40" s="5">
        <f t="shared" si="0"/>
        <v>9.9978199404976723E-2</v>
      </c>
      <c r="T40" s="5"/>
      <c r="U40" s="5">
        <v>3.0000000000000001E-3</v>
      </c>
    </row>
    <row r="41" spans="1:21" x14ac:dyDescent="0.2">
      <c r="A41" s="26"/>
      <c r="B41" t="s">
        <v>15</v>
      </c>
      <c r="C41" s="2">
        <v>45253</v>
      </c>
      <c r="D41" s="4">
        <v>39344200</v>
      </c>
      <c r="E41" s="4">
        <v>55468465</v>
      </c>
      <c r="F41" s="4">
        <v>-16124265</v>
      </c>
      <c r="G41" s="4">
        <v>-445810740000</v>
      </c>
      <c r="H41" s="4">
        <f t="shared" si="1"/>
        <v>-6562616670733.1367</v>
      </c>
      <c r="I41" s="4"/>
      <c r="J41" s="4"/>
      <c r="K41" s="4"/>
      <c r="L41" s="4"/>
      <c r="M41" s="4"/>
      <c r="N41" s="4"/>
      <c r="O41" s="4"/>
      <c r="P41" s="4"/>
      <c r="Q41" s="4"/>
      <c r="R41" s="4">
        <v>1028270888</v>
      </c>
      <c r="S41" s="5">
        <f t="shared" si="0"/>
        <v>9.2205921714278855E-2</v>
      </c>
      <c r="T41" s="5"/>
      <c r="U41" s="5">
        <v>-2.2700000000000001E-2</v>
      </c>
    </row>
    <row r="42" spans="1:21" x14ac:dyDescent="0.2">
      <c r="A42" s="26"/>
      <c r="B42" t="s">
        <v>16</v>
      </c>
      <c r="C42" s="2">
        <v>45254</v>
      </c>
      <c r="D42" s="4">
        <v>46875076</v>
      </c>
      <c r="E42" s="4">
        <v>38631634</v>
      </c>
      <c r="F42" s="4">
        <v>8243442</v>
      </c>
      <c r="G42" s="4">
        <v>398629530000</v>
      </c>
      <c r="H42" s="4">
        <f t="shared" si="1"/>
        <v>-6163987140733.1367</v>
      </c>
      <c r="I42" s="4"/>
      <c r="J42" s="4"/>
      <c r="K42" s="4"/>
      <c r="L42" s="4"/>
      <c r="M42" s="4"/>
      <c r="N42" s="16">
        <v>146</v>
      </c>
      <c r="O42" s="10">
        <v>77</v>
      </c>
      <c r="P42" s="16">
        <v>381</v>
      </c>
      <c r="Q42" s="4"/>
      <c r="R42" s="4">
        <v>958343250</v>
      </c>
      <c r="S42" s="5">
        <f t="shared" si="0"/>
        <v>8.9223469774530162E-2</v>
      </c>
      <c r="T42" s="5"/>
      <c r="U42" s="14">
        <v>6.4999999999999997E-3</v>
      </c>
    </row>
    <row r="43" spans="1:21" x14ac:dyDescent="0.2">
      <c r="A43" s="26"/>
      <c r="B43" t="s">
        <v>19</v>
      </c>
      <c r="C43" s="2">
        <v>45257</v>
      </c>
      <c r="D43" s="4">
        <v>26656255</v>
      </c>
      <c r="E43" s="4">
        <v>25942785</v>
      </c>
      <c r="F43" s="4">
        <v>713470</v>
      </c>
      <c r="G43" s="4">
        <v>40538100000</v>
      </c>
      <c r="H43" s="4">
        <f t="shared" si="1"/>
        <v>-6123449040733.1367</v>
      </c>
      <c r="I43" s="4"/>
      <c r="J43" s="4"/>
      <c r="K43" s="4"/>
      <c r="L43" s="4"/>
      <c r="M43" s="4"/>
      <c r="N43" s="10">
        <v>165</v>
      </c>
      <c r="O43" s="10">
        <v>85</v>
      </c>
      <c r="P43" s="10">
        <v>351</v>
      </c>
      <c r="Q43" s="4"/>
      <c r="R43" s="4">
        <v>595015273</v>
      </c>
      <c r="S43" s="5">
        <f t="shared" si="0"/>
        <v>8.8399478781110208E-2</v>
      </c>
      <c r="T43" s="5"/>
      <c r="U43" s="5">
        <v>-6.8999999999999999E-3</v>
      </c>
    </row>
    <row r="44" spans="1:21" x14ac:dyDescent="0.2">
      <c r="A44" s="26"/>
      <c r="B44" t="s">
        <v>20</v>
      </c>
      <c r="C44" s="2">
        <v>45258</v>
      </c>
      <c r="D44" s="4">
        <v>36175917</v>
      </c>
      <c r="E44" s="4">
        <v>34517958</v>
      </c>
      <c r="F44" s="4">
        <v>1657959</v>
      </c>
      <c r="G44" s="4">
        <v>48002310000</v>
      </c>
      <c r="H44" s="4">
        <f t="shared" si="1"/>
        <v>-6075446730733.1367</v>
      </c>
      <c r="I44" s="4"/>
      <c r="J44" s="4"/>
      <c r="K44" s="4"/>
      <c r="L44" s="4"/>
      <c r="M44" s="4"/>
      <c r="N44" s="10">
        <v>290</v>
      </c>
      <c r="O44" s="10">
        <v>100</v>
      </c>
      <c r="P44" s="10">
        <v>210</v>
      </c>
      <c r="Q44" s="4"/>
      <c r="R44" s="4">
        <v>681884567</v>
      </c>
      <c r="S44" s="5">
        <f t="shared" si="0"/>
        <v>0.10367425576299925</v>
      </c>
      <c r="T44" s="5"/>
      <c r="U44" s="5">
        <v>6.7999999999999996E-3</v>
      </c>
    </row>
    <row r="45" spans="1:21" x14ac:dyDescent="0.2">
      <c r="A45" s="26"/>
      <c r="B45" t="s">
        <v>21</v>
      </c>
      <c r="C45" s="2">
        <v>45259</v>
      </c>
      <c r="D45" s="4">
        <v>36171598</v>
      </c>
      <c r="E45" s="4">
        <v>41732098</v>
      </c>
      <c r="F45" s="4">
        <v>-5560500</v>
      </c>
      <c r="G45" s="4">
        <v>-100710330000</v>
      </c>
      <c r="H45" s="4">
        <f t="shared" si="1"/>
        <v>-6176157060733.1367</v>
      </c>
      <c r="I45" s="4"/>
      <c r="J45" s="4"/>
      <c r="K45" s="4"/>
      <c r="L45" s="4"/>
      <c r="M45" s="4"/>
      <c r="N45" s="10">
        <v>383</v>
      </c>
      <c r="O45" s="10">
        <v>97</v>
      </c>
      <c r="P45" s="10">
        <v>122</v>
      </c>
      <c r="Q45" s="4"/>
      <c r="R45" s="4">
        <v>614957140</v>
      </c>
      <c r="S45" s="5">
        <f t="shared" si="0"/>
        <v>0.12668150499073805</v>
      </c>
      <c r="T45" s="5"/>
      <c r="U45" s="5">
        <v>6.7000000000000002E-3</v>
      </c>
    </row>
    <row r="46" spans="1:21" x14ac:dyDescent="0.2">
      <c r="A46" s="26"/>
      <c r="B46" t="s">
        <v>22</v>
      </c>
      <c r="C46" s="2">
        <v>45260</v>
      </c>
      <c r="D46" s="4">
        <v>48707523</v>
      </c>
      <c r="E46" s="4">
        <v>54247978</v>
      </c>
      <c r="F46" s="4">
        <v>-5540455</v>
      </c>
      <c r="G46" s="4">
        <v>-383361210000</v>
      </c>
      <c r="H46" s="4">
        <f t="shared" si="1"/>
        <v>-6559518270733.1367</v>
      </c>
      <c r="I46" s="4"/>
      <c r="J46" s="4"/>
      <c r="K46" s="4"/>
      <c r="L46" s="4"/>
      <c r="M46" s="4"/>
      <c r="N46" s="10">
        <v>138</v>
      </c>
      <c r="O46" s="10">
        <v>134</v>
      </c>
      <c r="P46" s="10">
        <v>374</v>
      </c>
      <c r="Q46" s="4"/>
      <c r="R46" s="4">
        <v>723483378</v>
      </c>
      <c r="S46" s="5">
        <f t="shared" si="0"/>
        <v>0.14230527491123646</v>
      </c>
      <c r="T46" s="5"/>
      <c r="U46" s="5">
        <v>-7.9000000000000008E-3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22939708</v>
      </c>
      <c r="E47" s="4">
        <v>35708738</v>
      </c>
      <c r="F47" s="4">
        <v>-12769030</v>
      </c>
      <c r="G47" s="4">
        <v>-309034110000</v>
      </c>
      <c r="H47" s="4">
        <f t="shared" si="1"/>
        <v>-6868552380733.1367</v>
      </c>
      <c r="I47" s="4"/>
      <c r="J47" s="4"/>
      <c r="K47" s="4"/>
      <c r="L47" s="4"/>
      <c r="M47" s="4"/>
      <c r="N47" s="10">
        <v>254</v>
      </c>
      <c r="O47" s="10">
        <v>101</v>
      </c>
      <c r="P47" s="10">
        <v>227</v>
      </c>
      <c r="Q47" s="4"/>
      <c r="R47" s="4">
        <v>603587510</v>
      </c>
      <c r="S47" s="5">
        <f t="shared" si="0"/>
        <v>9.7166434076808514E-2</v>
      </c>
      <c r="T47" s="5"/>
      <c r="U47" s="5">
        <v>7.3000000000000001E-3</v>
      </c>
    </row>
    <row r="48" spans="1:21" x14ac:dyDescent="0.2">
      <c r="A48" s="26"/>
      <c r="B48" t="s">
        <v>27</v>
      </c>
      <c r="C48" s="2">
        <v>45264</v>
      </c>
      <c r="D48" s="4">
        <v>31302430</v>
      </c>
      <c r="E48" s="4">
        <v>52089050</v>
      </c>
      <c r="F48" s="4">
        <v>-20786620</v>
      </c>
      <c r="G48" s="4">
        <v>-582719066595.16309</v>
      </c>
      <c r="H48" s="4">
        <f t="shared" si="1"/>
        <v>-7451271447328.2998</v>
      </c>
      <c r="I48" s="4"/>
      <c r="J48" s="4"/>
      <c r="K48" s="4"/>
      <c r="L48" s="4"/>
      <c r="M48" s="4"/>
      <c r="N48" s="10">
        <v>487</v>
      </c>
      <c r="O48" s="10">
        <v>56</v>
      </c>
      <c r="P48" s="10">
        <v>59</v>
      </c>
      <c r="Q48" s="4"/>
      <c r="R48" s="4">
        <v>1120648335</v>
      </c>
      <c r="S48" s="5">
        <f t="shared" si="0"/>
        <v>7.4413602729352199E-2</v>
      </c>
      <c r="T48" s="5"/>
      <c r="U48" s="5">
        <v>1.66E-2</v>
      </c>
    </row>
    <row r="49" spans="1:21" x14ac:dyDescent="0.2">
      <c r="A49" s="26"/>
      <c r="B49" t="s">
        <v>28</v>
      </c>
      <c r="C49" s="2">
        <v>45265</v>
      </c>
      <c r="D49" s="4">
        <v>23790931</v>
      </c>
      <c r="E49" s="4">
        <v>79652611</v>
      </c>
      <c r="F49" s="4">
        <v>-55861680</v>
      </c>
      <c r="G49" s="4">
        <v>-1557712480000</v>
      </c>
      <c r="H49" s="4">
        <f t="shared" si="1"/>
        <v>-9008983927328.3008</v>
      </c>
      <c r="I49" s="4"/>
      <c r="J49" s="4"/>
      <c r="K49" s="4"/>
      <c r="L49" s="4"/>
      <c r="M49" s="4"/>
      <c r="N49" s="10">
        <v>141</v>
      </c>
      <c r="O49" s="10">
        <v>96</v>
      </c>
      <c r="P49" s="10">
        <v>356</v>
      </c>
      <c r="Q49" s="4"/>
      <c r="R49" s="4">
        <v>824655978</v>
      </c>
      <c r="S49" s="5">
        <f t="shared" si="0"/>
        <v>0.12543841887968463</v>
      </c>
      <c r="T49" s="5"/>
      <c r="U49" s="5">
        <v>-4.0000000000000001E-3</v>
      </c>
    </row>
    <row r="50" spans="1:21" x14ac:dyDescent="0.2">
      <c r="A50" s="26"/>
      <c r="B50" t="s">
        <v>29</v>
      </c>
      <c r="C50" s="2">
        <v>45266</v>
      </c>
      <c r="D50" s="4">
        <v>46057188</v>
      </c>
      <c r="E50" s="4">
        <v>62451521</v>
      </c>
      <c r="F50" s="4">
        <v>-16394333</v>
      </c>
      <c r="G50" s="4">
        <v>-548607720000</v>
      </c>
      <c r="H50" s="4">
        <f t="shared" si="1"/>
        <v>-9557591647328.3008</v>
      </c>
      <c r="I50" s="4"/>
      <c r="J50" s="4"/>
      <c r="K50" s="4"/>
      <c r="L50" s="4"/>
      <c r="M50" s="4"/>
      <c r="N50" s="10">
        <v>359</v>
      </c>
      <c r="O50" s="10">
        <v>92</v>
      </c>
      <c r="P50" s="10">
        <v>122</v>
      </c>
      <c r="Q50" s="4"/>
      <c r="R50" s="4">
        <v>853960306</v>
      </c>
      <c r="S50" s="5">
        <f t="shared" si="0"/>
        <v>0.12706528422645444</v>
      </c>
      <c r="T50" s="5"/>
      <c r="U50" s="5">
        <v>9.4000000000000004E-3</v>
      </c>
    </row>
    <row r="51" spans="1:21" x14ac:dyDescent="0.2">
      <c r="A51" s="26"/>
      <c r="B51" t="s">
        <v>30</v>
      </c>
      <c r="C51" s="2">
        <v>45267</v>
      </c>
      <c r="D51" s="4">
        <v>54167473</v>
      </c>
      <c r="E51" s="4">
        <v>84851023</v>
      </c>
      <c r="F51" s="4">
        <v>-30683550</v>
      </c>
      <c r="G51" s="4">
        <v>-817928550000</v>
      </c>
      <c r="H51" s="4">
        <f t="shared" si="1"/>
        <v>-10375520197328.301</v>
      </c>
      <c r="I51" s="4"/>
      <c r="J51" s="4"/>
      <c r="K51" s="4"/>
      <c r="L51" s="4"/>
      <c r="M51" s="4"/>
      <c r="N51" s="4">
        <v>205</v>
      </c>
      <c r="O51" s="4">
        <v>95</v>
      </c>
      <c r="P51" s="4">
        <v>289</v>
      </c>
      <c r="Q51" s="4"/>
      <c r="R51" s="4">
        <v>1334588551</v>
      </c>
      <c r="S51" s="5">
        <f t="shared" si="0"/>
        <v>0.10416580892727889</v>
      </c>
      <c r="T51" s="5"/>
      <c r="U51" s="5">
        <v>-4.4000000000000003E-3</v>
      </c>
    </row>
    <row r="52" spans="1:21" x14ac:dyDescent="0.2">
      <c r="A52" s="26"/>
      <c r="B52" t="s">
        <v>37</v>
      </c>
      <c r="C52" s="2">
        <v>45268</v>
      </c>
      <c r="D52" s="4">
        <v>43599552</v>
      </c>
      <c r="E52" s="4">
        <v>52733840</v>
      </c>
      <c r="F52" s="4">
        <v>-9134288</v>
      </c>
      <c r="G52" s="4">
        <v>-449607320000</v>
      </c>
      <c r="H52" s="4">
        <f t="shared" si="1"/>
        <v>-10825127517328.301</v>
      </c>
      <c r="I52" s="4"/>
      <c r="J52" s="4"/>
      <c r="K52" s="4"/>
      <c r="L52" s="4"/>
      <c r="M52" s="4"/>
      <c r="N52" s="4">
        <v>283</v>
      </c>
      <c r="O52" s="4">
        <v>91</v>
      </c>
      <c r="P52" s="4">
        <v>221</v>
      </c>
      <c r="Q52" s="4"/>
      <c r="R52" s="4">
        <v>819095049</v>
      </c>
      <c r="S52" s="5">
        <f t="shared" si="0"/>
        <v>0.11760954008647659</v>
      </c>
      <c r="T52" s="5"/>
      <c r="U52" s="5">
        <v>2.5999999999999999E-3</v>
      </c>
    </row>
    <row r="53" spans="1:21" x14ac:dyDescent="0.2">
      <c r="A53" s="26"/>
      <c r="B53" t="s">
        <v>34</v>
      </c>
      <c r="C53" s="2">
        <v>45271</v>
      </c>
      <c r="D53" s="4">
        <v>43741392</v>
      </c>
      <c r="E53" s="4">
        <v>63499153</v>
      </c>
      <c r="F53" s="4">
        <v>-19757761</v>
      </c>
      <c r="G53" s="4">
        <v>-433390890000</v>
      </c>
      <c r="H53" s="4">
        <f t="shared" si="1"/>
        <v>-11258518407328.301</v>
      </c>
      <c r="I53" s="4"/>
      <c r="J53" s="4"/>
      <c r="K53" s="4"/>
      <c r="L53" s="4"/>
      <c r="M53" s="4"/>
      <c r="N53" s="15">
        <v>215</v>
      </c>
      <c r="O53" s="4">
        <v>76</v>
      </c>
      <c r="P53" s="15">
        <v>302</v>
      </c>
      <c r="Q53" s="4"/>
      <c r="R53" s="4">
        <v>700589754</v>
      </c>
      <c r="S53" s="5">
        <f t="shared" si="0"/>
        <v>0.15307181469285375</v>
      </c>
      <c r="T53" s="5"/>
      <c r="U53" s="14">
        <v>8.9999999999999998E-4</v>
      </c>
    </row>
    <row r="54" spans="1:21" x14ac:dyDescent="0.2">
      <c r="A54" s="26"/>
      <c r="B54" t="s">
        <v>35</v>
      </c>
      <c r="C54" s="2">
        <v>45272</v>
      </c>
      <c r="D54" s="4">
        <v>37405074</v>
      </c>
      <c r="E54" s="4">
        <v>48903393</v>
      </c>
      <c r="F54" s="4">
        <v>-11498319</v>
      </c>
      <c r="G54" s="4">
        <v>-308647440000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>
        <v>645624476</v>
      </c>
      <c r="S54" s="5"/>
      <c r="T54" s="5"/>
      <c r="U54" s="8"/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7">
    <mergeCell ref="N1:T1"/>
    <mergeCell ref="I1:M1"/>
    <mergeCell ref="A3:A24"/>
    <mergeCell ref="A25:A46"/>
    <mergeCell ref="A47:A67"/>
    <mergeCell ref="A1:C1"/>
    <mergeCell ref="D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590-983B-124B-979E-8B5E3FD4F10E}">
  <dimension ref="A1:U67"/>
  <sheetViews>
    <sheetView topLeftCell="D1" workbookViewId="0">
      <pane ySplit="2" topLeftCell="A25" activePane="bottomLeft" state="frozen"/>
      <selection pane="bottomLeft" activeCell="K54" sqref="K54"/>
    </sheetView>
  </sheetViews>
  <sheetFormatPr baseColWidth="10" defaultRowHeight="16" x14ac:dyDescent="0.2"/>
  <cols>
    <col min="3" max="3" width="11.33203125" customWidth="1"/>
    <col min="4" max="4" width="15.5" customWidth="1"/>
    <col min="5" max="5" width="15" customWidth="1"/>
    <col min="6" max="6" width="14.5" customWidth="1"/>
    <col min="7" max="10" width="16.6640625" customWidth="1"/>
    <col min="11" max="11" width="19.83203125" customWidth="1"/>
    <col min="12" max="17" width="16.6640625" customWidth="1"/>
    <col min="18" max="18" width="20" customWidth="1"/>
    <col min="19" max="20" width="14.6640625" customWidth="1"/>
    <col min="21" max="21" width="16.6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3013750</v>
      </c>
      <c r="E3" s="4">
        <v>411929</v>
      </c>
      <c r="F3" s="4">
        <v>2601821</v>
      </c>
      <c r="G3" s="4">
        <v>83864834529.729996</v>
      </c>
      <c r="H3" s="4">
        <v>83864834529.729996</v>
      </c>
      <c r="I3" s="4"/>
      <c r="J3" s="4"/>
      <c r="K3" s="4"/>
      <c r="L3" s="4"/>
      <c r="M3" s="4"/>
      <c r="N3" s="4"/>
      <c r="O3" s="4"/>
      <c r="P3" s="4"/>
      <c r="Q3" s="4"/>
      <c r="R3" s="4">
        <v>17237207</v>
      </c>
      <c r="S3" s="5">
        <v>0.19873747527659208</v>
      </c>
      <c r="T3" s="5">
        <v>0</v>
      </c>
      <c r="U3" s="5">
        <v>9.4339599999999999E-3</v>
      </c>
    </row>
    <row r="4" spans="1:21" x14ac:dyDescent="0.2">
      <c r="A4" s="26"/>
      <c r="B4" t="s">
        <v>26</v>
      </c>
      <c r="C4" s="2">
        <v>45202</v>
      </c>
      <c r="D4" s="4">
        <v>448200</v>
      </c>
      <c r="E4" s="4">
        <v>612030</v>
      </c>
      <c r="F4" s="4">
        <v>-163830</v>
      </c>
      <c r="G4" s="4">
        <v>-5276090000</v>
      </c>
      <c r="H4" s="4">
        <f>H3+G4</f>
        <v>78588744529.729996</v>
      </c>
      <c r="I4" s="4"/>
      <c r="J4" s="4"/>
      <c r="K4" s="4"/>
      <c r="L4" s="4"/>
      <c r="M4" s="4"/>
      <c r="N4" s="4"/>
      <c r="O4" s="4"/>
      <c r="P4" s="4"/>
      <c r="Q4" s="4"/>
      <c r="R4" s="4">
        <v>42246000</v>
      </c>
      <c r="S4" s="5">
        <v>2.509657719073995E-2</v>
      </c>
      <c r="T4" s="5">
        <v>0</v>
      </c>
      <c r="U4" s="5">
        <v>-5.9190029999999998E-2</v>
      </c>
    </row>
    <row r="5" spans="1:21" x14ac:dyDescent="0.2">
      <c r="A5" s="26"/>
      <c r="B5" t="s">
        <v>27</v>
      </c>
      <c r="C5" s="2">
        <v>45203</v>
      </c>
      <c r="D5" s="4">
        <v>2756463</v>
      </c>
      <c r="E5" s="4">
        <v>995166</v>
      </c>
      <c r="F5" s="4">
        <v>1761297</v>
      </c>
      <c r="G5" s="4">
        <v>54721170000</v>
      </c>
      <c r="H5" s="4">
        <f t="shared" ref="H5:H54" si="0">H4+G5</f>
        <v>133309914529.73</v>
      </c>
      <c r="I5" s="4"/>
      <c r="J5" s="4"/>
      <c r="K5" s="4"/>
      <c r="L5" s="4"/>
      <c r="M5" s="4"/>
      <c r="N5" s="4"/>
      <c r="O5" s="4"/>
      <c r="P5" s="4"/>
      <c r="Q5" s="4"/>
      <c r="R5" s="4">
        <v>33560601</v>
      </c>
      <c r="S5" s="5">
        <v>0.11178670489244218</v>
      </c>
      <c r="T5" s="5">
        <v>0</v>
      </c>
      <c r="U5" s="5">
        <v>5.1324500000000002E-2</v>
      </c>
    </row>
    <row r="6" spans="1:21" x14ac:dyDescent="0.2">
      <c r="A6" s="26"/>
      <c r="B6" t="s">
        <v>28</v>
      </c>
      <c r="C6" s="2">
        <v>45204</v>
      </c>
      <c r="D6" s="4">
        <v>119597</v>
      </c>
      <c r="E6" s="4">
        <v>932863</v>
      </c>
      <c r="F6" s="4">
        <v>-813266</v>
      </c>
      <c r="G6" s="4">
        <v>-25999890000</v>
      </c>
      <c r="H6" s="4">
        <f t="shared" si="0"/>
        <v>107310024529.73</v>
      </c>
      <c r="I6" s="4"/>
      <c r="J6" s="4"/>
      <c r="K6" s="4"/>
      <c r="L6" s="4"/>
      <c r="M6" s="4"/>
      <c r="N6" s="4"/>
      <c r="O6" s="4"/>
      <c r="P6" s="4"/>
      <c r="Q6" s="4"/>
      <c r="R6" s="4">
        <v>22392000</v>
      </c>
      <c r="S6" s="5">
        <v>4.7001607717041802E-2</v>
      </c>
      <c r="T6" s="5">
        <v>0</v>
      </c>
      <c r="U6" s="5">
        <v>-3.1496100000000002E-3</v>
      </c>
    </row>
    <row r="7" spans="1:21" x14ac:dyDescent="0.2">
      <c r="A7" s="26"/>
      <c r="B7" t="s">
        <v>29</v>
      </c>
      <c r="C7" s="2">
        <v>45205</v>
      </c>
      <c r="D7" s="4">
        <v>874705</v>
      </c>
      <c r="E7" s="4">
        <v>126300</v>
      </c>
      <c r="F7" s="4">
        <v>748405</v>
      </c>
      <c r="G7" s="4">
        <v>23896290000</v>
      </c>
      <c r="H7" s="4">
        <f t="shared" si="0"/>
        <v>131206314529.73</v>
      </c>
      <c r="I7" s="4"/>
      <c r="J7" s="4"/>
      <c r="K7" s="4"/>
      <c r="L7" s="4"/>
      <c r="M7" s="4"/>
      <c r="N7" s="4"/>
      <c r="O7" s="4"/>
      <c r="P7" s="4"/>
      <c r="Q7" s="4"/>
      <c r="R7" s="4">
        <v>26498901</v>
      </c>
      <c r="S7" s="5">
        <v>3.7775340192410245E-2</v>
      </c>
      <c r="T7" s="5">
        <v>0</v>
      </c>
      <c r="U7" s="5">
        <v>4.107425E-2</v>
      </c>
    </row>
    <row r="8" spans="1:21" x14ac:dyDescent="0.2">
      <c r="A8" s="26"/>
      <c r="B8" t="s">
        <v>32</v>
      </c>
      <c r="C8" s="2">
        <v>45208</v>
      </c>
      <c r="D8" s="4">
        <v>722905</v>
      </c>
      <c r="E8" s="4">
        <v>1288100</v>
      </c>
      <c r="F8" s="4">
        <v>-565195</v>
      </c>
      <c r="G8" s="4">
        <v>-18561620000</v>
      </c>
      <c r="H8" s="4">
        <f t="shared" si="0"/>
        <v>112644694529.73</v>
      </c>
      <c r="I8" s="4"/>
      <c r="J8" s="4"/>
      <c r="K8" s="4"/>
      <c r="L8" s="4"/>
      <c r="M8" s="4"/>
      <c r="N8" s="4"/>
      <c r="O8" s="4"/>
      <c r="P8" s="4"/>
      <c r="Q8" s="4"/>
      <c r="R8" s="4">
        <v>22014400</v>
      </c>
      <c r="S8" s="5">
        <v>9.1349525764953851E-2</v>
      </c>
      <c r="T8" s="5">
        <v>0</v>
      </c>
      <c r="U8" s="5">
        <v>7.5872500000000002E-3</v>
      </c>
    </row>
    <row r="9" spans="1:21" x14ac:dyDescent="0.2">
      <c r="A9" s="26"/>
      <c r="B9" t="s">
        <v>33</v>
      </c>
      <c r="C9" s="2">
        <v>45209</v>
      </c>
      <c r="D9" s="4">
        <v>1187950</v>
      </c>
      <c r="E9" s="4">
        <v>1427071</v>
      </c>
      <c r="F9" s="4">
        <v>-239121</v>
      </c>
      <c r="G9" s="4">
        <v>-8148430000</v>
      </c>
      <c r="H9" s="4">
        <f t="shared" si="0"/>
        <v>104496264529.73</v>
      </c>
      <c r="I9" s="4"/>
      <c r="J9" s="4"/>
      <c r="K9" s="4"/>
      <c r="L9" s="4"/>
      <c r="M9" s="4"/>
      <c r="N9" s="4"/>
      <c r="O9" s="4"/>
      <c r="P9" s="4"/>
      <c r="Q9" s="4"/>
      <c r="R9" s="4">
        <v>28679700</v>
      </c>
      <c r="S9" s="5">
        <v>9.1180207603287336E-2</v>
      </c>
      <c r="T9" s="5">
        <v>0</v>
      </c>
      <c r="U9" s="5">
        <v>-1.5060240000000001E-2</v>
      </c>
    </row>
    <row r="10" spans="1:21" x14ac:dyDescent="0.2">
      <c r="A10" s="26"/>
      <c r="B10" t="s">
        <v>34</v>
      </c>
      <c r="C10" s="2">
        <v>45210</v>
      </c>
      <c r="D10" s="4">
        <v>1364601</v>
      </c>
      <c r="E10" s="4">
        <v>418266</v>
      </c>
      <c r="F10" s="4">
        <v>946335</v>
      </c>
      <c r="G10" s="4">
        <v>31343010000</v>
      </c>
      <c r="H10" s="4">
        <f t="shared" si="0"/>
        <v>135839274529.73</v>
      </c>
      <c r="I10" s="4"/>
      <c r="J10" s="4"/>
      <c r="K10" s="4"/>
      <c r="L10" s="4"/>
      <c r="M10" s="4"/>
      <c r="N10" s="4"/>
      <c r="O10" s="4"/>
      <c r="P10" s="4"/>
      <c r="Q10" s="4"/>
      <c r="R10" s="4">
        <v>23670400</v>
      </c>
      <c r="S10" s="5">
        <v>7.5320526902798432E-2</v>
      </c>
      <c r="T10" s="5">
        <v>0</v>
      </c>
      <c r="U10" s="5">
        <v>3.9755350000000002E-2</v>
      </c>
    </row>
    <row r="11" spans="1:21" x14ac:dyDescent="0.2">
      <c r="A11" s="26"/>
      <c r="B11" t="s">
        <v>35</v>
      </c>
      <c r="C11" s="2">
        <v>45211</v>
      </c>
      <c r="D11" s="4">
        <v>430302</v>
      </c>
      <c r="E11" s="4">
        <v>1080500</v>
      </c>
      <c r="F11" s="4">
        <v>-650198</v>
      </c>
      <c r="G11" s="4">
        <v>-21973560000</v>
      </c>
      <c r="H11" s="4">
        <f t="shared" si="0"/>
        <v>113865714529.73</v>
      </c>
      <c r="I11" s="4"/>
      <c r="J11" s="4"/>
      <c r="K11" s="4"/>
      <c r="L11" s="4"/>
      <c r="M11" s="4"/>
      <c r="N11" s="4"/>
      <c r="O11" s="4"/>
      <c r="P11" s="4"/>
      <c r="Q11" s="4"/>
      <c r="R11" s="4">
        <v>18258201</v>
      </c>
      <c r="S11" s="5">
        <v>8.2746487455144124E-2</v>
      </c>
      <c r="T11" s="5">
        <v>0</v>
      </c>
      <c r="U11" s="5">
        <v>-1.1764709999999999E-2</v>
      </c>
    </row>
    <row r="12" spans="1:21" x14ac:dyDescent="0.2">
      <c r="A12" s="26"/>
      <c r="B12" t="s">
        <v>36</v>
      </c>
      <c r="C12" s="2">
        <v>45212</v>
      </c>
      <c r="D12" s="4">
        <v>1054089</v>
      </c>
      <c r="E12" s="4">
        <v>312202</v>
      </c>
      <c r="F12" s="4">
        <v>741887</v>
      </c>
      <c r="G12" s="4">
        <v>24770240000</v>
      </c>
      <c r="H12" s="4">
        <f t="shared" si="0"/>
        <v>138635954529.72998</v>
      </c>
      <c r="I12" s="4"/>
      <c r="J12" s="4"/>
      <c r="K12" s="4"/>
      <c r="L12" s="4"/>
      <c r="M12" s="4"/>
      <c r="N12" s="4"/>
      <c r="O12" s="4"/>
      <c r="P12" s="4"/>
      <c r="Q12" s="4"/>
      <c r="R12" s="4">
        <v>23041600</v>
      </c>
      <c r="S12" s="5">
        <v>5.9296706825914869E-2</v>
      </c>
      <c r="T12" s="5">
        <v>0</v>
      </c>
      <c r="U12" s="5">
        <v>-1.4881E-3</v>
      </c>
    </row>
    <row r="13" spans="1:21" x14ac:dyDescent="0.2">
      <c r="A13" s="26"/>
      <c r="B13" t="s">
        <v>8</v>
      </c>
      <c r="C13" s="6">
        <v>45215</v>
      </c>
      <c r="D13" s="4">
        <v>513615</v>
      </c>
      <c r="E13" s="4">
        <v>2393300</v>
      </c>
      <c r="F13" s="4">
        <v>-1879685</v>
      </c>
      <c r="G13" s="4">
        <v>-62027770000</v>
      </c>
      <c r="H13" s="4">
        <f t="shared" si="0"/>
        <v>76608184529.72998</v>
      </c>
      <c r="I13" s="4"/>
      <c r="J13" s="4"/>
      <c r="K13" s="4"/>
      <c r="L13" s="4"/>
      <c r="M13" s="4"/>
      <c r="N13" s="4"/>
      <c r="O13" s="4"/>
      <c r="P13" s="4"/>
      <c r="Q13" s="4"/>
      <c r="R13" s="4">
        <v>28362600</v>
      </c>
      <c r="S13" s="5">
        <v>0.10249113268882261</v>
      </c>
      <c r="T13" s="5">
        <v>0</v>
      </c>
      <c r="U13" s="5">
        <v>-4.321908E-2</v>
      </c>
    </row>
    <row r="14" spans="1:21" x14ac:dyDescent="0.2">
      <c r="A14" s="26"/>
      <c r="B14" t="s">
        <v>9</v>
      </c>
      <c r="C14" s="6">
        <v>45216</v>
      </c>
      <c r="D14" s="4">
        <v>1374900</v>
      </c>
      <c r="E14" s="4">
        <v>203300</v>
      </c>
      <c r="F14" s="4">
        <v>1171600</v>
      </c>
      <c r="G14" s="4">
        <v>38066890000</v>
      </c>
      <c r="H14" s="4">
        <f t="shared" si="0"/>
        <v>114675074529.72998</v>
      </c>
      <c r="I14" s="4"/>
      <c r="J14" s="4"/>
      <c r="K14" s="4"/>
      <c r="L14" s="4"/>
      <c r="M14" s="4"/>
      <c r="N14" s="4"/>
      <c r="O14" s="4"/>
      <c r="P14" s="4"/>
      <c r="Q14" s="4"/>
      <c r="R14" s="4">
        <v>20096600</v>
      </c>
      <c r="S14" s="5">
        <v>7.853069673477106E-2</v>
      </c>
      <c r="T14" s="5">
        <v>0</v>
      </c>
      <c r="U14" s="5">
        <v>-2.0249219999999998E-2</v>
      </c>
    </row>
    <row r="15" spans="1:21" x14ac:dyDescent="0.2">
      <c r="A15" s="26"/>
      <c r="B15" t="s">
        <v>10</v>
      </c>
      <c r="C15" s="6">
        <v>45217</v>
      </c>
      <c r="D15" s="4">
        <v>1613495</v>
      </c>
      <c r="E15" s="4">
        <v>18700</v>
      </c>
      <c r="F15" s="4">
        <v>1594795</v>
      </c>
      <c r="G15" s="4">
        <v>50247690000</v>
      </c>
      <c r="H15" s="4">
        <f t="shared" si="0"/>
        <v>164922764529.72998</v>
      </c>
      <c r="I15" s="4"/>
      <c r="J15" s="4"/>
      <c r="K15" s="4"/>
      <c r="L15" s="4"/>
      <c r="M15" s="4"/>
      <c r="N15" s="4"/>
      <c r="O15" s="4"/>
      <c r="P15" s="4"/>
      <c r="Q15" s="4"/>
      <c r="R15" s="4">
        <v>28495001</v>
      </c>
      <c r="S15" s="5">
        <v>5.7280047121247686E-2</v>
      </c>
      <c r="T15" s="5">
        <v>0</v>
      </c>
      <c r="U15" s="5">
        <v>3.17965E-3</v>
      </c>
    </row>
    <row r="16" spans="1:21" x14ac:dyDescent="0.2">
      <c r="A16" s="26"/>
      <c r="B16" t="s">
        <v>11</v>
      </c>
      <c r="C16" s="6">
        <v>45218</v>
      </c>
      <c r="D16" s="4">
        <v>2479569</v>
      </c>
      <c r="E16" s="4">
        <v>3626400</v>
      </c>
      <c r="F16" s="4">
        <v>-1146831</v>
      </c>
      <c r="G16" s="4">
        <v>-34925590000</v>
      </c>
      <c r="H16" s="4">
        <f t="shared" si="0"/>
        <v>129997174529.72998</v>
      </c>
      <c r="I16" s="4"/>
      <c r="J16" s="4"/>
      <c r="K16" s="4"/>
      <c r="L16" s="4"/>
      <c r="M16" s="4"/>
      <c r="N16" s="4"/>
      <c r="O16" s="4"/>
      <c r="P16" s="4"/>
      <c r="Q16" s="4"/>
      <c r="R16" s="4">
        <v>28868500</v>
      </c>
      <c r="S16" s="5">
        <v>0.21150974245284654</v>
      </c>
      <c r="T16" s="5">
        <v>0</v>
      </c>
      <c r="U16" s="5">
        <v>-4.5958800000000001E-2</v>
      </c>
    </row>
    <row r="17" spans="1:21" x14ac:dyDescent="0.2">
      <c r="A17" s="26"/>
      <c r="B17" t="s">
        <v>12</v>
      </c>
      <c r="C17" s="6">
        <v>45219</v>
      </c>
      <c r="D17" s="4">
        <v>1115969</v>
      </c>
      <c r="E17" s="4">
        <v>1057960</v>
      </c>
      <c r="F17" s="4">
        <v>58009</v>
      </c>
      <c r="G17" s="4">
        <v>1917700000</v>
      </c>
      <c r="H17" s="4">
        <f t="shared" si="0"/>
        <v>131914874529.72998</v>
      </c>
      <c r="I17" s="4"/>
      <c r="J17" s="4"/>
      <c r="K17" s="4"/>
      <c r="L17" s="4"/>
      <c r="M17" s="4"/>
      <c r="N17" s="4"/>
      <c r="O17" s="4"/>
      <c r="P17" s="4"/>
      <c r="Q17" s="4"/>
      <c r="R17" s="4">
        <v>28257401</v>
      </c>
      <c r="S17" s="5">
        <v>7.6933083831736679E-2</v>
      </c>
      <c r="T17" s="5">
        <v>0</v>
      </c>
      <c r="U17" s="5">
        <v>3.9867109999999997E-2</v>
      </c>
    </row>
    <row r="18" spans="1:21" x14ac:dyDescent="0.2">
      <c r="A18" s="26"/>
      <c r="B18" t="s">
        <v>15</v>
      </c>
      <c r="C18" s="6">
        <v>45222</v>
      </c>
      <c r="D18" s="4">
        <v>1198330</v>
      </c>
      <c r="E18" s="4">
        <v>3110900</v>
      </c>
      <c r="F18" s="4">
        <v>-1912570</v>
      </c>
      <c r="G18" s="4">
        <v>-58943660000</v>
      </c>
      <c r="H18" s="4">
        <f t="shared" si="0"/>
        <v>72971214529.72998</v>
      </c>
      <c r="I18" s="4"/>
      <c r="J18" s="4"/>
      <c r="K18" s="4"/>
      <c r="L18" s="4"/>
      <c r="M18" s="4"/>
      <c r="N18" s="4"/>
      <c r="O18" s="4"/>
      <c r="P18" s="4"/>
      <c r="Q18" s="4"/>
      <c r="R18" s="4">
        <v>15579400</v>
      </c>
      <c r="S18" s="5">
        <v>0.27659794343812982</v>
      </c>
      <c r="T18" s="5">
        <v>0</v>
      </c>
      <c r="U18" s="5">
        <v>-2.2364220000000001E-2</v>
      </c>
    </row>
    <row r="19" spans="1:21" x14ac:dyDescent="0.2">
      <c r="A19" s="26"/>
      <c r="B19" t="s">
        <v>16</v>
      </c>
      <c r="C19" s="6">
        <v>45223</v>
      </c>
      <c r="D19" s="4">
        <v>1141549</v>
      </c>
      <c r="E19" s="4">
        <v>1513077</v>
      </c>
      <c r="F19" s="4">
        <v>-371528</v>
      </c>
      <c r="G19" s="4">
        <v>-11423240000</v>
      </c>
      <c r="H19" s="4">
        <f t="shared" si="0"/>
        <v>61547974529.72998</v>
      </c>
      <c r="I19" s="4"/>
      <c r="J19" s="4"/>
      <c r="K19" s="4"/>
      <c r="L19" s="4"/>
      <c r="M19" s="4"/>
      <c r="N19" s="4"/>
      <c r="O19" s="4"/>
      <c r="P19" s="4"/>
      <c r="Q19" s="4"/>
      <c r="R19" s="4">
        <v>14254501</v>
      </c>
      <c r="S19" s="5">
        <v>0.18623072108942992</v>
      </c>
      <c r="T19" s="5">
        <v>0</v>
      </c>
      <c r="U19" s="5">
        <v>1.4705879999999999E-2</v>
      </c>
    </row>
    <row r="20" spans="1:21" x14ac:dyDescent="0.2">
      <c r="A20" s="26"/>
      <c r="B20" t="s">
        <v>17</v>
      </c>
      <c r="C20" s="6">
        <v>45224</v>
      </c>
      <c r="D20" s="4">
        <v>438200</v>
      </c>
      <c r="E20" s="4">
        <v>2204489</v>
      </c>
      <c r="F20" s="4">
        <v>-1766289</v>
      </c>
      <c r="G20" s="4">
        <v>-54986170000</v>
      </c>
      <c r="H20" s="4">
        <f t="shared" si="0"/>
        <v>6561804529.7299805</v>
      </c>
      <c r="I20" s="4"/>
      <c r="J20" s="4"/>
      <c r="K20" s="4"/>
      <c r="L20" s="4"/>
      <c r="M20" s="4"/>
      <c r="N20" s="4"/>
      <c r="O20" s="4"/>
      <c r="P20" s="4"/>
      <c r="Q20" s="4"/>
      <c r="R20" s="4">
        <v>14401400</v>
      </c>
      <c r="S20" s="5">
        <v>0.18350222894996321</v>
      </c>
      <c r="T20" s="5">
        <v>0</v>
      </c>
      <c r="U20" s="5">
        <v>-8.0515299999999995E-3</v>
      </c>
    </row>
    <row r="21" spans="1:21" x14ac:dyDescent="0.2">
      <c r="A21" s="26"/>
      <c r="B21" t="s">
        <v>18</v>
      </c>
      <c r="C21" s="6">
        <v>45225</v>
      </c>
      <c r="D21" s="4">
        <v>1439901</v>
      </c>
      <c r="E21" s="4">
        <v>5664104</v>
      </c>
      <c r="F21" s="4">
        <v>-4224203</v>
      </c>
      <c r="G21" s="4">
        <v>-121569100000</v>
      </c>
      <c r="H21" s="4">
        <f t="shared" si="0"/>
        <v>-115007295470.27002</v>
      </c>
      <c r="I21" s="4"/>
      <c r="J21" s="4"/>
      <c r="K21" s="4"/>
      <c r="L21" s="4"/>
      <c r="M21" s="4"/>
      <c r="N21" s="4"/>
      <c r="O21" s="4"/>
      <c r="P21" s="4"/>
      <c r="Q21" s="4"/>
      <c r="R21" s="4">
        <v>54239900</v>
      </c>
      <c r="S21" s="5">
        <v>0.13097378498116699</v>
      </c>
      <c r="T21" s="5">
        <v>0</v>
      </c>
      <c r="U21" s="5">
        <v>-6.8181820000000004E-2</v>
      </c>
    </row>
    <row r="22" spans="1:21" x14ac:dyDescent="0.2">
      <c r="A22" s="26"/>
      <c r="B22" t="s">
        <v>19</v>
      </c>
      <c r="C22" s="6">
        <v>45226</v>
      </c>
      <c r="D22" s="4">
        <v>2002935</v>
      </c>
      <c r="E22" s="4">
        <v>511700</v>
      </c>
      <c r="F22" s="4">
        <v>1491235</v>
      </c>
      <c r="G22" s="4">
        <v>43551520000</v>
      </c>
      <c r="H22" s="4">
        <f t="shared" si="0"/>
        <v>-71455775470.27002</v>
      </c>
      <c r="I22" s="4"/>
      <c r="J22" s="4"/>
      <c r="K22" s="4"/>
      <c r="L22" s="4"/>
      <c r="M22" s="4"/>
      <c r="N22" s="4"/>
      <c r="O22" s="4"/>
      <c r="P22" s="4"/>
      <c r="Q22" s="4"/>
      <c r="R22" s="4">
        <v>20052101</v>
      </c>
      <c r="S22" s="5">
        <v>0.12540506353922715</v>
      </c>
      <c r="T22" s="5">
        <v>0</v>
      </c>
      <c r="U22" s="5">
        <v>2.61324E-2</v>
      </c>
    </row>
    <row r="23" spans="1:21" x14ac:dyDescent="0.2">
      <c r="A23" s="26"/>
      <c r="B23" t="s">
        <v>22</v>
      </c>
      <c r="C23" s="2">
        <v>45229</v>
      </c>
      <c r="D23" s="4">
        <v>811805</v>
      </c>
      <c r="E23" s="4">
        <v>176690</v>
      </c>
      <c r="F23" s="4">
        <v>635115</v>
      </c>
      <c r="G23" s="4">
        <v>18102290000</v>
      </c>
      <c r="H23" s="4">
        <f t="shared" si="0"/>
        <v>-53353485470.27002</v>
      </c>
      <c r="I23" s="4"/>
      <c r="J23" s="4"/>
      <c r="K23" s="4"/>
      <c r="L23" s="4"/>
      <c r="M23" s="4"/>
      <c r="N23" s="4"/>
      <c r="O23" s="4"/>
      <c r="P23" s="4"/>
      <c r="Q23" s="4"/>
      <c r="R23" s="4">
        <v>16792401</v>
      </c>
      <c r="S23" s="5">
        <v>5.8865614273980238E-2</v>
      </c>
      <c r="T23" s="5">
        <v>0</v>
      </c>
      <c r="U23" s="5">
        <v>-6.6213919999999996E-2</v>
      </c>
    </row>
    <row r="24" spans="1:21" x14ac:dyDescent="0.2">
      <c r="A24" s="26"/>
      <c r="B24" t="s">
        <v>23</v>
      </c>
      <c r="C24" s="2">
        <v>45230</v>
      </c>
      <c r="D24" s="4">
        <v>2887400</v>
      </c>
      <c r="E24" s="4">
        <v>3774361</v>
      </c>
      <c r="F24" s="4">
        <v>-886961</v>
      </c>
      <c r="G24" s="4">
        <v>-23571050000</v>
      </c>
      <c r="H24" s="4">
        <f t="shared" si="0"/>
        <v>-76924535470.27002</v>
      </c>
      <c r="I24" s="4"/>
      <c r="J24" s="4"/>
      <c r="K24" s="4"/>
      <c r="L24" s="4"/>
      <c r="M24" s="4"/>
      <c r="N24" s="4"/>
      <c r="O24" s="4"/>
      <c r="P24" s="4"/>
      <c r="Q24" s="4"/>
      <c r="R24" s="4">
        <v>36495600</v>
      </c>
      <c r="S24" s="5">
        <v>0.18253600434024925</v>
      </c>
      <c r="T24" s="5">
        <v>0</v>
      </c>
      <c r="U24" s="5">
        <v>-6.3636360000000003E-2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4417700</v>
      </c>
      <c r="E25" s="4">
        <v>1566400</v>
      </c>
      <c r="F25" s="4">
        <v>2851300</v>
      </c>
      <c r="G25" s="4">
        <v>74715080000</v>
      </c>
      <c r="H25" s="4">
        <f t="shared" si="0"/>
        <v>-2209455470.2700195</v>
      </c>
      <c r="I25" s="4"/>
      <c r="J25" s="4"/>
      <c r="K25" s="4"/>
      <c r="L25" s="4"/>
      <c r="M25" s="4"/>
      <c r="N25" s="4"/>
      <c r="O25" s="4"/>
      <c r="P25" s="4"/>
      <c r="Q25" s="4"/>
      <c r="R25" s="4">
        <v>30977100</v>
      </c>
      <c r="S25" s="5">
        <v>0.19317818646677706</v>
      </c>
      <c r="T25" s="5">
        <v>0</v>
      </c>
      <c r="U25" s="5">
        <v>5.4368930000000003E-2</v>
      </c>
    </row>
    <row r="26" spans="1:21" x14ac:dyDescent="0.2">
      <c r="A26" s="26"/>
      <c r="B26" t="s">
        <v>25</v>
      </c>
      <c r="C26" s="6">
        <v>45232</v>
      </c>
      <c r="D26" s="4">
        <v>2931178</v>
      </c>
      <c r="E26" s="4">
        <v>2690888</v>
      </c>
      <c r="F26" s="4">
        <v>240290</v>
      </c>
      <c r="G26" s="4">
        <v>6942260000</v>
      </c>
      <c r="H26" s="4">
        <f t="shared" si="0"/>
        <v>4732804529.7299805</v>
      </c>
      <c r="I26" s="4"/>
      <c r="J26" s="4"/>
      <c r="K26" s="4"/>
      <c r="L26" s="4"/>
      <c r="M26" s="4"/>
      <c r="N26" s="4"/>
      <c r="O26" s="4"/>
      <c r="P26" s="4"/>
      <c r="Q26" s="4"/>
      <c r="R26" s="4">
        <v>27830700</v>
      </c>
      <c r="S26" s="5">
        <v>0.20200950748633703</v>
      </c>
      <c r="T26" s="5">
        <v>0</v>
      </c>
      <c r="U26" s="5">
        <v>6.4456719999999995E-2</v>
      </c>
    </row>
    <row r="27" spans="1:21" x14ac:dyDescent="0.2">
      <c r="A27" s="26"/>
      <c r="B27" t="s">
        <v>26</v>
      </c>
      <c r="C27" s="6">
        <v>45233</v>
      </c>
      <c r="D27" s="4">
        <v>2085200</v>
      </c>
      <c r="E27" s="4">
        <v>3345137</v>
      </c>
      <c r="F27" s="4">
        <v>-1259937</v>
      </c>
      <c r="G27" s="4">
        <v>-36093900000</v>
      </c>
      <c r="H27" s="4">
        <f t="shared" si="0"/>
        <v>-31361095470.27002</v>
      </c>
      <c r="I27" s="4"/>
      <c r="J27" s="4"/>
      <c r="K27" s="4"/>
      <c r="L27" s="4"/>
      <c r="M27" s="4"/>
      <c r="N27" s="4"/>
      <c r="O27" s="4"/>
      <c r="P27" s="4"/>
      <c r="Q27" s="4"/>
      <c r="R27" s="4">
        <v>25384901</v>
      </c>
      <c r="S27" s="5">
        <v>0.21391995974299841</v>
      </c>
      <c r="T27" s="5">
        <v>0</v>
      </c>
      <c r="U27" s="5">
        <v>0</v>
      </c>
    </row>
    <row r="28" spans="1:21" x14ac:dyDescent="0.2">
      <c r="A28" s="26"/>
      <c r="B28" t="s">
        <v>29</v>
      </c>
      <c r="C28" s="6">
        <v>45236</v>
      </c>
      <c r="D28" s="4">
        <v>1411500</v>
      </c>
      <c r="E28" s="4">
        <v>2025970</v>
      </c>
      <c r="F28" s="4">
        <v>-614470</v>
      </c>
      <c r="G28" s="4">
        <v>-17694440000</v>
      </c>
      <c r="H28" s="4">
        <f t="shared" si="0"/>
        <v>-49055535470.27002</v>
      </c>
      <c r="I28" s="4"/>
      <c r="J28" s="4"/>
      <c r="K28" s="4"/>
      <c r="L28" s="4"/>
      <c r="M28" s="4"/>
      <c r="N28" s="4"/>
      <c r="O28" s="4"/>
      <c r="P28" s="4"/>
      <c r="Q28" s="4"/>
      <c r="R28" s="4">
        <v>17861301</v>
      </c>
      <c r="S28" s="5">
        <v>0.19245350604639605</v>
      </c>
      <c r="T28" s="5">
        <v>0</v>
      </c>
      <c r="U28" s="5">
        <v>3.46021E-3</v>
      </c>
    </row>
    <row r="29" spans="1:21" x14ac:dyDescent="0.2">
      <c r="A29" s="26"/>
      <c r="B29" t="s">
        <v>30</v>
      </c>
      <c r="C29" s="6">
        <v>45237</v>
      </c>
      <c r="D29" s="4">
        <v>329344</v>
      </c>
      <c r="E29" s="4">
        <v>694450</v>
      </c>
      <c r="F29" s="4">
        <v>-365106</v>
      </c>
      <c r="G29" s="4">
        <v>-10490370000</v>
      </c>
      <c r="H29" s="4">
        <f t="shared" si="0"/>
        <v>-59545905470.27002</v>
      </c>
      <c r="I29" s="4"/>
      <c r="J29" s="4"/>
      <c r="K29" s="4"/>
      <c r="L29" s="4"/>
      <c r="M29" s="4"/>
      <c r="N29" s="4"/>
      <c r="O29" s="4"/>
      <c r="P29" s="4"/>
      <c r="Q29" s="4"/>
      <c r="R29" s="4">
        <v>19074801</v>
      </c>
      <c r="S29" s="5">
        <v>5.3672591394269331E-2</v>
      </c>
      <c r="T29" s="5">
        <v>0</v>
      </c>
      <c r="U29" s="5">
        <v>-2.2413789999999999E-2</v>
      </c>
    </row>
    <row r="30" spans="1:21" x14ac:dyDescent="0.2">
      <c r="A30" s="26"/>
      <c r="B30" t="s">
        <v>37</v>
      </c>
      <c r="C30" s="6">
        <v>45238</v>
      </c>
      <c r="D30" s="4">
        <v>1972608</v>
      </c>
      <c r="E30" s="4">
        <v>2020800</v>
      </c>
      <c r="F30" s="4">
        <v>-48192</v>
      </c>
      <c r="G30" s="4">
        <v>-1275290000</v>
      </c>
      <c r="H30" s="4">
        <f t="shared" si="0"/>
        <v>-60821195470.27002</v>
      </c>
      <c r="I30" s="4"/>
      <c r="J30" s="4"/>
      <c r="K30" s="4"/>
      <c r="L30" s="4"/>
      <c r="M30" s="4"/>
      <c r="N30" s="4"/>
      <c r="O30" s="4"/>
      <c r="P30" s="4"/>
      <c r="Q30" s="4"/>
      <c r="R30" s="4">
        <v>31650200</v>
      </c>
      <c r="S30" s="5">
        <v>0.12617323113282064</v>
      </c>
      <c r="T30" s="5">
        <v>0</v>
      </c>
      <c r="U30" s="5">
        <v>6.8783070000000002E-2</v>
      </c>
    </row>
    <row r="31" spans="1:21" x14ac:dyDescent="0.2">
      <c r="A31" s="26"/>
      <c r="B31" t="s">
        <v>32</v>
      </c>
      <c r="C31" s="6">
        <v>45239</v>
      </c>
      <c r="D31" s="4">
        <v>2314500</v>
      </c>
      <c r="E31" s="4">
        <v>2281666</v>
      </c>
      <c r="F31" s="4">
        <v>32834</v>
      </c>
      <c r="G31" s="4">
        <v>995440000</v>
      </c>
      <c r="H31" s="4">
        <f t="shared" si="0"/>
        <v>-59825755470.27002</v>
      </c>
      <c r="I31" s="4"/>
      <c r="J31" s="4"/>
      <c r="K31" s="4"/>
      <c r="L31" s="4"/>
      <c r="M31" s="4"/>
      <c r="N31" s="4"/>
      <c r="O31" s="4"/>
      <c r="P31" s="4"/>
      <c r="Q31" s="4"/>
      <c r="R31" s="4">
        <v>34182300</v>
      </c>
      <c r="S31" s="5">
        <v>0.13446040787191033</v>
      </c>
      <c r="T31" s="5">
        <v>0</v>
      </c>
      <c r="U31" s="5">
        <v>1.8151819999999999E-2</v>
      </c>
    </row>
    <row r="32" spans="1:21" x14ac:dyDescent="0.2">
      <c r="A32" s="26"/>
      <c r="B32" t="s">
        <v>33</v>
      </c>
      <c r="C32" s="6">
        <v>45240</v>
      </c>
      <c r="D32" s="4">
        <v>792850</v>
      </c>
      <c r="E32" s="4">
        <v>899549</v>
      </c>
      <c r="F32" s="4">
        <v>-106699</v>
      </c>
      <c r="G32" s="4">
        <v>-3238150000</v>
      </c>
      <c r="H32" s="4">
        <f t="shared" si="0"/>
        <v>-63063905470.27002</v>
      </c>
      <c r="I32" s="4"/>
      <c r="J32" s="4"/>
      <c r="K32" s="4"/>
      <c r="L32" s="4"/>
      <c r="M32" s="4"/>
      <c r="N32" s="4"/>
      <c r="O32" s="4"/>
      <c r="P32" s="4"/>
      <c r="Q32" s="4"/>
      <c r="R32" s="4">
        <v>32399700</v>
      </c>
      <c r="S32" s="5">
        <v>5.2235020694636064E-2</v>
      </c>
      <c r="T32" s="5">
        <v>0</v>
      </c>
      <c r="U32" s="5">
        <v>-1.62075E-3</v>
      </c>
    </row>
    <row r="33" spans="1:21" x14ac:dyDescent="0.2">
      <c r="A33" s="26"/>
      <c r="B33" t="s">
        <v>36</v>
      </c>
      <c r="C33" s="6">
        <v>45243</v>
      </c>
      <c r="D33" s="4">
        <v>2700500</v>
      </c>
      <c r="E33" s="4">
        <v>358505</v>
      </c>
      <c r="F33" s="4">
        <v>2341995</v>
      </c>
      <c r="G33" s="4">
        <v>73248420000</v>
      </c>
      <c r="H33" s="4">
        <f t="shared" si="0"/>
        <v>10184514529.72998</v>
      </c>
      <c r="I33" s="4"/>
      <c r="J33" s="4"/>
      <c r="K33" s="4"/>
      <c r="L33" s="4"/>
      <c r="M33" s="4"/>
      <c r="N33" s="4"/>
      <c r="O33" s="4"/>
      <c r="P33" s="4"/>
      <c r="Q33" s="4"/>
      <c r="R33" s="4">
        <v>21364700</v>
      </c>
      <c r="S33" s="5">
        <v>0.1431803395320318</v>
      </c>
      <c r="T33" s="5">
        <v>0</v>
      </c>
      <c r="U33" s="5">
        <v>2.1103899999999998E-2</v>
      </c>
    </row>
    <row r="34" spans="1:21" x14ac:dyDescent="0.2">
      <c r="A34" s="26"/>
      <c r="B34" t="s">
        <v>38</v>
      </c>
      <c r="C34" s="6">
        <v>45244</v>
      </c>
      <c r="D34" s="4">
        <v>3948835</v>
      </c>
      <c r="E34" s="4">
        <v>1126743</v>
      </c>
      <c r="F34" s="4">
        <v>2822092</v>
      </c>
      <c r="G34" s="4">
        <v>89676840000</v>
      </c>
      <c r="H34" s="4">
        <f t="shared" si="0"/>
        <v>99861354529.72998</v>
      </c>
      <c r="I34" s="4"/>
      <c r="J34" s="4"/>
      <c r="K34" s="4"/>
      <c r="L34" s="4"/>
      <c r="M34" s="4"/>
      <c r="N34" s="4"/>
      <c r="O34" s="4"/>
      <c r="P34" s="4"/>
      <c r="Q34" s="4"/>
      <c r="R34" s="4">
        <v>26505103</v>
      </c>
      <c r="S34" s="5">
        <v>0.19149436997094485</v>
      </c>
      <c r="T34" s="5">
        <v>0</v>
      </c>
      <c r="U34" s="5">
        <v>9.5389499999999992E-3</v>
      </c>
    </row>
    <row r="35" spans="1:21" x14ac:dyDescent="0.2">
      <c r="A35" s="26"/>
      <c r="B35" t="s">
        <v>7</v>
      </c>
      <c r="C35" s="6">
        <v>45245</v>
      </c>
      <c r="D35" s="4">
        <v>3912700</v>
      </c>
      <c r="E35" s="4">
        <v>1305381</v>
      </c>
      <c r="F35" s="4">
        <v>2607319</v>
      </c>
      <c r="G35" s="4">
        <v>84830510000</v>
      </c>
      <c r="H35" s="4">
        <f t="shared" si="0"/>
        <v>184691864529.72998</v>
      </c>
      <c r="I35" s="4"/>
      <c r="J35" s="4"/>
      <c r="K35" s="4"/>
      <c r="L35" s="4"/>
      <c r="M35" s="4"/>
      <c r="N35" s="4"/>
      <c r="O35" s="4"/>
      <c r="P35" s="4"/>
      <c r="Q35" s="4"/>
      <c r="R35" s="4">
        <v>27921501</v>
      </c>
      <c r="S35" s="5">
        <v>0.18688397160310258</v>
      </c>
      <c r="T35" s="5">
        <v>0</v>
      </c>
      <c r="U35" s="5">
        <v>6.2992100000000004E-3</v>
      </c>
    </row>
    <row r="36" spans="1:21" x14ac:dyDescent="0.2">
      <c r="A36" s="26"/>
      <c r="B36" t="s">
        <v>8</v>
      </c>
      <c r="C36" s="6">
        <v>45246</v>
      </c>
      <c r="D36" s="4">
        <v>1431450</v>
      </c>
      <c r="E36" s="4">
        <v>74050</v>
      </c>
      <c r="F36" s="4">
        <v>1357400</v>
      </c>
      <c r="G36" s="4">
        <v>43141890000</v>
      </c>
      <c r="H36" s="4">
        <f t="shared" si="0"/>
        <v>227833754529.72998</v>
      </c>
      <c r="I36" s="4"/>
      <c r="J36" s="4"/>
      <c r="K36" s="4"/>
      <c r="L36" s="4"/>
      <c r="M36" s="4"/>
      <c r="N36" s="4"/>
      <c r="O36" s="4"/>
      <c r="P36" s="4"/>
      <c r="Q36" s="4"/>
      <c r="R36" s="4">
        <v>19073100</v>
      </c>
      <c r="S36" s="5">
        <v>7.8933157168997167E-2</v>
      </c>
      <c r="T36" s="5">
        <v>0</v>
      </c>
      <c r="U36" s="5">
        <v>1.095462E-2</v>
      </c>
    </row>
    <row r="37" spans="1:21" x14ac:dyDescent="0.2">
      <c r="A37" s="26"/>
      <c r="B37" t="s">
        <v>9</v>
      </c>
      <c r="C37" s="6">
        <v>45247</v>
      </c>
      <c r="D37" s="4">
        <v>948101</v>
      </c>
      <c r="E37" s="4">
        <v>1367033</v>
      </c>
      <c r="F37" s="4">
        <v>-418932</v>
      </c>
      <c r="G37" s="4">
        <v>-13132970000</v>
      </c>
      <c r="H37" s="4">
        <f t="shared" si="0"/>
        <v>214700784529.72998</v>
      </c>
      <c r="I37" s="4"/>
      <c r="J37" s="4"/>
      <c r="K37" s="4"/>
      <c r="L37" s="4"/>
      <c r="M37" s="4"/>
      <c r="N37" s="4"/>
      <c r="O37" s="4"/>
      <c r="P37" s="4"/>
      <c r="Q37" s="4"/>
      <c r="R37" s="4">
        <v>29287801</v>
      </c>
      <c r="S37" s="5">
        <v>7.904772365805135E-2</v>
      </c>
      <c r="T37" s="5">
        <v>0</v>
      </c>
      <c r="U37" s="5">
        <v>-2.47678E-2</v>
      </c>
    </row>
    <row r="38" spans="1:21" x14ac:dyDescent="0.2">
      <c r="A38" s="26"/>
      <c r="B38" t="s">
        <v>12</v>
      </c>
      <c r="C38" s="2">
        <v>45250</v>
      </c>
      <c r="D38" s="4">
        <v>2592900</v>
      </c>
      <c r="E38" s="4">
        <v>439391</v>
      </c>
      <c r="F38" s="4">
        <v>2153509</v>
      </c>
      <c r="G38" s="4">
        <v>68337860000</v>
      </c>
      <c r="H38" s="4">
        <f t="shared" si="0"/>
        <v>283038644529.72998</v>
      </c>
      <c r="I38" s="4"/>
      <c r="J38" s="4"/>
      <c r="K38" s="4"/>
      <c r="L38" s="4"/>
      <c r="M38" s="4"/>
      <c r="N38" s="4"/>
      <c r="O38" s="4"/>
      <c r="P38" s="4"/>
      <c r="Q38" s="4"/>
      <c r="R38" s="4">
        <v>27822901</v>
      </c>
      <c r="S38" s="5">
        <v>0.10898543613406812</v>
      </c>
      <c r="T38" s="5">
        <v>0</v>
      </c>
      <c r="U38" s="5">
        <v>2.8571429999999998E-2</v>
      </c>
    </row>
    <row r="39" spans="1:21" x14ac:dyDescent="0.2">
      <c r="A39" s="26"/>
      <c r="B39" t="s">
        <v>13</v>
      </c>
      <c r="C39" s="2">
        <v>45251</v>
      </c>
      <c r="D39" s="4">
        <v>2384100</v>
      </c>
      <c r="E39" s="4">
        <v>520047</v>
      </c>
      <c r="F39" s="4">
        <v>1864053</v>
      </c>
      <c r="G39" s="4">
        <v>60625660000</v>
      </c>
      <c r="H39" s="4">
        <f t="shared" si="0"/>
        <v>343664304529.72998</v>
      </c>
      <c r="I39" s="4"/>
      <c r="J39" s="4"/>
      <c r="K39" s="4"/>
      <c r="L39" s="4"/>
      <c r="M39" s="4"/>
      <c r="N39" s="4"/>
      <c r="O39" s="4"/>
      <c r="P39" s="4"/>
      <c r="Q39" s="4"/>
      <c r="R39" s="4">
        <v>17289800</v>
      </c>
      <c r="S39" s="5">
        <v>0.16796880241529688</v>
      </c>
      <c r="T39" s="5">
        <v>0</v>
      </c>
      <c r="U39" s="5">
        <v>4.62963E-3</v>
      </c>
    </row>
    <row r="40" spans="1:21" x14ac:dyDescent="0.2">
      <c r="A40" s="26"/>
      <c r="B40" t="s">
        <v>14</v>
      </c>
      <c r="C40" s="2">
        <v>45252</v>
      </c>
      <c r="D40" s="4">
        <v>1333400</v>
      </c>
      <c r="E40" s="4">
        <v>1068103</v>
      </c>
      <c r="F40" s="4">
        <v>265297</v>
      </c>
      <c r="G40" s="4">
        <v>8610980000</v>
      </c>
      <c r="H40" s="4">
        <f t="shared" si="0"/>
        <v>352275284529.72998</v>
      </c>
      <c r="I40" s="4"/>
      <c r="J40" s="4"/>
      <c r="K40" s="4"/>
      <c r="L40" s="4"/>
      <c r="M40" s="4"/>
      <c r="N40" s="4"/>
      <c r="O40" s="4"/>
      <c r="P40" s="4"/>
      <c r="Q40" s="4"/>
      <c r="R40" s="4">
        <v>24561200</v>
      </c>
      <c r="S40" s="5">
        <v>9.7776289432112432E-2</v>
      </c>
      <c r="T40" s="5">
        <v>0</v>
      </c>
      <c r="U40" s="5">
        <v>1.0752690000000001E-2</v>
      </c>
    </row>
    <row r="41" spans="1:21" x14ac:dyDescent="0.2">
      <c r="A41" s="26"/>
      <c r="B41" t="s">
        <v>15</v>
      </c>
      <c r="C41" s="2">
        <v>45253</v>
      </c>
      <c r="D41" s="4">
        <v>388950</v>
      </c>
      <c r="E41" s="4">
        <v>772300</v>
      </c>
      <c r="F41" s="4">
        <v>-383350</v>
      </c>
      <c r="G41" s="4">
        <v>-12833130000</v>
      </c>
      <c r="H41" s="4">
        <f t="shared" si="0"/>
        <v>339442154529.72998</v>
      </c>
      <c r="I41" s="4"/>
      <c r="J41" s="4"/>
      <c r="K41" s="4"/>
      <c r="L41" s="4"/>
      <c r="M41" s="4"/>
      <c r="N41" s="4"/>
      <c r="O41" s="4"/>
      <c r="P41" s="4"/>
      <c r="Q41" s="4"/>
      <c r="R41" s="4">
        <v>27184403</v>
      </c>
      <c r="S41" s="5">
        <v>4.2717509742627051E-2</v>
      </c>
      <c r="T41" s="5">
        <v>0</v>
      </c>
      <c r="U41" s="5">
        <v>-6.079027E-2</v>
      </c>
    </row>
    <row r="42" spans="1:21" x14ac:dyDescent="0.2">
      <c r="A42" s="26"/>
      <c r="B42" t="s">
        <v>16</v>
      </c>
      <c r="C42" s="2">
        <v>45254</v>
      </c>
      <c r="D42" s="4">
        <v>1730480</v>
      </c>
      <c r="E42" s="4">
        <v>223653</v>
      </c>
      <c r="F42" s="4">
        <v>1506827</v>
      </c>
      <c r="G42" s="4">
        <v>46792960000</v>
      </c>
      <c r="H42" s="4">
        <f t="shared" si="0"/>
        <v>386235114529.72998</v>
      </c>
      <c r="I42" s="4"/>
      <c r="J42" s="4"/>
      <c r="K42" s="4"/>
      <c r="L42" s="4"/>
      <c r="M42" s="4"/>
      <c r="N42" s="4"/>
      <c r="O42" s="4"/>
      <c r="P42" s="4"/>
      <c r="Q42" s="4"/>
      <c r="R42" s="4">
        <v>24682500</v>
      </c>
      <c r="S42" s="5">
        <v>7.9170789020561128E-2</v>
      </c>
      <c r="T42" s="5">
        <v>0</v>
      </c>
      <c r="U42" s="5">
        <v>3.5598709999999999E-2</v>
      </c>
    </row>
    <row r="43" spans="1:21" x14ac:dyDescent="0.2">
      <c r="A43" s="26"/>
      <c r="B43" t="s">
        <v>19</v>
      </c>
      <c r="C43" s="2">
        <v>45257</v>
      </c>
      <c r="D43" s="4">
        <v>134820</v>
      </c>
      <c r="E43" s="4">
        <v>1644708</v>
      </c>
      <c r="F43" s="4">
        <v>-1509888</v>
      </c>
      <c r="G43" s="4">
        <v>-47570980000</v>
      </c>
      <c r="H43" s="4">
        <f t="shared" si="0"/>
        <v>338664134529.72998</v>
      </c>
      <c r="I43" s="4"/>
      <c r="J43" s="4"/>
      <c r="K43" s="4"/>
      <c r="L43" s="4"/>
      <c r="M43" s="4"/>
      <c r="N43" s="4"/>
      <c r="O43" s="4"/>
      <c r="P43" s="4"/>
      <c r="Q43" s="4"/>
      <c r="R43" s="4">
        <v>15534201</v>
      </c>
      <c r="S43" s="5">
        <v>0.11455548952920076</v>
      </c>
      <c r="T43" s="5">
        <v>0</v>
      </c>
      <c r="U43" s="5">
        <v>-3.125E-2</v>
      </c>
    </row>
    <row r="44" spans="1:21" x14ac:dyDescent="0.2">
      <c r="A44" s="26"/>
      <c r="B44" t="s">
        <v>20</v>
      </c>
      <c r="C44" s="2">
        <v>45258</v>
      </c>
      <c r="D44" s="4">
        <v>1287000</v>
      </c>
      <c r="E44" s="4">
        <v>1369651</v>
      </c>
      <c r="F44" s="4">
        <v>-82651</v>
      </c>
      <c r="G44" s="4">
        <v>-2514210000</v>
      </c>
      <c r="H44" s="4">
        <f t="shared" si="0"/>
        <v>336149924529.72998</v>
      </c>
      <c r="I44" s="4"/>
      <c r="J44" s="4"/>
      <c r="K44" s="4"/>
      <c r="L44" s="4"/>
      <c r="M44" s="4"/>
      <c r="N44" s="4"/>
      <c r="O44" s="4"/>
      <c r="P44" s="4"/>
      <c r="Q44" s="4"/>
      <c r="R44" s="4">
        <v>21396800</v>
      </c>
      <c r="S44" s="5">
        <v>0.12416113624467211</v>
      </c>
      <c r="T44" s="5">
        <v>0</v>
      </c>
      <c r="U44" s="5">
        <v>1.290323E-2</v>
      </c>
    </row>
    <row r="45" spans="1:21" x14ac:dyDescent="0.2">
      <c r="A45" s="26"/>
      <c r="B45" t="s">
        <v>21</v>
      </c>
      <c r="C45" s="2">
        <v>45259</v>
      </c>
      <c r="D45" s="4">
        <v>411670</v>
      </c>
      <c r="E45" s="4">
        <v>554161</v>
      </c>
      <c r="F45" s="4">
        <v>-142491</v>
      </c>
      <c r="G45" s="4">
        <v>-4426310000</v>
      </c>
      <c r="H45" s="4">
        <f t="shared" si="0"/>
        <v>331723614529.72998</v>
      </c>
      <c r="I45" s="4"/>
      <c r="J45" s="4"/>
      <c r="K45" s="4"/>
      <c r="L45" s="4"/>
      <c r="M45" s="4"/>
      <c r="N45" s="4"/>
      <c r="O45" s="4"/>
      <c r="P45" s="4"/>
      <c r="Q45" s="4"/>
      <c r="R45" s="4">
        <v>12275800</v>
      </c>
      <c r="S45" s="5">
        <v>7.8677642190325678E-2</v>
      </c>
      <c r="T45" s="5">
        <v>0</v>
      </c>
      <c r="U45" s="5">
        <v>6.3694299999999997E-3</v>
      </c>
    </row>
    <row r="46" spans="1:21" x14ac:dyDescent="0.2">
      <c r="A46" s="26"/>
      <c r="B46" t="s">
        <v>22</v>
      </c>
      <c r="C46" s="2">
        <v>45260</v>
      </c>
      <c r="D46" s="4">
        <v>520501</v>
      </c>
      <c r="E46" s="4">
        <v>1945798</v>
      </c>
      <c r="F46" s="4">
        <v>-1425297</v>
      </c>
      <c r="G46" s="4">
        <v>-44566840000</v>
      </c>
      <c r="H46" s="4">
        <f t="shared" si="0"/>
        <v>287156774529.72998</v>
      </c>
      <c r="I46" s="4"/>
      <c r="J46" s="4"/>
      <c r="K46" s="4"/>
      <c r="L46" s="4"/>
      <c r="M46" s="4"/>
      <c r="N46" s="4"/>
      <c r="O46" s="4"/>
      <c r="P46" s="4"/>
      <c r="Q46" s="4"/>
      <c r="R46" s="4">
        <v>16973400</v>
      </c>
      <c r="S46" s="5">
        <v>0.14530376942745707</v>
      </c>
      <c r="T46" s="5">
        <v>0</v>
      </c>
      <c r="U46" s="5">
        <v>-9.4936699999999992E-3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865600</v>
      </c>
      <c r="E47" s="4">
        <v>341352</v>
      </c>
      <c r="F47" s="4">
        <v>524248</v>
      </c>
      <c r="G47" s="4">
        <v>16625860000</v>
      </c>
      <c r="H47" s="4">
        <f t="shared" si="0"/>
        <v>303782634529.72998</v>
      </c>
      <c r="I47" s="4"/>
      <c r="J47" s="4"/>
      <c r="K47" s="4"/>
      <c r="L47" s="4"/>
      <c r="M47" s="4"/>
      <c r="N47" s="4"/>
      <c r="O47" s="4"/>
      <c r="P47" s="4"/>
      <c r="Q47" s="4"/>
      <c r="R47" s="4">
        <v>20043200</v>
      </c>
      <c r="S47" s="5">
        <v>6.0217530134908596E-2</v>
      </c>
      <c r="T47" s="5">
        <v>0</v>
      </c>
      <c r="U47" s="5">
        <v>2.2364220000000001E-2</v>
      </c>
    </row>
    <row r="48" spans="1:21" x14ac:dyDescent="0.2">
      <c r="A48" s="26"/>
      <c r="B48" t="s">
        <v>27</v>
      </c>
      <c r="C48" s="2">
        <v>45264</v>
      </c>
      <c r="D48" s="4">
        <v>1091510</v>
      </c>
      <c r="E48" s="4">
        <v>3518906</v>
      </c>
      <c r="F48" s="4">
        <v>-2427396</v>
      </c>
      <c r="G48" s="4">
        <v>-80591540000</v>
      </c>
      <c r="H48" s="4">
        <f t="shared" si="0"/>
        <v>223191094529.72998</v>
      </c>
      <c r="I48" s="4"/>
      <c r="J48" s="4"/>
      <c r="K48" s="4"/>
      <c r="L48" s="4"/>
      <c r="M48" s="4"/>
      <c r="N48" s="4"/>
      <c r="O48" s="4"/>
      <c r="P48" s="4"/>
      <c r="Q48" s="4"/>
      <c r="R48" s="4">
        <v>45356902</v>
      </c>
      <c r="S48" s="5">
        <v>0.10164750670140567</v>
      </c>
      <c r="T48" s="5">
        <v>0</v>
      </c>
      <c r="U48" s="5">
        <v>0.05</v>
      </c>
    </row>
    <row r="49" spans="1:21" x14ac:dyDescent="0.2">
      <c r="A49" s="26"/>
      <c r="B49" t="s">
        <v>28</v>
      </c>
      <c r="C49" s="2">
        <v>45265</v>
      </c>
      <c r="D49" s="4">
        <v>580500</v>
      </c>
      <c r="E49" s="4">
        <v>2602174</v>
      </c>
      <c r="F49" s="4">
        <v>-2021674</v>
      </c>
      <c r="G49" s="4">
        <v>-67407980000</v>
      </c>
      <c r="H49" s="4">
        <f t="shared" si="0"/>
        <v>155783114529.72998</v>
      </c>
      <c r="I49" s="4"/>
      <c r="J49" s="4"/>
      <c r="K49" s="4"/>
      <c r="L49" s="4"/>
      <c r="M49" s="4"/>
      <c r="N49" s="4"/>
      <c r="O49" s="4"/>
      <c r="P49" s="4"/>
      <c r="Q49" s="4"/>
      <c r="R49" s="4">
        <v>23475502</v>
      </c>
      <c r="S49" s="5">
        <v>0.13557426801778297</v>
      </c>
      <c r="T49" s="5">
        <v>0</v>
      </c>
      <c r="U49" s="5">
        <v>-8.9285700000000003E-3</v>
      </c>
    </row>
    <row r="50" spans="1:21" x14ac:dyDescent="0.2">
      <c r="A50" s="26"/>
      <c r="B50" t="s">
        <v>29</v>
      </c>
      <c r="C50" s="2">
        <v>45266</v>
      </c>
      <c r="D50" s="4">
        <v>4023800</v>
      </c>
      <c r="E50" s="4">
        <v>3214745</v>
      </c>
      <c r="F50" s="4">
        <v>809055</v>
      </c>
      <c r="G50" s="4">
        <v>27324430000</v>
      </c>
      <c r="H50" s="4">
        <f t="shared" si="0"/>
        <v>183107544529.72998</v>
      </c>
      <c r="I50" s="4"/>
      <c r="J50" s="4"/>
      <c r="K50" s="4"/>
      <c r="L50" s="4"/>
      <c r="M50" s="4"/>
      <c r="N50" s="4"/>
      <c r="O50" s="4"/>
      <c r="P50" s="4"/>
      <c r="Q50" s="4"/>
      <c r="R50" s="4">
        <v>17934800</v>
      </c>
      <c r="S50" s="5">
        <v>0.40360332983919534</v>
      </c>
      <c r="T50" s="5">
        <v>0</v>
      </c>
      <c r="U50" s="5">
        <v>9.0090099999999996E-3</v>
      </c>
    </row>
    <row r="51" spans="1:21" x14ac:dyDescent="0.2">
      <c r="A51" s="26"/>
      <c r="B51" t="s">
        <v>30</v>
      </c>
      <c r="C51" s="2">
        <v>45267</v>
      </c>
      <c r="D51" s="4">
        <v>1651000</v>
      </c>
      <c r="E51" s="4">
        <v>804992</v>
      </c>
      <c r="F51" s="4">
        <v>846008</v>
      </c>
      <c r="G51" s="4">
        <v>27628170000</v>
      </c>
      <c r="H51" s="4">
        <f t="shared" si="0"/>
        <v>210735714529.72998</v>
      </c>
      <c r="I51" s="4"/>
      <c r="J51" s="4"/>
      <c r="K51" s="4"/>
      <c r="L51" s="4"/>
      <c r="M51" s="4"/>
      <c r="N51" s="4"/>
      <c r="O51" s="4"/>
      <c r="P51" s="4"/>
      <c r="Q51" s="4"/>
      <c r="R51" s="4">
        <v>44258101</v>
      </c>
      <c r="S51" s="5">
        <v>5.5492484867346661E-2</v>
      </c>
      <c r="T51" s="5">
        <v>0</v>
      </c>
      <c r="U51" s="5">
        <v>-2.232143E-2</v>
      </c>
    </row>
    <row r="52" spans="1:21" x14ac:dyDescent="0.2">
      <c r="A52" s="26"/>
      <c r="B52" t="s">
        <v>37</v>
      </c>
      <c r="C52" s="2">
        <v>45268</v>
      </c>
      <c r="D52" s="4">
        <v>1565860</v>
      </c>
      <c r="E52" s="4">
        <v>651141</v>
      </c>
      <c r="F52" s="4">
        <v>914719</v>
      </c>
      <c r="G52" s="4">
        <v>29974170000</v>
      </c>
      <c r="H52" s="4">
        <f t="shared" si="0"/>
        <v>240709884529.72998</v>
      </c>
      <c r="I52" s="4">
        <v>1290900</v>
      </c>
      <c r="J52" s="4">
        <v>230401</v>
      </c>
      <c r="K52" s="4">
        <v>1060499</v>
      </c>
      <c r="L52" s="4">
        <v>34868074000</v>
      </c>
      <c r="M52" s="4"/>
      <c r="N52" s="4">
        <v>2774</v>
      </c>
      <c r="O52" s="4">
        <v>5169</v>
      </c>
      <c r="P52" s="4">
        <v>6211000</v>
      </c>
      <c r="Q52" s="4">
        <v>11128600</v>
      </c>
      <c r="R52" s="4">
        <v>18079901</v>
      </c>
      <c r="S52" s="5">
        <v>0.12262240816473498</v>
      </c>
      <c r="T52" s="5">
        <f>K52/R52</f>
        <v>8.4143215164729057E-2</v>
      </c>
      <c r="U52" s="5">
        <v>-7.6103500000000001E-3</v>
      </c>
    </row>
    <row r="53" spans="1:21" x14ac:dyDescent="0.2">
      <c r="A53" s="26"/>
      <c r="B53" t="s">
        <v>34</v>
      </c>
      <c r="C53" s="2">
        <v>45271</v>
      </c>
      <c r="D53" s="4">
        <v>1114900</v>
      </c>
      <c r="E53" s="4">
        <v>933578</v>
      </c>
      <c r="F53" s="4">
        <v>181322</v>
      </c>
      <c r="G53" s="4">
        <v>6050530000</v>
      </c>
      <c r="H53" s="4">
        <f t="shared" si="0"/>
        <v>246760414529.72998</v>
      </c>
      <c r="I53" s="4">
        <v>116500</v>
      </c>
      <c r="J53" s="4">
        <v>208801</v>
      </c>
      <c r="K53" s="4">
        <v>-92301</v>
      </c>
      <c r="L53" s="4">
        <v>-2965445000</v>
      </c>
      <c r="M53" s="4"/>
      <c r="N53" s="4">
        <v>4464</v>
      </c>
      <c r="O53" s="4">
        <v>4423</v>
      </c>
      <c r="P53" s="4">
        <v>9902900</v>
      </c>
      <c r="Q53" s="4">
        <v>9242500</v>
      </c>
      <c r="R53" s="4">
        <v>20021901</v>
      </c>
      <c r="S53" s="5">
        <v>0.10231186339399041</v>
      </c>
      <c r="T53" s="5">
        <v>1.6247258439645668E-2</v>
      </c>
      <c r="U53" s="5">
        <v>3.06748E-3</v>
      </c>
    </row>
    <row r="54" spans="1:21" x14ac:dyDescent="0.2">
      <c r="A54" s="26"/>
      <c r="B54" t="s">
        <v>35</v>
      </c>
      <c r="C54" s="2">
        <v>45272</v>
      </c>
      <c r="D54" s="4">
        <v>2620900</v>
      </c>
      <c r="E54" s="4">
        <v>3532144</v>
      </c>
      <c r="F54" s="4">
        <v>-911244</v>
      </c>
      <c r="G54" s="4">
        <v>-29771980000</v>
      </c>
      <c r="H54" s="4">
        <f t="shared" si="0"/>
        <v>216988434529.72998</v>
      </c>
      <c r="I54" s="4">
        <v>105400</v>
      </c>
      <c r="J54" s="4">
        <v>203601</v>
      </c>
      <c r="K54" s="4">
        <v>-98201</v>
      </c>
      <c r="L54" s="4">
        <v>-3204535000</v>
      </c>
      <c r="M54" s="4"/>
      <c r="N54" s="4">
        <v>2075</v>
      </c>
      <c r="O54" s="4">
        <v>3048</v>
      </c>
      <c r="P54" s="4">
        <v>4364000</v>
      </c>
      <c r="Q54" s="4">
        <v>7227000</v>
      </c>
      <c r="R54" s="4">
        <v>13953801</v>
      </c>
      <c r="S54" s="5">
        <v>0.44095827366321189</v>
      </c>
      <c r="T54" s="5">
        <v>2.2144575517452199E-2</v>
      </c>
      <c r="U54" s="5">
        <v>-3.0580999999999998E-3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I1:M1"/>
    <mergeCell ref="A3:A24"/>
    <mergeCell ref="A25:A46"/>
    <mergeCell ref="A47:A67"/>
    <mergeCell ref="D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153-D36C-B54F-9902-1C9433F1890F}">
  <dimension ref="A1:U67"/>
  <sheetViews>
    <sheetView workbookViewId="0">
      <pane ySplit="2" topLeftCell="A28" activePane="bottomLeft" state="frozen"/>
      <selection pane="bottomLeft" activeCell="H52" sqref="H52:H54"/>
    </sheetView>
  </sheetViews>
  <sheetFormatPr baseColWidth="10" defaultRowHeight="16" x14ac:dyDescent="0.2"/>
  <cols>
    <col min="4" max="4" width="15.33203125" customWidth="1"/>
    <col min="5" max="5" width="17.5" customWidth="1"/>
    <col min="6" max="6" width="15.6640625" customWidth="1"/>
    <col min="7" max="7" width="19.33203125" customWidth="1"/>
    <col min="8" max="8" width="20.33203125" customWidth="1"/>
    <col min="18" max="18" width="14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95300</v>
      </c>
      <c r="E3" s="4">
        <v>517197</v>
      </c>
      <c r="F3" s="4">
        <v>-421897</v>
      </c>
      <c r="G3" s="4">
        <v>-17601910000</v>
      </c>
      <c r="H3" s="4">
        <v>-17601910000</v>
      </c>
      <c r="I3" s="4"/>
      <c r="J3" s="4"/>
      <c r="K3" s="4"/>
      <c r="L3" s="4"/>
      <c r="M3" s="4"/>
      <c r="N3" s="4"/>
      <c r="O3" s="4"/>
      <c r="P3" s="4"/>
      <c r="Q3" s="4"/>
      <c r="R3" s="4">
        <v>3014100</v>
      </c>
      <c r="S3" s="5">
        <v>0.20321057695497827</v>
      </c>
      <c r="T3" s="5">
        <v>0</v>
      </c>
      <c r="U3" s="5">
        <v>1.3333329999999999E-2</v>
      </c>
    </row>
    <row r="4" spans="1:21" x14ac:dyDescent="0.2">
      <c r="A4" s="26"/>
      <c r="B4" t="s">
        <v>26</v>
      </c>
      <c r="C4" s="2">
        <v>45202</v>
      </c>
      <c r="D4" s="4">
        <v>266700</v>
      </c>
      <c r="E4" s="4">
        <v>943678</v>
      </c>
      <c r="F4" s="4">
        <v>-676978</v>
      </c>
      <c r="G4" s="4">
        <v>-27204740000</v>
      </c>
      <c r="H4" s="4">
        <f>H3+G4</f>
        <v>-44806650000</v>
      </c>
      <c r="I4" s="4"/>
      <c r="J4" s="4"/>
      <c r="K4" s="4"/>
      <c r="L4" s="4"/>
      <c r="M4" s="4"/>
      <c r="N4" s="4"/>
      <c r="O4" s="4"/>
      <c r="P4" s="4"/>
      <c r="Q4" s="4"/>
      <c r="R4" s="4">
        <v>9523300</v>
      </c>
      <c r="S4" s="5">
        <v>0.12709648966219692</v>
      </c>
      <c r="T4" s="5">
        <v>0</v>
      </c>
      <c r="U4" s="5">
        <v>-6.937799E-2</v>
      </c>
    </row>
    <row r="5" spans="1:21" x14ac:dyDescent="0.2">
      <c r="A5" s="26"/>
      <c r="B5" t="s">
        <v>27</v>
      </c>
      <c r="C5" s="2">
        <v>45203</v>
      </c>
      <c r="D5" s="4">
        <v>260500</v>
      </c>
      <c r="E5" s="4">
        <v>763300</v>
      </c>
      <c r="F5" s="4">
        <v>-502800</v>
      </c>
      <c r="G5" s="4">
        <v>-19712300000</v>
      </c>
      <c r="H5" s="4">
        <f>H4+G5</f>
        <v>-64518950000</v>
      </c>
      <c r="I5" s="4"/>
      <c r="J5" s="4"/>
      <c r="K5" s="4"/>
      <c r="L5" s="4"/>
      <c r="M5" s="4"/>
      <c r="N5" s="4"/>
      <c r="O5" s="4"/>
      <c r="P5" s="4"/>
      <c r="Q5" s="4"/>
      <c r="R5" s="4">
        <v>6973500</v>
      </c>
      <c r="S5" s="5">
        <v>0.14681293468129347</v>
      </c>
      <c r="T5" s="5">
        <v>0</v>
      </c>
      <c r="U5" s="5">
        <v>2.5706940000000001E-2</v>
      </c>
    </row>
    <row r="6" spans="1:21" x14ac:dyDescent="0.2">
      <c r="A6" s="26"/>
      <c r="B6" t="s">
        <v>28</v>
      </c>
      <c r="C6" s="2">
        <v>45204</v>
      </c>
      <c r="D6" s="4">
        <v>22800</v>
      </c>
      <c r="E6" s="4">
        <v>543200</v>
      </c>
      <c r="F6" s="4">
        <v>-520400</v>
      </c>
      <c r="G6" s="4">
        <v>-20707130000</v>
      </c>
      <c r="H6" s="4">
        <f>H5+G6</f>
        <v>-85226080000</v>
      </c>
      <c r="I6" s="4"/>
      <c r="J6" s="4"/>
      <c r="K6" s="4"/>
      <c r="L6" s="4"/>
      <c r="M6" s="4"/>
      <c r="N6" s="4"/>
      <c r="O6" s="4"/>
      <c r="P6" s="4"/>
      <c r="Q6" s="4"/>
      <c r="R6" s="4">
        <v>4636500</v>
      </c>
      <c r="S6" s="5">
        <v>0.12207484093605091</v>
      </c>
      <c r="T6" s="5">
        <v>0</v>
      </c>
      <c r="U6" s="5">
        <v>-5.0125309999999999E-2</v>
      </c>
    </row>
    <row r="7" spans="1:21" x14ac:dyDescent="0.2">
      <c r="A7" s="26"/>
      <c r="B7" t="s">
        <v>29</v>
      </c>
      <c r="C7" s="2">
        <v>45205</v>
      </c>
      <c r="D7" s="4">
        <v>384000</v>
      </c>
      <c r="E7" s="4">
        <v>409700</v>
      </c>
      <c r="F7" s="4">
        <v>-25700</v>
      </c>
      <c r="G7" s="4">
        <v>-1030880000</v>
      </c>
      <c r="H7" s="4">
        <f t="shared" ref="H7:H54" si="0">H6+G7</f>
        <v>-86256960000</v>
      </c>
      <c r="I7" s="4"/>
      <c r="J7" s="4"/>
      <c r="K7" s="4"/>
      <c r="L7" s="4"/>
      <c r="M7" s="4"/>
      <c r="N7" s="4"/>
      <c r="O7" s="4"/>
      <c r="P7" s="4"/>
      <c r="Q7" s="4"/>
      <c r="R7" s="4">
        <v>6300300</v>
      </c>
      <c r="S7" s="5">
        <v>0.12597812802564956</v>
      </c>
      <c r="T7" s="5">
        <v>0</v>
      </c>
      <c r="U7" s="5">
        <v>2.9023750000000001E-2</v>
      </c>
    </row>
    <row r="8" spans="1:21" x14ac:dyDescent="0.2">
      <c r="A8" s="26"/>
      <c r="B8" t="s">
        <v>32</v>
      </c>
      <c r="C8" s="2">
        <v>45208</v>
      </c>
      <c r="D8" s="4">
        <v>105500</v>
      </c>
      <c r="E8" s="4">
        <v>34500</v>
      </c>
      <c r="F8" s="4">
        <v>71000</v>
      </c>
      <c r="G8" s="4">
        <v>2829460000</v>
      </c>
      <c r="H8" s="4">
        <f t="shared" si="0"/>
        <v>-83427500000</v>
      </c>
      <c r="I8" s="4"/>
      <c r="J8" s="4"/>
      <c r="K8" s="4"/>
      <c r="L8" s="4"/>
      <c r="M8" s="4"/>
      <c r="N8" s="4"/>
      <c r="O8" s="4"/>
      <c r="P8" s="4"/>
      <c r="Q8" s="4"/>
      <c r="R8" s="4">
        <v>3906900</v>
      </c>
      <c r="S8" s="5">
        <v>3.5834037216207225E-2</v>
      </c>
      <c r="T8" s="5">
        <v>0</v>
      </c>
      <c r="U8" s="5">
        <v>3.8461540000000002E-2</v>
      </c>
    </row>
    <row r="9" spans="1:21" x14ac:dyDescent="0.2">
      <c r="A9" s="26"/>
      <c r="B9" t="s">
        <v>33</v>
      </c>
      <c r="C9" s="2">
        <v>45209</v>
      </c>
      <c r="D9" s="4">
        <v>55400</v>
      </c>
      <c r="E9" s="4">
        <v>219002</v>
      </c>
      <c r="F9" s="4">
        <v>-163602</v>
      </c>
      <c r="G9" s="4">
        <v>-6703680000</v>
      </c>
      <c r="H9" s="4">
        <f t="shared" si="0"/>
        <v>-90131180000</v>
      </c>
      <c r="I9" s="4"/>
      <c r="J9" s="4"/>
      <c r="K9" s="4"/>
      <c r="L9" s="4"/>
      <c r="M9" s="4"/>
      <c r="N9" s="4"/>
      <c r="O9" s="4"/>
      <c r="P9" s="4"/>
      <c r="Q9" s="4"/>
      <c r="R9" s="4">
        <v>5957200</v>
      </c>
      <c r="S9" s="5">
        <v>4.6062244007251729E-2</v>
      </c>
      <c r="T9" s="5">
        <v>0</v>
      </c>
      <c r="U9" s="5">
        <v>-1.234568E-2</v>
      </c>
    </row>
    <row r="10" spans="1:21" x14ac:dyDescent="0.2">
      <c r="A10" s="26"/>
      <c r="B10" t="s">
        <v>34</v>
      </c>
      <c r="C10" s="2">
        <v>45210</v>
      </c>
      <c r="D10" s="4">
        <v>252000</v>
      </c>
      <c r="E10" s="4">
        <v>5000</v>
      </c>
      <c r="F10" s="4">
        <v>247000</v>
      </c>
      <c r="G10" s="4">
        <v>10006680000</v>
      </c>
      <c r="H10" s="4">
        <f t="shared" si="0"/>
        <v>-80124500000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4911800</v>
      </c>
      <c r="S10" s="5">
        <v>5.2322977319923449E-2</v>
      </c>
      <c r="T10" s="5">
        <v>0</v>
      </c>
      <c r="U10" s="5">
        <v>4.8750000000000002E-2</v>
      </c>
    </row>
    <row r="11" spans="1:21" x14ac:dyDescent="0.2">
      <c r="A11" s="26"/>
      <c r="B11" t="s">
        <v>35</v>
      </c>
      <c r="C11" s="2">
        <v>45211</v>
      </c>
      <c r="D11" s="4">
        <v>1094600</v>
      </c>
      <c r="E11" s="4">
        <v>277800</v>
      </c>
      <c r="F11" s="4">
        <v>816800</v>
      </c>
      <c r="G11" s="4">
        <v>34574610000</v>
      </c>
      <c r="H11" s="4">
        <f t="shared" si="0"/>
        <v>-45549890000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6605400</v>
      </c>
      <c r="S11" s="5">
        <v>0.20776940079329034</v>
      </c>
      <c r="T11" s="5">
        <v>0</v>
      </c>
      <c r="U11" s="5">
        <v>1.1918949999999999E-2</v>
      </c>
    </row>
    <row r="12" spans="1:21" x14ac:dyDescent="0.2">
      <c r="A12" s="26"/>
      <c r="B12" t="s">
        <v>36</v>
      </c>
      <c r="C12" s="2">
        <v>45212</v>
      </c>
      <c r="D12" s="4">
        <v>150300</v>
      </c>
      <c r="E12" s="4">
        <v>186300</v>
      </c>
      <c r="F12" s="4">
        <v>-36000</v>
      </c>
      <c r="G12" s="4">
        <v>-1479550000</v>
      </c>
      <c r="H12" s="4">
        <f t="shared" si="0"/>
        <v>-47029440000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6039700</v>
      </c>
      <c r="S12" s="5">
        <v>5.5731244929383909E-2</v>
      </c>
      <c r="T12" s="5">
        <v>0</v>
      </c>
      <c r="U12" s="5">
        <v>-1.17786E-3</v>
      </c>
    </row>
    <row r="13" spans="1:21" x14ac:dyDescent="0.2">
      <c r="A13" s="26"/>
      <c r="B13" t="s">
        <v>8</v>
      </c>
      <c r="C13" s="6">
        <v>45215</v>
      </c>
      <c r="D13" s="4">
        <v>30500</v>
      </c>
      <c r="E13" s="4">
        <v>578700</v>
      </c>
      <c r="F13" s="4">
        <v>-548200</v>
      </c>
      <c r="G13" s="4">
        <v>-22807760000</v>
      </c>
      <c r="H13" s="4">
        <f t="shared" si="0"/>
        <v>-69837200000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5075200</v>
      </c>
      <c r="S13" s="5">
        <v>0.12003467843631778</v>
      </c>
      <c r="T13" s="5">
        <v>0</v>
      </c>
      <c r="U13" s="5">
        <v>-3.5377359999999997E-2</v>
      </c>
    </row>
    <row r="14" spans="1:21" x14ac:dyDescent="0.2">
      <c r="A14" s="26"/>
      <c r="B14" t="s">
        <v>9</v>
      </c>
      <c r="C14" s="6">
        <v>45216</v>
      </c>
      <c r="D14" s="4">
        <v>274000</v>
      </c>
      <c r="E14" s="4">
        <v>3000</v>
      </c>
      <c r="F14" s="4">
        <v>271000</v>
      </c>
      <c r="G14" s="4">
        <v>11147470000</v>
      </c>
      <c r="H14" s="4">
        <f t="shared" si="0"/>
        <v>-58689730000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3865700</v>
      </c>
      <c r="S14" s="5">
        <v>7.1655844995731688E-2</v>
      </c>
      <c r="T14" s="5">
        <v>0</v>
      </c>
      <c r="U14" s="5">
        <v>-6.9682149999999998E-2</v>
      </c>
    </row>
    <row r="15" spans="1:21" x14ac:dyDescent="0.2">
      <c r="A15" s="26"/>
      <c r="B15" t="s">
        <v>10</v>
      </c>
      <c r="C15" s="6">
        <v>45217</v>
      </c>
      <c r="D15" s="4">
        <v>510000</v>
      </c>
      <c r="E15" s="4">
        <v>1070100</v>
      </c>
      <c r="F15" s="4">
        <v>-560100</v>
      </c>
      <c r="G15" s="4">
        <v>-21700710000</v>
      </c>
      <c r="H15" s="4">
        <f t="shared" si="0"/>
        <v>-80390440000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9095600</v>
      </c>
      <c r="S15" s="5">
        <v>0.17372135977835437</v>
      </c>
      <c r="T15" s="5">
        <v>0</v>
      </c>
      <c r="U15" s="5">
        <v>-1.4454659999999999E-2</v>
      </c>
    </row>
    <row r="16" spans="1:21" x14ac:dyDescent="0.2">
      <c r="A16" s="26"/>
      <c r="B16" t="s">
        <v>11</v>
      </c>
      <c r="C16" s="6">
        <v>45218</v>
      </c>
      <c r="D16" s="4">
        <v>176400</v>
      </c>
      <c r="E16" s="4">
        <v>2040800</v>
      </c>
      <c r="F16" s="4">
        <v>-1864400</v>
      </c>
      <c r="G16" s="4">
        <v>-67918830000</v>
      </c>
      <c r="H16" s="4">
        <f t="shared" si="0"/>
        <v>-148309270000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7178700</v>
      </c>
      <c r="S16" s="5">
        <v>0.30885814980428211</v>
      </c>
      <c r="T16" s="5">
        <v>0</v>
      </c>
      <c r="U16" s="5">
        <v>-6.9333329999999999E-2</v>
      </c>
    </row>
    <row r="17" spans="1:21" x14ac:dyDescent="0.2">
      <c r="A17" s="26"/>
      <c r="B17" t="s">
        <v>12</v>
      </c>
      <c r="C17" s="6">
        <v>45219</v>
      </c>
      <c r="D17" s="4">
        <v>256000</v>
      </c>
      <c r="E17" s="4">
        <v>139600</v>
      </c>
      <c r="F17" s="4">
        <v>116400</v>
      </c>
      <c r="G17" s="4">
        <v>4154130000</v>
      </c>
      <c r="H17" s="4">
        <f t="shared" si="0"/>
        <v>-144155140000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6490000</v>
      </c>
      <c r="S17" s="5">
        <v>6.0955315870570105E-2</v>
      </c>
      <c r="T17" s="5">
        <v>0</v>
      </c>
      <c r="U17" s="5">
        <v>6.8767910000000002E-2</v>
      </c>
    </row>
    <row r="18" spans="1:21" x14ac:dyDescent="0.2">
      <c r="A18" s="26"/>
      <c r="B18" t="s">
        <v>15</v>
      </c>
      <c r="C18" s="6">
        <v>45222</v>
      </c>
      <c r="D18" s="4">
        <v>75800</v>
      </c>
      <c r="E18" s="4">
        <v>795500</v>
      </c>
      <c r="F18" s="4">
        <v>-719700</v>
      </c>
      <c r="G18" s="4">
        <v>-26501080000</v>
      </c>
      <c r="H18" s="4">
        <f t="shared" si="0"/>
        <v>-170656220000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4766500</v>
      </c>
      <c r="S18" s="5">
        <v>0.18279660127976502</v>
      </c>
      <c r="T18" s="5">
        <v>0</v>
      </c>
      <c r="U18" s="5">
        <v>-3.4852550000000003E-2</v>
      </c>
    </row>
    <row r="19" spans="1:21" x14ac:dyDescent="0.2">
      <c r="A19" s="26"/>
      <c r="B19" t="s">
        <v>16</v>
      </c>
      <c r="C19" s="6">
        <v>45223</v>
      </c>
      <c r="D19" s="4">
        <v>571900</v>
      </c>
      <c r="E19" s="4">
        <v>1463300</v>
      </c>
      <c r="F19" s="4">
        <v>-891400</v>
      </c>
      <c r="G19" s="4">
        <v>-32578810000</v>
      </c>
      <c r="H19" s="4">
        <f t="shared" si="0"/>
        <v>-203235030000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4344700</v>
      </c>
      <c r="S19" s="5">
        <v>0.46843280318549035</v>
      </c>
      <c r="T19" s="5">
        <v>0</v>
      </c>
      <c r="U19" s="5">
        <v>2.3611110000000001E-2</v>
      </c>
    </row>
    <row r="20" spans="1:21" x14ac:dyDescent="0.2">
      <c r="A20" s="26"/>
      <c r="B20" t="s">
        <v>17</v>
      </c>
      <c r="C20" s="6">
        <v>45224</v>
      </c>
      <c r="D20" s="4">
        <v>59100</v>
      </c>
      <c r="E20" s="4">
        <v>514100</v>
      </c>
      <c r="F20" s="4">
        <v>-455000</v>
      </c>
      <c r="G20" s="4">
        <v>-16864610000</v>
      </c>
      <c r="H20" s="4">
        <f t="shared" si="0"/>
        <v>-220099640000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3793500</v>
      </c>
      <c r="S20" s="5">
        <v>0.15110056675892974</v>
      </c>
      <c r="T20" s="5">
        <v>0</v>
      </c>
      <c r="U20" s="5">
        <v>-1.0854819999999999E-2</v>
      </c>
    </row>
    <row r="21" spans="1:21" x14ac:dyDescent="0.2">
      <c r="A21" s="26"/>
      <c r="B21" t="s">
        <v>18</v>
      </c>
      <c r="C21" s="6">
        <v>45225</v>
      </c>
      <c r="D21" s="4">
        <v>154700</v>
      </c>
      <c r="E21" s="4">
        <v>1109200</v>
      </c>
      <c r="F21" s="4">
        <v>-954500</v>
      </c>
      <c r="G21" s="4">
        <v>-32426510000</v>
      </c>
      <c r="H21" s="4">
        <f t="shared" si="0"/>
        <v>-252526150000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12815800</v>
      </c>
      <c r="S21" s="5">
        <v>9.8620452878478135E-2</v>
      </c>
      <c r="T21" s="5">
        <v>0</v>
      </c>
      <c r="U21" s="5">
        <v>-6.7215360000000002E-2</v>
      </c>
    </row>
    <row r="22" spans="1:21" x14ac:dyDescent="0.2">
      <c r="A22" s="26"/>
      <c r="B22" t="s">
        <v>19</v>
      </c>
      <c r="C22" s="6">
        <v>45226</v>
      </c>
      <c r="D22" s="4">
        <v>3354000</v>
      </c>
      <c r="E22" s="4">
        <v>1088100</v>
      </c>
      <c r="F22" s="4">
        <v>2265900</v>
      </c>
      <c r="G22" s="4">
        <v>78646800000</v>
      </c>
      <c r="H22" s="4">
        <f t="shared" si="0"/>
        <v>-173879350000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8382800</v>
      </c>
      <c r="S22" s="5">
        <v>0.52990647516342992</v>
      </c>
      <c r="T22" s="5">
        <v>0</v>
      </c>
      <c r="U22" s="5">
        <v>4.7058820000000001E-2</v>
      </c>
    </row>
    <row r="23" spans="1:21" x14ac:dyDescent="0.2">
      <c r="A23" s="26"/>
      <c r="B23" t="s">
        <v>22</v>
      </c>
      <c r="C23" s="2">
        <v>45229</v>
      </c>
      <c r="D23" s="4">
        <v>1360200</v>
      </c>
      <c r="E23" s="4">
        <v>51500</v>
      </c>
      <c r="F23" s="4">
        <v>1308700</v>
      </c>
      <c r="G23" s="4">
        <v>46132160000</v>
      </c>
      <c r="H23" s="4">
        <f t="shared" si="0"/>
        <v>-127747190000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5253900</v>
      </c>
      <c r="S23" s="5">
        <v>0.26869563562306098</v>
      </c>
      <c r="T23" s="5">
        <v>0</v>
      </c>
      <c r="U23" s="5">
        <v>-1.544944E-2</v>
      </c>
    </row>
    <row r="24" spans="1:21" x14ac:dyDescent="0.2">
      <c r="A24" s="26"/>
      <c r="B24" t="s">
        <v>23</v>
      </c>
      <c r="C24" s="2">
        <v>45230</v>
      </c>
      <c r="D24" s="4">
        <v>341100</v>
      </c>
      <c r="E24" s="4">
        <v>327100</v>
      </c>
      <c r="F24" s="4">
        <v>14000</v>
      </c>
      <c r="G24" s="4">
        <v>280440000</v>
      </c>
      <c r="H24" s="4">
        <f t="shared" si="0"/>
        <v>-127466750000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7250600</v>
      </c>
      <c r="S24" s="5">
        <v>9.2157890381485669E-2</v>
      </c>
      <c r="T24" s="5">
        <v>0</v>
      </c>
      <c r="U24" s="5">
        <v>-6.9900139999999999E-2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3740600</v>
      </c>
      <c r="E25" s="4">
        <v>830000</v>
      </c>
      <c r="F25" s="4">
        <v>2910600</v>
      </c>
      <c r="G25" s="4">
        <v>97631480000</v>
      </c>
      <c r="H25" s="4">
        <f t="shared" si="0"/>
        <v>-29835270000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8832100</v>
      </c>
      <c r="S25" s="5">
        <v>0.51749866962557034</v>
      </c>
      <c r="T25" s="5">
        <v>0</v>
      </c>
      <c r="U25" s="5">
        <v>6.7484660000000002E-2</v>
      </c>
    </row>
    <row r="26" spans="1:21" x14ac:dyDescent="0.2">
      <c r="A26" s="26"/>
      <c r="B26" t="s">
        <v>25</v>
      </c>
      <c r="C26" s="6">
        <v>45232</v>
      </c>
      <c r="D26" s="4">
        <v>750900</v>
      </c>
      <c r="E26" s="4">
        <v>745200</v>
      </c>
      <c r="F26" s="4">
        <v>5700</v>
      </c>
      <c r="G26" s="4">
        <v>800510000</v>
      </c>
      <c r="H26" s="4">
        <f t="shared" si="0"/>
        <v>-29034760000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8885200</v>
      </c>
      <c r="S26" s="5">
        <v>0.16838112816818979</v>
      </c>
      <c r="T26" s="5">
        <v>0</v>
      </c>
      <c r="U26" s="5">
        <v>6.8965520000000002E-2</v>
      </c>
    </row>
    <row r="27" spans="1:21" x14ac:dyDescent="0.2">
      <c r="A27" s="26"/>
      <c r="B27" t="s">
        <v>26</v>
      </c>
      <c r="C27" s="6">
        <v>45233</v>
      </c>
      <c r="D27" s="4">
        <v>253500</v>
      </c>
      <c r="E27" s="4">
        <v>953600</v>
      </c>
      <c r="F27" s="4">
        <v>-700100</v>
      </c>
      <c r="G27" s="4">
        <v>-26444610000</v>
      </c>
      <c r="H27" s="4">
        <f t="shared" si="0"/>
        <v>-55479370000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9389400</v>
      </c>
      <c r="S27" s="5">
        <v>0.12855986538010949</v>
      </c>
      <c r="T27" s="5">
        <v>0</v>
      </c>
      <c r="U27" s="5">
        <v>8.0645200000000004E-3</v>
      </c>
    </row>
    <row r="28" spans="1:21" x14ac:dyDescent="0.2">
      <c r="A28" s="26"/>
      <c r="B28" t="s">
        <v>29</v>
      </c>
      <c r="C28" s="6">
        <v>45236</v>
      </c>
      <c r="D28" s="4">
        <v>582100</v>
      </c>
      <c r="E28" s="4">
        <v>659100</v>
      </c>
      <c r="F28" s="4">
        <v>-77000</v>
      </c>
      <c r="G28" s="4">
        <v>-2942330000</v>
      </c>
      <c r="H28" s="4">
        <f t="shared" si="0"/>
        <v>-58421700000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7280300</v>
      </c>
      <c r="S28" s="5">
        <v>0.17048747991154212</v>
      </c>
      <c r="T28" s="5">
        <v>0</v>
      </c>
      <c r="U28" s="5">
        <v>3.2000000000000001E-2</v>
      </c>
    </row>
    <row r="29" spans="1:21" x14ac:dyDescent="0.2">
      <c r="A29" s="26"/>
      <c r="B29" t="s">
        <v>30</v>
      </c>
      <c r="C29" s="6">
        <v>45237</v>
      </c>
      <c r="D29" s="4">
        <v>666700</v>
      </c>
      <c r="E29" s="4">
        <v>378110</v>
      </c>
      <c r="F29" s="4">
        <v>288590</v>
      </c>
      <c r="G29" s="4">
        <v>10967870000</v>
      </c>
      <c r="H29" s="4">
        <f t="shared" si="0"/>
        <v>-47453830000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7534600</v>
      </c>
      <c r="S29" s="5">
        <v>0.1386682770153691</v>
      </c>
      <c r="T29" s="5">
        <v>0</v>
      </c>
      <c r="U29" s="5">
        <v>-1.5503879999999999E-2</v>
      </c>
    </row>
    <row r="30" spans="1:21" x14ac:dyDescent="0.2">
      <c r="A30" s="26"/>
      <c r="B30" t="s">
        <v>37</v>
      </c>
      <c r="C30" s="6">
        <v>45238</v>
      </c>
      <c r="D30" s="4">
        <v>276800</v>
      </c>
      <c r="E30" s="4">
        <v>1108500</v>
      </c>
      <c r="F30" s="4">
        <v>-831700</v>
      </c>
      <c r="G30" s="4">
        <v>-33003590000</v>
      </c>
      <c r="H30" s="4">
        <f t="shared" si="0"/>
        <v>-80457420000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10034300</v>
      </c>
      <c r="S30" s="5">
        <v>0.13805646632052063</v>
      </c>
      <c r="T30" s="5">
        <v>0</v>
      </c>
      <c r="U30" s="5">
        <v>6.9553809999999994E-2</v>
      </c>
    </row>
    <row r="31" spans="1:21" x14ac:dyDescent="0.2">
      <c r="A31" s="26"/>
      <c r="B31" t="s">
        <v>32</v>
      </c>
      <c r="C31" s="6">
        <v>45239</v>
      </c>
      <c r="D31" s="4">
        <v>236400</v>
      </c>
      <c r="E31" s="4">
        <v>1160000</v>
      </c>
      <c r="F31" s="4">
        <v>-923600</v>
      </c>
      <c r="G31" s="4">
        <v>-38083080000</v>
      </c>
      <c r="H31" s="4">
        <f t="shared" si="0"/>
        <v>-118540500000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11078900</v>
      </c>
      <c r="S31" s="5">
        <v>0.12604139400120951</v>
      </c>
      <c r="T31" s="5">
        <v>0</v>
      </c>
      <c r="U31" s="5">
        <v>-6.13497E-3</v>
      </c>
    </row>
    <row r="32" spans="1:21" x14ac:dyDescent="0.2">
      <c r="A32" s="26"/>
      <c r="B32" t="s">
        <v>33</v>
      </c>
      <c r="C32" s="6">
        <v>45240</v>
      </c>
      <c r="D32" s="4">
        <v>234800</v>
      </c>
      <c r="E32" s="4">
        <v>90700</v>
      </c>
      <c r="F32" s="4">
        <v>144100</v>
      </c>
      <c r="G32" s="4">
        <v>5763610000</v>
      </c>
      <c r="H32" s="4">
        <f t="shared" si="0"/>
        <v>-112776890000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10138000</v>
      </c>
      <c r="S32" s="5">
        <v>3.2106924442690865E-2</v>
      </c>
      <c r="T32" s="5">
        <v>0</v>
      </c>
      <c r="U32" s="5">
        <v>-1.6049379999999999E-2</v>
      </c>
    </row>
    <row r="33" spans="1:21" x14ac:dyDescent="0.2">
      <c r="A33" s="26"/>
      <c r="B33" t="s">
        <v>36</v>
      </c>
      <c r="C33" s="6">
        <v>45243</v>
      </c>
      <c r="D33" s="4">
        <v>600</v>
      </c>
      <c r="E33" s="4">
        <v>538000</v>
      </c>
      <c r="F33" s="4">
        <v>-537400</v>
      </c>
      <c r="G33" s="4">
        <v>-21471540000</v>
      </c>
      <c r="H33" s="4">
        <f t="shared" si="0"/>
        <v>-134248430000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6242600</v>
      </c>
      <c r="S33" s="5">
        <v>8.6278153333546923E-2</v>
      </c>
      <c r="T33" s="5">
        <v>0</v>
      </c>
      <c r="U33" s="5">
        <v>1.631117E-2</v>
      </c>
    </row>
    <row r="34" spans="1:21" x14ac:dyDescent="0.2">
      <c r="A34" s="26"/>
      <c r="B34" t="s">
        <v>38</v>
      </c>
      <c r="C34" s="6">
        <v>45244</v>
      </c>
      <c r="D34" s="4">
        <v>73200</v>
      </c>
      <c r="E34" s="4">
        <v>353570</v>
      </c>
      <c r="F34" s="4">
        <v>-280370</v>
      </c>
      <c r="G34" s="4">
        <v>-11485630000</v>
      </c>
      <c r="H34" s="4">
        <f t="shared" si="0"/>
        <v>-145734060000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6117800</v>
      </c>
      <c r="S34" s="5">
        <v>6.9758736800810753E-2</v>
      </c>
      <c r="T34" s="5">
        <v>0</v>
      </c>
      <c r="U34" s="5">
        <v>0</v>
      </c>
    </row>
    <row r="35" spans="1:21" x14ac:dyDescent="0.2">
      <c r="A35" s="26"/>
      <c r="B35" t="s">
        <v>7</v>
      </c>
      <c r="C35" s="6">
        <v>45245</v>
      </c>
      <c r="D35" s="4">
        <v>300100</v>
      </c>
      <c r="E35" s="4">
        <v>690300</v>
      </c>
      <c r="F35" s="4">
        <v>-390200</v>
      </c>
      <c r="G35" s="4">
        <v>-16159880000</v>
      </c>
      <c r="H35" s="4">
        <f t="shared" si="0"/>
        <v>-161893940000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7984200</v>
      </c>
      <c r="S35" s="5">
        <v>0.12404498885298465</v>
      </c>
      <c r="T35" s="5">
        <v>0</v>
      </c>
      <c r="U35" s="5">
        <v>1.234568E-2</v>
      </c>
    </row>
    <row r="36" spans="1:21" x14ac:dyDescent="0.2">
      <c r="A36" s="26"/>
      <c r="B36" t="s">
        <v>8</v>
      </c>
      <c r="C36" s="6">
        <v>45246</v>
      </c>
      <c r="D36" s="4">
        <v>324900</v>
      </c>
      <c r="E36" s="4">
        <v>3800</v>
      </c>
      <c r="F36" s="4">
        <v>321100</v>
      </c>
      <c r="G36" s="4">
        <v>13130990000</v>
      </c>
      <c r="H36" s="4">
        <f t="shared" si="0"/>
        <v>-148762950000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4523100</v>
      </c>
      <c r="S36" s="5">
        <v>7.2671397935044554E-2</v>
      </c>
      <c r="T36" s="5">
        <v>0</v>
      </c>
      <c r="U36" s="5">
        <v>1.219512E-2</v>
      </c>
    </row>
    <row r="37" spans="1:21" x14ac:dyDescent="0.2">
      <c r="A37" s="26"/>
      <c r="B37" t="s">
        <v>9</v>
      </c>
      <c r="C37" s="6">
        <v>45247</v>
      </c>
      <c r="D37" s="4">
        <v>556000</v>
      </c>
      <c r="E37" s="4">
        <v>346700</v>
      </c>
      <c r="F37" s="4">
        <v>209300</v>
      </c>
      <c r="G37" s="4">
        <v>8645310000</v>
      </c>
      <c r="H37" s="4">
        <f t="shared" si="0"/>
        <v>-140117640000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9494200</v>
      </c>
      <c r="S37" s="5">
        <v>9.5079100924775131E-2</v>
      </c>
      <c r="T37" s="5">
        <v>0</v>
      </c>
      <c r="U37" s="5">
        <v>-2.8915659999999999E-2</v>
      </c>
    </row>
    <row r="38" spans="1:21" x14ac:dyDescent="0.2">
      <c r="A38" s="26"/>
      <c r="B38" t="s">
        <v>12</v>
      </c>
      <c r="C38" s="2">
        <v>45250</v>
      </c>
      <c r="D38" s="4">
        <v>327200</v>
      </c>
      <c r="E38" s="4">
        <v>274600</v>
      </c>
      <c r="F38" s="4">
        <v>52600</v>
      </c>
      <c r="G38" s="4">
        <v>2141040000</v>
      </c>
      <c r="H38" s="4">
        <f>H37+G38</f>
        <v>-137976600000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6642000</v>
      </c>
      <c r="S38" s="5">
        <v>9.060523938572719E-2</v>
      </c>
      <c r="T38" s="5">
        <v>0</v>
      </c>
      <c r="U38" s="5">
        <v>2.3573199999999999E-2</v>
      </c>
    </row>
    <row r="39" spans="1:21" x14ac:dyDescent="0.2">
      <c r="A39" s="26"/>
      <c r="B39" t="s">
        <v>13</v>
      </c>
      <c r="C39" s="2">
        <v>45251</v>
      </c>
      <c r="D39" s="4">
        <v>215200</v>
      </c>
      <c r="E39" s="4">
        <v>161200</v>
      </c>
      <c r="F39" s="4">
        <v>54000</v>
      </c>
      <c r="G39" s="4">
        <v>2289720000</v>
      </c>
      <c r="H39" s="4">
        <f t="shared" si="0"/>
        <v>-135686880000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7523800</v>
      </c>
      <c r="S39" s="5">
        <v>5.0027911427735987E-2</v>
      </c>
      <c r="T39" s="5">
        <v>0</v>
      </c>
      <c r="U39" s="5">
        <v>1.9393939999999998E-2</v>
      </c>
    </row>
    <row r="40" spans="1:21" x14ac:dyDescent="0.2">
      <c r="A40" s="26"/>
      <c r="B40" t="s">
        <v>14</v>
      </c>
      <c r="C40" s="2">
        <v>45252</v>
      </c>
      <c r="D40" s="4">
        <v>21200</v>
      </c>
      <c r="E40" s="4">
        <v>323100</v>
      </c>
      <c r="F40" s="4">
        <v>-301900</v>
      </c>
      <c r="G40" s="4">
        <v>-12815060000</v>
      </c>
      <c r="H40" s="4">
        <f t="shared" si="0"/>
        <v>-148501940000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11028900</v>
      </c>
      <c r="S40" s="5">
        <v>3.1217981847691065E-2</v>
      </c>
      <c r="T40" s="5">
        <v>0</v>
      </c>
      <c r="U40" s="5">
        <v>3.6860879999999999E-2</v>
      </c>
    </row>
    <row r="41" spans="1:21" x14ac:dyDescent="0.2">
      <c r="A41" s="26"/>
      <c r="B41" t="s">
        <v>15</v>
      </c>
      <c r="C41" s="2">
        <v>45253</v>
      </c>
      <c r="D41" s="4">
        <v>10000</v>
      </c>
      <c r="E41" s="4">
        <v>386400</v>
      </c>
      <c r="F41" s="4">
        <v>-376400</v>
      </c>
      <c r="G41" s="4">
        <v>-16327550000</v>
      </c>
      <c r="H41" s="4">
        <f t="shared" si="0"/>
        <v>-164829490000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8062200</v>
      </c>
      <c r="S41" s="5">
        <v>4.9167720969462432E-2</v>
      </c>
      <c r="T41" s="5">
        <v>0</v>
      </c>
      <c r="U41" s="5">
        <v>-6.9954130000000003E-2</v>
      </c>
    </row>
    <row r="42" spans="1:21" x14ac:dyDescent="0.2">
      <c r="A42" s="26"/>
      <c r="B42" t="s">
        <v>16</v>
      </c>
      <c r="C42" s="2">
        <v>45254</v>
      </c>
      <c r="D42" s="4">
        <v>303600</v>
      </c>
      <c r="E42" s="4">
        <v>74800</v>
      </c>
      <c r="F42" s="4">
        <v>228800</v>
      </c>
      <c r="G42" s="4">
        <v>9341670000</v>
      </c>
      <c r="H42" s="4">
        <f t="shared" si="0"/>
        <v>-155487820000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8807600</v>
      </c>
      <c r="S42" s="5">
        <v>4.2962895681002769E-2</v>
      </c>
      <c r="T42" s="5">
        <v>0</v>
      </c>
      <c r="U42" s="5">
        <v>3.5758320000000003E-2</v>
      </c>
    </row>
    <row r="43" spans="1:21" x14ac:dyDescent="0.2">
      <c r="A43" s="26"/>
      <c r="B43" t="s">
        <v>19</v>
      </c>
      <c r="C43" s="2">
        <v>45257</v>
      </c>
      <c r="D43" s="4">
        <v>17700</v>
      </c>
      <c r="E43" s="4">
        <v>252500</v>
      </c>
      <c r="F43" s="4">
        <v>-234800</v>
      </c>
      <c r="G43" s="4">
        <v>-9731010000</v>
      </c>
      <c r="H43" s="4">
        <f t="shared" si="0"/>
        <v>-165218830000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4375300</v>
      </c>
      <c r="S43" s="5">
        <v>6.1755765318949558E-2</v>
      </c>
      <c r="T43" s="5">
        <v>0</v>
      </c>
      <c r="U43" s="5">
        <v>-3.5714290000000003E-2</v>
      </c>
    </row>
    <row r="44" spans="1:21" x14ac:dyDescent="0.2">
      <c r="A44" s="26"/>
      <c r="B44" t="s">
        <v>20</v>
      </c>
      <c r="C44" s="2">
        <v>45258</v>
      </c>
      <c r="D44" s="4">
        <v>98900</v>
      </c>
      <c r="E44" s="4">
        <v>770500</v>
      </c>
      <c r="F44" s="4">
        <v>-671600</v>
      </c>
      <c r="G44" s="4">
        <v>-27226780000</v>
      </c>
      <c r="H44" s="4">
        <f t="shared" si="0"/>
        <v>-192445610000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6659800</v>
      </c>
      <c r="S44" s="5">
        <v>0.13054446079461846</v>
      </c>
      <c r="T44" s="5">
        <v>0</v>
      </c>
      <c r="U44" s="5">
        <v>3.7036999999999999E-3</v>
      </c>
    </row>
    <row r="45" spans="1:21" x14ac:dyDescent="0.2">
      <c r="A45" s="26"/>
      <c r="B45" t="s">
        <v>21</v>
      </c>
      <c r="C45" s="2">
        <v>45259</v>
      </c>
      <c r="D45" s="4">
        <v>2112400</v>
      </c>
      <c r="E45" s="4">
        <v>8200</v>
      </c>
      <c r="F45" s="4">
        <v>2104200</v>
      </c>
      <c r="G45" s="4">
        <v>87418990000</v>
      </c>
      <c r="H45" s="4">
        <f t="shared" si="0"/>
        <v>-105026620000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6363000</v>
      </c>
      <c r="S45" s="5">
        <v>0.33327046990413328</v>
      </c>
      <c r="T45" s="5">
        <v>0</v>
      </c>
      <c r="U45" s="5">
        <v>2.9520299999999999E-2</v>
      </c>
    </row>
    <row r="46" spans="1:21" x14ac:dyDescent="0.2">
      <c r="A46" s="26"/>
      <c r="B46" t="s">
        <v>22</v>
      </c>
      <c r="C46" s="2">
        <v>45260</v>
      </c>
      <c r="D46" s="4">
        <v>233500</v>
      </c>
      <c r="E46" s="4">
        <v>691800</v>
      </c>
      <c r="F46" s="4">
        <v>-458300</v>
      </c>
      <c r="G46" s="4">
        <v>-18983140000</v>
      </c>
      <c r="H46" s="4">
        <f t="shared" si="0"/>
        <v>-124009760000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6095000</v>
      </c>
      <c r="S46" s="5">
        <v>0.1518129614438064</v>
      </c>
      <c r="T46" s="5">
        <v>0</v>
      </c>
      <c r="U46" s="5">
        <v>-8.3631999999999995E-3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56700</v>
      </c>
      <c r="E47" s="4">
        <v>211800</v>
      </c>
      <c r="F47" s="4">
        <v>-155100</v>
      </c>
      <c r="G47" s="4">
        <v>-6393450000</v>
      </c>
      <c r="H47" s="4">
        <f t="shared" si="0"/>
        <v>-130403210000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6035800</v>
      </c>
      <c r="S47" s="5">
        <v>4.4484575366977037E-2</v>
      </c>
      <c r="T47" s="5">
        <v>0</v>
      </c>
      <c r="U47" s="5">
        <v>1.927711E-2</v>
      </c>
    </row>
    <row r="48" spans="1:21" x14ac:dyDescent="0.2">
      <c r="A48" s="26"/>
      <c r="B48" t="s">
        <v>27</v>
      </c>
      <c r="C48" s="2">
        <v>45264</v>
      </c>
      <c r="D48" s="4">
        <v>33600</v>
      </c>
      <c r="E48" s="4">
        <v>754626</v>
      </c>
      <c r="F48" s="4">
        <v>-721026</v>
      </c>
      <c r="G48" s="4">
        <v>-31529420000</v>
      </c>
      <c r="H48" s="4">
        <f t="shared" si="0"/>
        <v>-161932630000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10815700</v>
      </c>
      <c r="S48" s="5">
        <v>7.2877945948944589E-2</v>
      </c>
      <c r="T48" s="5">
        <v>0</v>
      </c>
      <c r="U48" s="5">
        <v>3.7825060000000001E-2</v>
      </c>
    </row>
    <row r="49" spans="1:21" x14ac:dyDescent="0.2">
      <c r="A49" s="26"/>
      <c r="B49" t="s">
        <v>28</v>
      </c>
      <c r="C49" s="2">
        <v>45265</v>
      </c>
      <c r="D49" s="4">
        <v>87400</v>
      </c>
      <c r="E49" s="4">
        <v>877300</v>
      </c>
      <c r="F49" s="4">
        <v>-789900</v>
      </c>
      <c r="G49" s="4">
        <v>-34455360000</v>
      </c>
      <c r="H49" s="4">
        <f t="shared" si="0"/>
        <v>-196387990000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6772700</v>
      </c>
      <c r="S49" s="5">
        <v>0.14243949975637485</v>
      </c>
      <c r="T49" s="5">
        <v>0</v>
      </c>
      <c r="U49" s="5">
        <v>-6.8337099999999998E-3</v>
      </c>
    </row>
    <row r="50" spans="1:21" x14ac:dyDescent="0.2">
      <c r="A50" s="26"/>
      <c r="B50" t="s">
        <v>29</v>
      </c>
      <c r="C50" s="2">
        <v>45266</v>
      </c>
      <c r="D50" s="4">
        <v>616500</v>
      </c>
      <c r="E50" s="4">
        <v>558100</v>
      </c>
      <c r="F50" s="4">
        <v>58400</v>
      </c>
      <c r="G50" s="4">
        <v>2593240000</v>
      </c>
      <c r="H50" s="4">
        <f t="shared" si="0"/>
        <v>-193794750000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5513100</v>
      </c>
      <c r="S50" s="5">
        <v>0.21305617529157825</v>
      </c>
      <c r="T50" s="5">
        <v>0</v>
      </c>
      <c r="U50" s="5">
        <v>9.1743099999999998E-3</v>
      </c>
    </row>
    <row r="51" spans="1:21" x14ac:dyDescent="0.2">
      <c r="A51" s="26"/>
      <c r="B51" t="s">
        <v>30</v>
      </c>
      <c r="C51" s="2">
        <v>45267</v>
      </c>
      <c r="D51" s="4">
        <v>55000</v>
      </c>
      <c r="E51" s="4">
        <v>268117</v>
      </c>
      <c r="F51" s="4">
        <v>-213117</v>
      </c>
      <c r="G51" s="4">
        <v>-9100060000</v>
      </c>
      <c r="H51" s="4">
        <f t="shared" si="0"/>
        <v>-202894810000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15003400</v>
      </c>
      <c r="S51" s="5">
        <v>2.1536251782929203E-2</v>
      </c>
      <c r="T51" s="5">
        <v>0</v>
      </c>
      <c r="U51" s="5">
        <v>-3.4090910000000002E-2</v>
      </c>
    </row>
    <row r="52" spans="1:21" x14ac:dyDescent="0.2">
      <c r="A52" s="26"/>
      <c r="B52" t="s">
        <v>37</v>
      </c>
      <c r="C52" s="2">
        <v>45268</v>
      </c>
      <c r="D52" s="4">
        <v>69400</v>
      </c>
      <c r="E52" s="4">
        <v>59900</v>
      </c>
      <c r="F52" s="4">
        <v>9500</v>
      </c>
      <c r="G52" s="4">
        <v>424350000</v>
      </c>
      <c r="H52" s="4">
        <f t="shared" si="0"/>
        <v>-202470460000</v>
      </c>
      <c r="I52" s="4"/>
      <c r="J52" s="4"/>
      <c r="K52" s="4"/>
      <c r="L52" s="4"/>
      <c r="M52" s="4"/>
      <c r="N52" s="4">
        <v>1160</v>
      </c>
      <c r="O52" s="4">
        <v>2718</v>
      </c>
      <c r="P52" s="4">
        <v>1364300</v>
      </c>
      <c r="Q52" s="4">
        <v>2913200</v>
      </c>
      <c r="R52" s="4">
        <v>4738000</v>
      </c>
      <c r="S52" s="5">
        <v>2.7289995778809625E-2</v>
      </c>
      <c r="T52" s="5">
        <v>0</v>
      </c>
      <c r="U52" s="5">
        <v>-1.647059E-2</v>
      </c>
    </row>
    <row r="53" spans="1:21" x14ac:dyDescent="0.2">
      <c r="A53" s="26"/>
      <c r="B53" t="s">
        <v>34</v>
      </c>
      <c r="C53" s="2">
        <v>45271</v>
      </c>
      <c r="D53" s="4">
        <v>11100</v>
      </c>
      <c r="E53" s="4">
        <v>235900</v>
      </c>
      <c r="F53" s="4">
        <v>-224800</v>
      </c>
      <c r="G53" s="4">
        <v>-9292470000</v>
      </c>
      <c r="H53" s="4">
        <f t="shared" si="0"/>
        <v>-211762930000</v>
      </c>
      <c r="I53" s="4"/>
      <c r="J53" s="4"/>
      <c r="K53" s="4"/>
      <c r="L53" s="4"/>
      <c r="M53" s="4"/>
      <c r="N53" s="4">
        <v>1925</v>
      </c>
      <c r="O53" s="4">
        <v>2068</v>
      </c>
      <c r="P53" s="4">
        <v>2185100</v>
      </c>
      <c r="Q53" s="4">
        <v>2261600</v>
      </c>
      <c r="R53" s="4">
        <v>4638900</v>
      </c>
      <c r="S53" s="5">
        <v>5.3245381448188148E-2</v>
      </c>
      <c r="T53" s="5">
        <v>0</v>
      </c>
      <c r="U53" s="5">
        <v>1.435407E-2</v>
      </c>
    </row>
    <row r="54" spans="1:21" x14ac:dyDescent="0.2">
      <c r="A54" s="26"/>
      <c r="B54" t="s">
        <v>35</v>
      </c>
      <c r="C54" s="2">
        <v>45272</v>
      </c>
      <c r="D54" s="4">
        <v>100</v>
      </c>
      <c r="E54" s="4">
        <v>473010</v>
      </c>
      <c r="F54" s="4">
        <v>-472910</v>
      </c>
      <c r="G54" s="4">
        <v>-19935940000</v>
      </c>
      <c r="H54" s="4">
        <f t="shared" si="0"/>
        <v>-231698870000</v>
      </c>
      <c r="I54" s="4"/>
      <c r="J54" s="4"/>
      <c r="K54" s="4"/>
      <c r="L54" s="4"/>
      <c r="M54" s="4"/>
      <c r="N54" s="4">
        <v>969</v>
      </c>
      <c r="O54" s="4">
        <v>1432</v>
      </c>
      <c r="P54" s="4">
        <v>869000</v>
      </c>
      <c r="Q54" s="4">
        <v>1541600</v>
      </c>
      <c r="R54" s="4">
        <v>2715000</v>
      </c>
      <c r="S54" s="5">
        <v>0.17425782688766114</v>
      </c>
      <c r="T54" s="5">
        <v>0</v>
      </c>
      <c r="U54" s="5">
        <v>-1.061321E-2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449-C67F-134A-B9BE-E327C581AA99}">
  <dimension ref="A1:U67"/>
  <sheetViews>
    <sheetView topLeftCell="E1" workbookViewId="0">
      <pane ySplit="2" topLeftCell="A36" activePane="bottomLeft" state="frozen"/>
      <selection pane="bottomLeft" activeCell="H52" sqref="H52:H54"/>
    </sheetView>
  </sheetViews>
  <sheetFormatPr baseColWidth="10" defaultRowHeight="16" x14ac:dyDescent="0.2"/>
  <cols>
    <col min="4" max="5" width="13.83203125" customWidth="1"/>
    <col min="6" max="6" width="15.33203125" customWidth="1"/>
    <col min="7" max="7" width="16.83203125" customWidth="1"/>
    <col min="8" max="8" width="14.6640625" customWidth="1"/>
    <col min="18" max="18" width="13.6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5100</v>
      </c>
      <c r="E3" s="4">
        <v>30500</v>
      </c>
      <c r="F3" s="4">
        <v>-25400</v>
      </c>
      <c r="G3" s="4">
        <v>-566927238</v>
      </c>
      <c r="H3" s="4">
        <v>-566927238</v>
      </c>
      <c r="I3" s="4"/>
      <c r="J3" s="4"/>
      <c r="K3" s="4"/>
      <c r="L3" s="4"/>
      <c r="M3" s="4"/>
      <c r="N3" s="4"/>
      <c r="O3" s="4"/>
      <c r="P3" s="4"/>
      <c r="Q3" s="4"/>
      <c r="R3" s="4">
        <v>5080500</v>
      </c>
      <c r="S3" s="5">
        <v>7.007184332250763E-3</v>
      </c>
      <c r="T3" s="5">
        <v>0</v>
      </c>
      <c r="U3" s="5">
        <v>-3.5087720000000003E-2</v>
      </c>
    </row>
    <row r="4" spans="1:21" x14ac:dyDescent="0.2">
      <c r="A4" s="26"/>
      <c r="B4" t="s">
        <v>26</v>
      </c>
      <c r="C4" s="2">
        <v>45202</v>
      </c>
      <c r="D4" s="4">
        <v>9700</v>
      </c>
      <c r="E4" s="4">
        <v>37500</v>
      </c>
      <c r="F4" s="4">
        <v>-27800</v>
      </c>
      <c r="G4" s="4">
        <v>-579283612</v>
      </c>
      <c r="H4" s="4">
        <f>H3+G4</f>
        <v>-1146210850</v>
      </c>
      <c r="I4" s="4"/>
      <c r="J4" s="4"/>
      <c r="K4" s="4"/>
      <c r="L4" s="4"/>
      <c r="M4" s="4"/>
      <c r="N4" s="4"/>
      <c r="O4" s="4"/>
      <c r="P4" s="4"/>
      <c r="Q4" s="4"/>
      <c r="R4" s="4">
        <v>8090100</v>
      </c>
      <c r="S4" s="5">
        <v>5.8342912942979689E-3</v>
      </c>
      <c r="T4" s="5">
        <v>0</v>
      </c>
      <c r="U4" s="5">
        <v>-6.3636360000000003E-2</v>
      </c>
    </row>
    <row r="5" spans="1:21" x14ac:dyDescent="0.2">
      <c r="A5" s="26"/>
      <c r="B5" t="s">
        <v>27</v>
      </c>
      <c r="C5" s="2">
        <v>45203</v>
      </c>
      <c r="D5" s="4">
        <v>150</v>
      </c>
      <c r="E5" s="4">
        <v>0</v>
      </c>
      <c r="F5" s="4">
        <v>150</v>
      </c>
      <c r="G5" s="4">
        <v>3188367</v>
      </c>
      <c r="H5" s="4">
        <f>H4+G5</f>
        <v>-1143022483</v>
      </c>
      <c r="I5" s="4"/>
      <c r="J5" s="4"/>
      <c r="K5" s="4"/>
      <c r="L5" s="4"/>
      <c r="M5" s="4"/>
      <c r="N5" s="4"/>
      <c r="O5" s="4"/>
      <c r="P5" s="4"/>
      <c r="Q5" s="4"/>
      <c r="R5" s="4">
        <v>4848800</v>
      </c>
      <c r="S5" s="5">
        <v>3.0935489193202441E-5</v>
      </c>
      <c r="T5" s="5">
        <v>0</v>
      </c>
      <c r="U5" s="5">
        <v>5.3398059999999997E-2</v>
      </c>
    </row>
    <row r="6" spans="1:21" x14ac:dyDescent="0.2">
      <c r="A6" s="26"/>
      <c r="B6" t="s">
        <v>28</v>
      </c>
      <c r="C6" s="2">
        <v>45204</v>
      </c>
      <c r="D6" s="4">
        <v>10000</v>
      </c>
      <c r="E6" s="4">
        <v>88400</v>
      </c>
      <c r="F6" s="4">
        <v>-78400</v>
      </c>
      <c r="G6" s="4">
        <v>-1675158688</v>
      </c>
      <c r="H6" s="4">
        <f>H5+G6</f>
        <v>-2818181171</v>
      </c>
      <c r="I6" s="4"/>
      <c r="J6" s="4"/>
      <c r="K6" s="4"/>
      <c r="L6" s="4"/>
      <c r="M6" s="4"/>
      <c r="N6" s="4"/>
      <c r="O6" s="4"/>
      <c r="P6" s="4"/>
      <c r="Q6" s="4"/>
      <c r="R6" s="4">
        <v>4404500</v>
      </c>
      <c r="S6" s="5">
        <v>2.2340787830627765E-2</v>
      </c>
      <c r="T6" s="5">
        <v>0</v>
      </c>
      <c r="U6" s="5">
        <v>-3.6866360000000001E-2</v>
      </c>
    </row>
    <row r="7" spans="1:21" x14ac:dyDescent="0.2">
      <c r="A7" s="26"/>
      <c r="B7" t="s">
        <v>29</v>
      </c>
      <c r="C7" s="2">
        <v>45205</v>
      </c>
      <c r="D7" s="4">
        <v>600</v>
      </c>
      <c r="E7" s="4">
        <v>0</v>
      </c>
      <c r="F7" s="4">
        <v>600</v>
      </c>
      <c r="G7" s="4">
        <v>12790985.613567073</v>
      </c>
      <c r="H7" s="4">
        <f t="shared" ref="H7:H54" si="0">H6+G7</f>
        <v>-2805390185.3864331</v>
      </c>
      <c r="I7" s="4"/>
      <c r="J7" s="4"/>
      <c r="K7" s="4"/>
      <c r="L7" s="4"/>
      <c r="M7" s="4"/>
      <c r="N7" s="4"/>
      <c r="O7" s="4"/>
      <c r="P7" s="4"/>
      <c r="Q7" s="4"/>
      <c r="R7" s="4">
        <v>4198400</v>
      </c>
      <c r="S7" s="5">
        <v>1.4291158536585365E-4</v>
      </c>
      <c r="T7" s="5">
        <v>0</v>
      </c>
      <c r="U7" s="5">
        <v>5.2631579999999997E-2</v>
      </c>
    </row>
    <row r="8" spans="1:21" x14ac:dyDescent="0.2">
      <c r="A8" s="26"/>
      <c r="B8" t="s">
        <v>32</v>
      </c>
      <c r="C8" s="2">
        <v>45208</v>
      </c>
      <c r="D8" s="4">
        <v>2000</v>
      </c>
      <c r="E8" s="4">
        <v>21500</v>
      </c>
      <c r="F8" s="4">
        <v>-19500</v>
      </c>
      <c r="G8" s="4">
        <v>-432976035.07763082</v>
      </c>
      <c r="H8" s="4">
        <f t="shared" si="0"/>
        <v>-3238366220.4640641</v>
      </c>
      <c r="I8" s="4"/>
      <c r="J8" s="4"/>
      <c r="K8" s="4"/>
      <c r="L8" s="4"/>
      <c r="M8" s="4"/>
      <c r="N8" s="4"/>
      <c r="O8" s="4"/>
      <c r="P8" s="4"/>
      <c r="Q8" s="4"/>
      <c r="R8" s="4">
        <v>4521400</v>
      </c>
      <c r="S8" s="5">
        <v>5.1975051975051978E-3</v>
      </c>
      <c r="T8" s="5">
        <v>0</v>
      </c>
      <c r="U8" s="5">
        <v>1.8181820000000001E-2</v>
      </c>
    </row>
    <row r="9" spans="1:21" x14ac:dyDescent="0.2">
      <c r="A9" s="26"/>
      <c r="B9" t="s">
        <v>33</v>
      </c>
      <c r="C9" s="2">
        <v>45209</v>
      </c>
      <c r="D9" s="4">
        <v>40100</v>
      </c>
      <c r="E9" s="4">
        <v>17600</v>
      </c>
      <c r="F9" s="4">
        <v>22500</v>
      </c>
      <c r="G9" s="4">
        <v>518798203.0996868</v>
      </c>
      <c r="H9" s="4">
        <f t="shared" si="0"/>
        <v>-2719568017.3643775</v>
      </c>
      <c r="I9" s="4"/>
      <c r="J9" s="4"/>
      <c r="K9" s="4"/>
      <c r="L9" s="4"/>
      <c r="M9" s="4"/>
      <c r="N9" s="4"/>
      <c r="O9" s="4"/>
      <c r="P9" s="4"/>
      <c r="Q9" s="4"/>
      <c r="R9" s="4">
        <v>7407200</v>
      </c>
      <c r="S9" s="5">
        <v>7.7897181121071388E-3</v>
      </c>
      <c r="T9" s="5">
        <v>0</v>
      </c>
      <c r="U9" s="5">
        <v>4.4642900000000001E-3</v>
      </c>
    </row>
    <row r="10" spans="1:21" x14ac:dyDescent="0.2">
      <c r="A10" s="26"/>
      <c r="B10" t="s">
        <v>34</v>
      </c>
      <c r="C10" s="2">
        <v>45210</v>
      </c>
      <c r="D10" s="4">
        <v>25100</v>
      </c>
      <c r="E10" s="4">
        <v>0</v>
      </c>
      <c r="F10" s="4">
        <v>25100</v>
      </c>
      <c r="G10" s="4">
        <v>572178318.55931461</v>
      </c>
      <c r="H10" s="4">
        <f t="shared" si="0"/>
        <v>-2147389698.8050628</v>
      </c>
      <c r="I10" s="4"/>
      <c r="J10" s="4"/>
      <c r="K10" s="4"/>
      <c r="L10" s="4"/>
      <c r="M10" s="4"/>
      <c r="N10" s="4"/>
      <c r="O10" s="4"/>
      <c r="P10" s="4"/>
      <c r="Q10" s="4"/>
      <c r="R10" s="4">
        <v>5719500</v>
      </c>
      <c r="S10" s="5">
        <v>4.3884954978582044E-3</v>
      </c>
      <c r="T10" s="5">
        <v>0</v>
      </c>
      <c r="U10" s="5">
        <v>4.4444440000000002E-2</v>
      </c>
    </row>
    <row r="11" spans="1:21" x14ac:dyDescent="0.2">
      <c r="A11" s="26"/>
      <c r="B11" t="s">
        <v>35</v>
      </c>
      <c r="C11" s="2">
        <v>45211</v>
      </c>
      <c r="D11" s="4">
        <v>15100</v>
      </c>
      <c r="E11" s="4">
        <v>83500</v>
      </c>
      <c r="F11" s="4">
        <v>-68400</v>
      </c>
      <c r="G11" s="4">
        <v>-1598403781.9477699</v>
      </c>
      <c r="H11" s="4">
        <f t="shared" si="0"/>
        <v>-3745793480.7528324</v>
      </c>
      <c r="I11" s="4"/>
      <c r="J11" s="4"/>
      <c r="K11" s="4"/>
      <c r="L11" s="4"/>
      <c r="M11" s="4"/>
      <c r="N11" s="4"/>
      <c r="O11" s="4"/>
      <c r="P11" s="4"/>
      <c r="Q11" s="4"/>
      <c r="R11" s="4">
        <v>5387700</v>
      </c>
      <c r="S11" s="5">
        <v>1.8300944744510644E-2</v>
      </c>
      <c r="T11" s="5">
        <v>0</v>
      </c>
      <c r="U11" s="5">
        <v>-1.276596E-2</v>
      </c>
    </row>
    <row r="12" spans="1:21" x14ac:dyDescent="0.2">
      <c r="A12" s="26"/>
      <c r="B12" t="s">
        <v>36</v>
      </c>
      <c r="C12" s="2">
        <v>45212</v>
      </c>
      <c r="D12" s="4">
        <v>3500</v>
      </c>
      <c r="E12" s="4">
        <v>0</v>
      </c>
      <c r="F12" s="4">
        <v>3500</v>
      </c>
      <c r="G12" s="4">
        <v>79814305.509560242</v>
      </c>
      <c r="H12" s="4">
        <f t="shared" si="0"/>
        <v>-3665979175.2432723</v>
      </c>
      <c r="I12" s="4"/>
      <c r="J12" s="4"/>
      <c r="K12" s="4"/>
      <c r="L12" s="4"/>
      <c r="M12" s="4"/>
      <c r="N12" s="4"/>
      <c r="O12" s="4"/>
      <c r="P12" s="4"/>
      <c r="Q12" s="4"/>
      <c r="R12" s="4">
        <v>5737300</v>
      </c>
      <c r="S12" s="5">
        <v>6.1004305160964212E-4</v>
      </c>
      <c r="T12" s="5">
        <v>0</v>
      </c>
      <c r="U12" s="5">
        <v>-1.293103E-2</v>
      </c>
    </row>
    <row r="13" spans="1:21" x14ac:dyDescent="0.2">
      <c r="A13" s="26"/>
      <c r="B13" t="s">
        <v>8</v>
      </c>
      <c r="C13" s="6">
        <v>45215</v>
      </c>
      <c r="D13" s="4">
        <v>1000</v>
      </c>
      <c r="E13" s="4">
        <v>122900</v>
      </c>
      <c r="F13" s="4">
        <v>-121900</v>
      </c>
      <c r="G13" s="4">
        <v>-2751786540.1602077</v>
      </c>
      <c r="H13" s="4">
        <f t="shared" si="0"/>
        <v>-6417765715.4034805</v>
      </c>
      <c r="I13" s="4"/>
      <c r="J13" s="4"/>
      <c r="K13" s="4"/>
      <c r="L13" s="4"/>
      <c r="M13" s="4"/>
      <c r="N13" s="4"/>
      <c r="O13" s="4"/>
      <c r="P13" s="4"/>
      <c r="Q13" s="4"/>
      <c r="R13" s="4">
        <v>4619000</v>
      </c>
      <c r="S13" s="5">
        <v>2.6823987876163673E-2</v>
      </c>
      <c r="T13" s="5">
        <v>0</v>
      </c>
      <c r="U13" s="5">
        <v>-3.9301309999999999E-2</v>
      </c>
    </row>
    <row r="14" spans="1:21" x14ac:dyDescent="0.2">
      <c r="A14" s="26"/>
      <c r="B14" t="s">
        <v>9</v>
      </c>
      <c r="C14" s="6">
        <v>45216</v>
      </c>
      <c r="D14" s="4">
        <v>40600</v>
      </c>
      <c r="E14" s="4">
        <v>0</v>
      </c>
      <c r="F14" s="4">
        <v>40600</v>
      </c>
      <c r="G14" s="4">
        <v>882081854.84993732</v>
      </c>
      <c r="H14" s="4">
        <f t="shared" si="0"/>
        <v>-5535683860.5535431</v>
      </c>
      <c r="I14" s="4"/>
      <c r="J14" s="4"/>
      <c r="K14" s="4"/>
      <c r="L14" s="4"/>
      <c r="M14" s="4"/>
      <c r="N14" s="4"/>
      <c r="O14" s="4"/>
      <c r="P14" s="4"/>
      <c r="Q14" s="4"/>
      <c r="R14" s="4">
        <v>5027900</v>
      </c>
      <c r="S14" s="5">
        <v>8.0749418246186273E-3</v>
      </c>
      <c r="T14" s="5">
        <v>0</v>
      </c>
      <c r="U14" s="5">
        <v>-7.2727269999999997E-2</v>
      </c>
    </row>
    <row r="15" spans="1:21" x14ac:dyDescent="0.2">
      <c r="A15" s="26"/>
      <c r="B15" t="s">
        <v>10</v>
      </c>
      <c r="C15" s="6">
        <v>45217</v>
      </c>
      <c r="D15" s="4">
        <v>3500</v>
      </c>
      <c r="E15" s="4">
        <v>181320</v>
      </c>
      <c r="F15" s="4">
        <v>-177820</v>
      </c>
      <c r="G15" s="4">
        <v>-3642163374.5912247</v>
      </c>
      <c r="H15" s="4">
        <f t="shared" si="0"/>
        <v>-9177847235.1447678</v>
      </c>
      <c r="I15" s="4"/>
      <c r="J15" s="4"/>
      <c r="K15" s="4"/>
      <c r="L15" s="4"/>
      <c r="M15" s="4"/>
      <c r="N15" s="4"/>
      <c r="O15" s="4"/>
      <c r="P15" s="4"/>
      <c r="Q15" s="4"/>
      <c r="R15" s="4">
        <v>8501000</v>
      </c>
      <c r="S15" s="5">
        <v>2.174097165039407E-2</v>
      </c>
      <c r="T15" s="5">
        <v>0</v>
      </c>
      <c r="U15" s="5">
        <v>1.9607840000000001E-2</v>
      </c>
    </row>
    <row r="16" spans="1:21" x14ac:dyDescent="0.2">
      <c r="A16" s="26"/>
      <c r="B16" t="s">
        <v>11</v>
      </c>
      <c r="C16" s="6">
        <v>45218</v>
      </c>
      <c r="D16" s="4">
        <v>31800</v>
      </c>
      <c r="E16" s="4">
        <v>18580</v>
      </c>
      <c r="F16" s="4">
        <v>13220</v>
      </c>
      <c r="G16" s="4">
        <v>269090509.33231205</v>
      </c>
      <c r="H16" s="4">
        <f t="shared" si="0"/>
        <v>-8908756725.8124561</v>
      </c>
      <c r="I16" s="4"/>
      <c r="J16" s="4"/>
      <c r="K16" s="4"/>
      <c r="L16" s="4"/>
      <c r="M16" s="4"/>
      <c r="N16" s="4"/>
      <c r="O16" s="4"/>
      <c r="P16" s="4"/>
      <c r="Q16" s="4"/>
      <c r="R16" s="4">
        <v>3916500</v>
      </c>
      <c r="S16" s="5">
        <v>1.2863526107493936E-2</v>
      </c>
      <c r="T16" s="5">
        <v>0</v>
      </c>
      <c r="U16" s="5">
        <v>-4.8076920000000002E-2</v>
      </c>
    </row>
    <row r="17" spans="1:21" x14ac:dyDescent="0.2">
      <c r="A17" s="26"/>
      <c r="B17" t="s">
        <v>12</v>
      </c>
      <c r="C17" s="6">
        <v>45219</v>
      </c>
      <c r="D17" s="4">
        <v>4200</v>
      </c>
      <c r="E17" s="4">
        <v>1000</v>
      </c>
      <c r="F17" s="4">
        <v>3200</v>
      </c>
      <c r="G17" s="4">
        <v>62813511.693728581</v>
      </c>
      <c r="H17" s="4">
        <f t="shared" si="0"/>
        <v>-8845943214.1187267</v>
      </c>
      <c r="I17" s="4"/>
      <c r="J17" s="4"/>
      <c r="K17" s="4"/>
      <c r="L17" s="4"/>
      <c r="M17" s="4"/>
      <c r="N17" s="4"/>
      <c r="O17" s="4"/>
      <c r="P17" s="4"/>
      <c r="Q17" s="4"/>
      <c r="R17" s="4">
        <v>6721800</v>
      </c>
      <c r="S17" s="5">
        <v>7.7360230890535276E-4</v>
      </c>
      <c r="T17" s="5">
        <v>0</v>
      </c>
      <c r="U17" s="5">
        <v>4.5454550000000003E-2</v>
      </c>
    </row>
    <row r="18" spans="1:21" x14ac:dyDescent="0.2">
      <c r="A18" s="26"/>
      <c r="B18" t="s">
        <v>15</v>
      </c>
      <c r="C18" s="6">
        <v>45222</v>
      </c>
      <c r="D18" s="4">
        <v>200</v>
      </c>
      <c r="E18" s="4">
        <v>100</v>
      </c>
      <c r="F18" s="4">
        <v>100</v>
      </c>
      <c r="G18" s="4">
        <v>2036189.77425876</v>
      </c>
      <c r="H18" s="4">
        <f t="shared" si="0"/>
        <v>-8843907024.3444672</v>
      </c>
      <c r="I18" s="4"/>
      <c r="J18" s="4"/>
      <c r="K18" s="4"/>
      <c r="L18" s="4"/>
      <c r="M18" s="4"/>
      <c r="N18" s="4"/>
      <c r="O18" s="4"/>
      <c r="P18" s="4"/>
      <c r="Q18" s="4"/>
      <c r="R18" s="4">
        <v>2374400</v>
      </c>
      <c r="S18" s="5">
        <v>1.2634770889487871E-4</v>
      </c>
      <c r="T18" s="5">
        <v>0</v>
      </c>
      <c r="U18" s="5">
        <v>-2.415459E-2</v>
      </c>
    </row>
    <row r="19" spans="1:21" x14ac:dyDescent="0.2">
      <c r="A19" s="26"/>
      <c r="B19" t="s">
        <v>16</v>
      </c>
      <c r="C19" s="6">
        <v>45223</v>
      </c>
      <c r="D19" s="4">
        <v>6700</v>
      </c>
      <c r="E19" s="4">
        <v>100</v>
      </c>
      <c r="F19" s="4">
        <v>6600</v>
      </c>
      <c r="G19" s="4">
        <v>133864660.74175353</v>
      </c>
      <c r="H19" s="4">
        <f t="shared" si="0"/>
        <v>-8710042363.6027145</v>
      </c>
      <c r="I19" s="4"/>
      <c r="J19" s="4"/>
      <c r="K19" s="4"/>
      <c r="L19" s="4"/>
      <c r="M19" s="4"/>
      <c r="N19" s="4"/>
      <c r="O19" s="4"/>
      <c r="P19" s="4"/>
      <c r="Q19" s="4"/>
      <c r="R19" s="4">
        <v>2340400</v>
      </c>
      <c r="S19" s="5">
        <v>2.905486241668091E-3</v>
      </c>
      <c r="T19" s="5">
        <v>0</v>
      </c>
      <c r="U19" s="5">
        <v>9.9009900000000001E-3</v>
      </c>
    </row>
    <row r="20" spans="1:21" x14ac:dyDescent="0.2">
      <c r="A20" s="26"/>
      <c r="B20" t="s">
        <v>17</v>
      </c>
      <c r="C20" s="6">
        <v>45224</v>
      </c>
      <c r="D20" s="4">
        <v>200</v>
      </c>
      <c r="E20" s="4">
        <v>38000</v>
      </c>
      <c r="F20" s="4">
        <v>-37800</v>
      </c>
      <c r="G20" s="4">
        <v>-770260564.97175145</v>
      </c>
      <c r="H20" s="4">
        <f t="shared" si="0"/>
        <v>-9480302928.5744667</v>
      </c>
      <c r="I20" s="4"/>
      <c r="J20" s="4"/>
      <c r="K20" s="4"/>
      <c r="L20" s="4"/>
      <c r="M20" s="4"/>
      <c r="N20" s="4"/>
      <c r="O20" s="4"/>
      <c r="P20" s="4"/>
      <c r="Q20" s="4"/>
      <c r="R20" s="4">
        <v>3345300</v>
      </c>
      <c r="S20" s="5">
        <v>1.1419005769288256E-2</v>
      </c>
      <c r="T20" s="5">
        <v>0</v>
      </c>
      <c r="U20" s="5">
        <v>-2.4509800000000002E-2</v>
      </c>
    </row>
    <row r="21" spans="1:21" x14ac:dyDescent="0.2">
      <c r="A21" s="26"/>
      <c r="B21" t="s">
        <v>18</v>
      </c>
      <c r="C21" s="6">
        <v>45225</v>
      </c>
      <c r="D21" s="4">
        <v>44700</v>
      </c>
      <c r="E21" s="4">
        <v>15200</v>
      </c>
      <c r="F21" s="4">
        <v>29500</v>
      </c>
      <c r="G21" s="4">
        <v>542235979.21858311</v>
      </c>
      <c r="H21" s="4">
        <f t="shared" si="0"/>
        <v>-8938066949.3558846</v>
      </c>
      <c r="I21" s="4"/>
      <c r="J21" s="4"/>
      <c r="K21" s="4"/>
      <c r="L21" s="4"/>
      <c r="M21" s="4"/>
      <c r="N21" s="4"/>
      <c r="O21" s="4"/>
      <c r="P21" s="4"/>
      <c r="Q21" s="4"/>
      <c r="R21" s="4">
        <v>8988800</v>
      </c>
      <c r="S21" s="5">
        <v>6.6638483446066219E-3</v>
      </c>
      <c r="T21" s="5">
        <v>0</v>
      </c>
      <c r="U21" s="5">
        <v>-9.0452260000000007E-2</v>
      </c>
    </row>
    <row r="22" spans="1:21" x14ac:dyDescent="0.2">
      <c r="A22" s="26"/>
      <c r="B22" t="s">
        <v>19</v>
      </c>
      <c r="C22" s="6">
        <v>45226</v>
      </c>
      <c r="D22" s="4">
        <v>15300</v>
      </c>
      <c r="E22" s="4">
        <v>38100</v>
      </c>
      <c r="F22" s="4">
        <v>-22800</v>
      </c>
      <c r="G22" s="4">
        <v>-415482500</v>
      </c>
      <c r="H22" s="4">
        <f t="shared" si="0"/>
        <v>-9353549449.3558846</v>
      </c>
      <c r="I22" s="4"/>
      <c r="J22" s="4"/>
      <c r="K22" s="4"/>
      <c r="L22" s="4"/>
      <c r="M22" s="4"/>
      <c r="N22" s="4"/>
      <c r="O22" s="4"/>
      <c r="P22" s="4"/>
      <c r="Q22" s="4"/>
      <c r="R22" s="4">
        <v>3350400</v>
      </c>
      <c r="S22" s="5">
        <v>1.5938395415472779E-2</v>
      </c>
      <c r="T22" s="5">
        <v>0</v>
      </c>
      <c r="U22" s="5">
        <v>2.209945E-2</v>
      </c>
    </row>
    <row r="23" spans="1:21" x14ac:dyDescent="0.2">
      <c r="A23" s="26"/>
      <c r="B23" t="s">
        <v>22</v>
      </c>
      <c r="C23" s="2">
        <v>45229</v>
      </c>
      <c r="D23" s="4">
        <v>117900</v>
      </c>
      <c r="E23" s="4">
        <v>45860</v>
      </c>
      <c r="F23" s="4">
        <v>72040</v>
      </c>
      <c r="G23" s="4">
        <v>1285424730.8991737</v>
      </c>
      <c r="H23" s="4">
        <f t="shared" si="0"/>
        <v>-8068124718.4567108</v>
      </c>
      <c r="I23" s="4"/>
      <c r="J23" s="4"/>
      <c r="K23" s="4"/>
      <c r="L23" s="4"/>
      <c r="M23" s="4"/>
      <c r="N23" s="4"/>
      <c r="O23" s="4"/>
      <c r="P23" s="4"/>
      <c r="Q23" s="4"/>
      <c r="R23" s="4">
        <v>2456700</v>
      </c>
      <c r="S23" s="5">
        <v>6.6658525664509305E-2</v>
      </c>
      <c r="T23" s="5">
        <v>0</v>
      </c>
      <c r="U23" s="5">
        <v>-7.0270269999999996E-2</v>
      </c>
    </row>
    <row r="24" spans="1:21" x14ac:dyDescent="0.2">
      <c r="A24" s="26"/>
      <c r="B24" t="s">
        <v>23</v>
      </c>
      <c r="C24" s="2">
        <v>45230</v>
      </c>
      <c r="D24" s="4">
        <v>223500</v>
      </c>
      <c r="E24" s="4">
        <v>7900</v>
      </c>
      <c r="F24" s="4">
        <v>215600</v>
      </c>
      <c r="G24" s="4">
        <v>3604712265.3325653</v>
      </c>
      <c r="H24" s="4">
        <f t="shared" si="0"/>
        <v>-4463412453.1241455</v>
      </c>
      <c r="I24" s="4"/>
      <c r="J24" s="4"/>
      <c r="K24" s="4"/>
      <c r="L24" s="4"/>
      <c r="M24" s="4"/>
      <c r="N24" s="4"/>
      <c r="O24" s="4"/>
      <c r="P24" s="4"/>
      <c r="Q24" s="4"/>
      <c r="R24" s="4">
        <v>5556800</v>
      </c>
      <c r="S24" s="5">
        <v>4.1642672041462714E-2</v>
      </c>
      <c r="T24" s="5">
        <v>0</v>
      </c>
      <c r="U24" s="5">
        <v>-6.976744E-2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64000</v>
      </c>
      <c r="E25" s="4">
        <v>2800</v>
      </c>
      <c r="F25" s="4">
        <v>61200</v>
      </c>
      <c r="G25" s="4">
        <v>1017010849.5587145</v>
      </c>
      <c r="H25" s="4">
        <f t="shared" si="0"/>
        <v>-3446401603.5654311</v>
      </c>
      <c r="I25" s="4"/>
      <c r="J25" s="4"/>
      <c r="K25" s="4"/>
      <c r="L25" s="4"/>
      <c r="M25" s="4"/>
      <c r="N25" s="4"/>
      <c r="O25" s="4"/>
      <c r="P25" s="4"/>
      <c r="Q25" s="4"/>
      <c r="R25" s="4">
        <v>4452900</v>
      </c>
      <c r="S25" s="5">
        <v>1.5001459722877227E-2</v>
      </c>
      <c r="T25" s="5">
        <v>0</v>
      </c>
      <c r="U25" s="5">
        <v>8.1250000000000003E-2</v>
      </c>
    </row>
    <row r="26" spans="1:21" x14ac:dyDescent="0.2">
      <c r="A26" s="26"/>
      <c r="B26" t="s">
        <v>25</v>
      </c>
      <c r="C26" s="6">
        <v>45232</v>
      </c>
      <c r="D26" s="4">
        <v>700</v>
      </c>
      <c r="E26" s="4">
        <v>58340</v>
      </c>
      <c r="F26" s="4">
        <v>-57640</v>
      </c>
      <c r="G26" s="4">
        <v>-1047639327.5231528</v>
      </c>
      <c r="H26" s="4">
        <f t="shared" si="0"/>
        <v>-4494040931.0885839</v>
      </c>
      <c r="I26" s="4"/>
      <c r="J26" s="4"/>
      <c r="K26" s="4"/>
      <c r="L26" s="4"/>
      <c r="M26" s="4"/>
      <c r="N26" s="4"/>
      <c r="O26" s="4"/>
      <c r="P26" s="4"/>
      <c r="Q26" s="4"/>
      <c r="R26" s="4">
        <v>5496100</v>
      </c>
      <c r="S26" s="5">
        <v>1.0742162624406398E-2</v>
      </c>
      <c r="T26" s="5">
        <v>0</v>
      </c>
      <c r="U26" s="5">
        <v>7.5144509999999998E-2</v>
      </c>
    </row>
    <row r="27" spans="1:21" x14ac:dyDescent="0.2">
      <c r="A27" s="26"/>
      <c r="B27" t="s">
        <v>26</v>
      </c>
      <c r="C27" s="6">
        <v>45233</v>
      </c>
      <c r="D27" s="4">
        <v>73100</v>
      </c>
      <c r="E27" s="4">
        <v>149800</v>
      </c>
      <c r="F27" s="4">
        <v>-76700</v>
      </c>
      <c r="G27" s="4">
        <v>-1415136369.19807</v>
      </c>
      <c r="H27" s="4">
        <f t="shared" si="0"/>
        <v>-5909177300.2866535</v>
      </c>
      <c r="I27" s="4"/>
      <c r="J27" s="4"/>
      <c r="K27" s="4"/>
      <c r="L27" s="4"/>
      <c r="M27" s="4"/>
      <c r="N27" s="4"/>
      <c r="O27" s="4"/>
      <c r="P27" s="4"/>
      <c r="Q27" s="4"/>
      <c r="R27" s="4">
        <v>3481600</v>
      </c>
      <c r="S27" s="5">
        <v>6.402228860294118E-2</v>
      </c>
      <c r="T27" s="5">
        <v>0</v>
      </c>
      <c r="U27" s="5">
        <v>-1.0752690000000001E-2</v>
      </c>
    </row>
    <row r="28" spans="1:21" x14ac:dyDescent="0.2">
      <c r="A28" s="26"/>
      <c r="B28" t="s">
        <v>29</v>
      </c>
      <c r="C28" s="6">
        <v>45236</v>
      </c>
      <c r="D28" s="4">
        <v>107300</v>
      </c>
      <c r="E28" s="4">
        <v>75620</v>
      </c>
      <c r="F28" s="4">
        <v>31680</v>
      </c>
      <c r="G28" s="4">
        <v>591505610.26147008</v>
      </c>
      <c r="H28" s="4">
        <f t="shared" si="0"/>
        <v>-5317671690.0251837</v>
      </c>
      <c r="I28" s="4"/>
      <c r="J28" s="4"/>
      <c r="K28" s="4"/>
      <c r="L28" s="4"/>
      <c r="M28" s="4"/>
      <c r="N28" s="4"/>
      <c r="O28" s="4"/>
      <c r="P28" s="4"/>
      <c r="Q28" s="4"/>
      <c r="R28" s="4">
        <v>3243200</v>
      </c>
      <c r="S28" s="5">
        <v>5.6401085347804636E-2</v>
      </c>
      <c r="T28" s="5">
        <v>0</v>
      </c>
      <c r="U28" s="5">
        <v>1.6304349999999999E-2</v>
      </c>
    </row>
    <row r="29" spans="1:21" x14ac:dyDescent="0.2">
      <c r="A29" s="26"/>
      <c r="B29" t="s">
        <v>30</v>
      </c>
      <c r="C29" s="6">
        <v>45237</v>
      </c>
      <c r="D29" s="4">
        <v>61400</v>
      </c>
      <c r="E29" s="4">
        <v>110570</v>
      </c>
      <c r="F29" s="4">
        <v>-49170</v>
      </c>
      <c r="G29" s="4">
        <v>-923164452.56547642</v>
      </c>
      <c r="H29" s="4">
        <f t="shared" si="0"/>
        <v>-6240836142.5906601</v>
      </c>
      <c r="I29" s="4"/>
      <c r="J29" s="4"/>
      <c r="K29" s="4"/>
      <c r="L29" s="4"/>
      <c r="M29" s="4"/>
      <c r="N29" s="4"/>
      <c r="O29" s="4"/>
      <c r="P29" s="4"/>
      <c r="Q29" s="4"/>
      <c r="R29" s="4">
        <v>4012900</v>
      </c>
      <c r="S29" s="5">
        <v>4.285429489895088E-2</v>
      </c>
      <c r="T29" s="5">
        <v>0</v>
      </c>
      <c r="U29" s="5">
        <v>0</v>
      </c>
    </row>
    <row r="30" spans="1:21" x14ac:dyDescent="0.2">
      <c r="A30" s="26"/>
      <c r="B30" t="s">
        <v>37</v>
      </c>
      <c r="C30" s="6">
        <v>45238</v>
      </c>
      <c r="D30" s="4">
        <v>91200</v>
      </c>
      <c r="E30" s="4">
        <v>97290</v>
      </c>
      <c r="F30" s="4">
        <v>-6090</v>
      </c>
      <c r="G30" s="4">
        <v>-119218800.60667348</v>
      </c>
      <c r="H30" s="4">
        <f t="shared" si="0"/>
        <v>-6360054943.1973333</v>
      </c>
      <c r="I30" s="4"/>
      <c r="J30" s="4"/>
      <c r="K30" s="4"/>
      <c r="L30" s="4"/>
      <c r="M30" s="4"/>
      <c r="N30" s="4"/>
      <c r="O30" s="4"/>
      <c r="P30" s="4"/>
      <c r="Q30" s="4"/>
      <c r="R30" s="4">
        <v>6923000</v>
      </c>
      <c r="S30" s="5">
        <v>2.7226635851509463E-2</v>
      </c>
      <c r="T30" s="5">
        <v>0</v>
      </c>
      <c r="U30" s="5">
        <v>9.6256679999999997E-2</v>
      </c>
    </row>
    <row r="31" spans="1:21" x14ac:dyDescent="0.2">
      <c r="A31" s="26"/>
      <c r="B31" t="s">
        <v>32</v>
      </c>
      <c r="C31" s="6">
        <v>45239</v>
      </c>
      <c r="D31" s="4">
        <v>94100</v>
      </c>
      <c r="E31" s="4">
        <v>139070</v>
      </c>
      <c r="F31" s="4">
        <v>-44970</v>
      </c>
      <c r="G31" s="4">
        <v>-941657956.20655417</v>
      </c>
      <c r="H31" s="4">
        <f t="shared" si="0"/>
        <v>-7301712899.4038877</v>
      </c>
      <c r="I31" s="4"/>
      <c r="J31" s="4"/>
      <c r="K31" s="4"/>
      <c r="L31" s="4"/>
      <c r="M31" s="4"/>
      <c r="N31" s="4"/>
      <c r="O31" s="4"/>
      <c r="P31" s="4"/>
      <c r="Q31" s="4"/>
      <c r="R31" s="4">
        <v>7049000</v>
      </c>
      <c r="S31" s="5">
        <v>3.3078450844091362E-2</v>
      </c>
      <c r="T31" s="5">
        <v>0</v>
      </c>
      <c r="U31" s="5">
        <v>-4.8780500000000001E-3</v>
      </c>
    </row>
    <row r="32" spans="1:21" x14ac:dyDescent="0.2">
      <c r="A32" s="26"/>
      <c r="B32" t="s">
        <v>33</v>
      </c>
      <c r="C32" s="6">
        <v>45240</v>
      </c>
      <c r="D32" s="4">
        <v>2500</v>
      </c>
      <c r="E32" s="4">
        <v>29200</v>
      </c>
      <c r="F32" s="4">
        <v>-26700</v>
      </c>
      <c r="G32" s="4">
        <v>-550151266.98937142</v>
      </c>
      <c r="H32" s="4">
        <f t="shared" si="0"/>
        <v>-7851864166.393259</v>
      </c>
      <c r="I32" s="4"/>
      <c r="J32" s="4"/>
      <c r="K32" s="4"/>
      <c r="L32" s="4"/>
      <c r="M32" s="4"/>
      <c r="N32" s="4"/>
      <c r="O32" s="4"/>
      <c r="P32" s="4"/>
      <c r="Q32" s="4"/>
      <c r="R32" s="4">
        <v>5805100</v>
      </c>
      <c r="S32" s="5">
        <v>5.4607155776816938E-3</v>
      </c>
      <c r="T32" s="5">
        <v>0</v>
      </c>
      <c r="U32" s="5">
        <v>0</v>
      </c>
    </row>
    <row r="33" spans="1:21" x14ac:dyDescent="0.2">
      <c r="A33" s="26"/>
      <c r="B33" t="s">
        <v>36</v>
      </c>
      <c r="C33" s="6">
        <v>45243</v>
      </c>
      <c r="D33" s="4">
        <v>3300</v>
      </c>
      <c r="E33" s="4">
        <v>36600</v>
      </c>
      <c r="F33" s="4">
        <v>-33300</v>
      </c>
      <c r="G33" s="4">
        <v>-679143832.02937889</v>
      </c>
      <c r="H33" s="4">
        <f t="shared" si="0"/>
        <v>-8531007998.4226379</v>
      </c>
      <c r="I33" s="4"/>
      <c r="J33" s="4"/>
      <c r="K33" s="4"/>
      <c r="L33" s="4"/>
      <c r="M33" s="4"/>
      <c r="N33" s="4"/>
      <c r="O33" s="4"/>
      <c r="P33" s="4"/>
      <c r="Q33" s="4"/>
      <c r="R33" s="4">
        <v>3757800</v>
      </c>
      <c r="S33" s="5">
        <v>1.061791473734632E-2</v>
      </c>
      <c r="T33" s="5">
        <v>0</v>
      </c>
      <c r="U33" s="5">
        <v>9.8039200000000007E-3</v>
      </c>
    </row>
    <row r="34" spans="1:21" x14ac:dyDescent="0.2">
      <c r="A34" s="26"/>
      <c r="B34" t="s">
        <v>38</v>
      </c>
      <c r="C34" s="6">
        <v>45244</v>
      </c>
      <c r="D34" s="4">
        <v>4500</v>
      </c>
      <c r="E34" s="4">
        <v>135770</v>
      </c>
      <c r="F34" s="4">
        <v>-131270</v>
      </c>
      <c r="G34" s="4">
        <v>-2747761040.2566934</v>
      </c>
      <c r="H34" s="4">
        <f t="shared" si="0"/>
        <v>-11278769038.679331</v>
      </c>
      <c r="I34" s="4"/>
      <c r="J34" s="4"/>
      <c r="K34" s="4"/>
      <c r="L34" s="4"/>
      <c r="M34" s="4"/>
      <c r="N34" s="4"/>
      <c r="O34" s="4"/>
      <c r="P34" s="4"/>
      <c r="Q34" s="4"/>
      <c r="R34" s="4">
        <v>3708700</v>
      </c>
      <c r="S34" s="5">
        <v>3.7821878286191928E-2</v>
      </c>
      <c r="T34" s="5">
        <v>0</v>
      </c>
      <c r="U34" s="5">
        <v>1.4563110000000001E-2</v>
      </c>
    </row>
    <row r="35" spans="1:21" x14ac:dyDescent="0.2">
      <c r="A35" s="26"/>
      <c r="B35" t="s">
        <v>7</v>
      </c>
      <c r="C35" s="6">
        <v>45245</v>
      </c>
      <c r="D35" s="4">
        <v>5700</v>
      </c>
      <c r="E35" s="4">
        <v>60300</v>
      </c>
      <c r="F35" s="4">
        <v>-54600</v>
      </c>
      <c r="G35" s="4">
        <v>-1172622738.1885555</v>
      </c>
      <c r="H35" s="4">
        <f t="shared" si="0"/>
        <v>-12451391776.867886</v>
      </c>
      <c r="I35" s="4"/>
      <c r="J35" s="4"/>
      <c r="K35" s="4"/>
      <c r="L35" s="4"/>
      <c r="M35" s="4"/>
      <c r="N35" s="4"/>
      <c r="O35" s="4"/>
      <c r="P35" s="4"/>
      <c r="Q35" s="4"/>
      <c r="R35" s="4">
        <v>5613200</v>
      </c>
      <c r="S35" s="5">
        <v>1.17579990023516E-2</v>
      </c>
      <c r="T35" s="5">
        <v>0</v>
      </c>
      <c r="U35" s="5">
        <v>9.5693800000000006E-3</v>
      </c>
    </row>
    <row r="36" spans="1:21" x14ac:dyDescent="0.2">
      <c r="A36" s="26"/>
      <c r="B36" t="s">
        <v>8</v>
      </c>
      <c r="C36" s="6">
        <v>45246</v>
      </c>
      <c r="D36" s="4">
        <v>6700</v>
      </c>
      <c r="E36" s="4">
        <v>13360</v>
      </c>
      <c r="F36" s="4">
        <v>-6660</v>
      </c>
      <c r="G36" s="4">
        <v>-140300858.52478838</v>
      </c>
      <c r="H36" s="4">
        <f t="shared" si="0"/>
        <v>-12591692635.392673</v>
      </c>
      <c r="I36" s="4"/>
      <c r="J36" s="4"/>
      <c r="K36" s="4"/>
      <c r="L36" s="4"/>
      <c r="M36" s="4"/>
      <c r="N36" s="4"/>
      <c r="O36" s="4"/>
      <c r="P36" s="4"/>
      <c r="Q36" s="4"/>
      <c r="R36" s="4">
        <v>3059900</v>
      </c>
      <c r="S36" s="5">
        <v>6.555769796398575E-3</v>
      </c>
      <c r="T36" s="5">
        <v>0</v>
      </c>
      <c r="U36" s="5">
        <v>1.8957350000000001E-2</v>
      </c>
    </row>
    <row r="37" spans="1:21" x14ac:dyDescent="0.2">
      <c r="A37" s="26"/>
      <c r="B37" t="s">
        <v>9</v>
      </c>
      <c r="C37" s="6">
        <v>45247</v>
      </c>
      <c r="D37" s="4">
        <v>29800</v>
      </c>
      <c r="E37" s="4">
        <v>0</v>
      </c>
      <c r="F37" s="4">
        <v>29800</v>
      </c>
      <c r="G37" s="4">
        <v>625598488.62986767</v>
      </c>
      <c r="H37" s="4">
        <f t="shared" si="0"/>
        <v>-11966094146.762806</v>
      </c>
      <c r="I37" s="4"/>
      <c r="J37" s="4"/>
      <c r="K37" s="4"/>
      <c r="L37" s="4"/>
      <c r="M37" s="4"/>
      <c r="N37" s="4"/>
      <c r="O37" s="4"/>
      <c r="P37" s="4"/>
      <c r="Q37" s="4"/>
      <c r="R37" s="4">
        <v>7172300</v>
      </c>
      <c r="S37" s="5">
        <v>4.1548736109755591E-3</v>
      </c>
      <c r="T37" s="5">
        <v>0</v>
      </c>
      <c r="U37" s="5">
        <v>-4.1860469999999997E-2</v>
      </c>
    </row>
    <row r="38" spans="1:21" x14ac:dyDescent="0.2">
      <c r="A38" s="26"/>
      <c r="B38" t="s">
        <v>12</v>
      </c>
      <c r="C38" s="2">
        <v>45250</v>
      </c>
      <c r="D38" s="4">
        <v>20000</v>
      </c>
      <c r="E38" s="4">
        <v>14130</v>
      </c>
      <c r="F38" s="4">
        <v>5870</v>
      </c>
      <c r="G38" s="4">
        <v>121853360.26711184</v>
      </c>
      <c r="H38" s="4">
        <f>H37+G38</f>
        <v>-11844240786.495693</v>
      </c>
      <c r="I38" s="4"/>
      <c r="J38" s="4"/>
      <c r="K38" s="4"/>
      <c r="L38" s="4"/>
      <c r="M38" s="4"/>
      <c r="N38" s="4"/>
      <c r="O38" s="4"/>
      <c r="P38" s="4"/>
      <c r="Q38" s="4"/>
      <c r="R38" s="4">
        <v>5990000</v>
      </c>
      <c r="S38" s="5">
        <v>5.6978297161936562E-3</v>
      </c>
      <c r="T38" s="5">
        <v>0</v>
      </c>
      <c r="U38" s="5">
        <v>3.883495E-2</v>
      </c>
    </row>
    <row r="39" spans="1:21" x14ac:dyDescent="0.2">
      <c r="A39" s="26"/>
      <c r="B39" t="s">
        <v>13</v>
      </c>
      <c r="C39" s="2">
        <v>45251</v>
      </c>
      <c r="D39" s="4">
        <v>0</v>
      </c>
      <c r="E39" s="4">
        <v>6200</v>
      </c>
      <c r="F39" s="4">
        <v>-6200</v>
      </c>
      <c r="G39" s="4">
        <v>-133538258.63263085</v>
      </c>
      <c r="H39" s="4">
        <f t="shared" si="0"/>
        <v>-11977779045.128325</v>
      </c>
      <c r="I39" s="4"/>
      <c r="J39" s="4"/>
      <c r="K39" s="4"/>
      <c r="L39" s="4"/>
      <c r="M39" s="4"/>
      <c r="N39" s="4"/>
      <c r="O39" s="4"/>
      <c r="P39" s="4"/>
      <c r="Q39" s="4"/>
      <c r="R39" s="4">
        <v>4042800</v>
      </c>
      <c r="S39" s="5">
        <v>1.5335905807855941E-3</v>
      </c>
      <c r="T39" s="5">
        <v>0</v>
      </c>
      <c r="U39" s="5">
        <v>9.3457899999999997E-3</v>
      </c>
    </row>
    <row r="40" spans="1:21" x14ac:dyDescent="0.2">
      <c r="A40" s="26"/>
      <c r="B40" t="s">
        <v>14</v>
      </c>
      <c r="C40" s="2">
        <v>45252</v>
      </c>
      <c r="D40" s="4">
        <v>20000</v>
      </c>
      <c r="E40" s="4">
        <v>3400</v>
      </c>
      <c r="F40" s="4">
        <v>16600</v>
      </c>
      <c r="G40" s="4">
        <v>359522147.3992874</v>
      </c>
      <c r="H40" s="4">
        <f t="shared" si="0"/>
        <v>-11618256897.729036</v>
      </c>
      <c r="I40" s="4"/>
      <c r="J40" s="4"/>
      <c r="K40" s="4"/>
      <c r="L40" s="4"/>
      <c r="M40" s="4"/>
      <c r="N40" s="4"/>
      <c r="O40" s="4"/>
      <c r="P40" s="4"/>
      <c r="Q40" s="4"/>
      <c r="R40" s="4">
        <v>5865700</v>
      </c>
      <c r="S40" s="5">
        <v>3.9892936904376286E-3</v>
      </c>
      <c r="T40" s="5">
        <v>0</v>
      </c>
      <c r="U40" s="5">
        <v>1.851852E-2</v>
      </c>
    </row>
    <row r="41" spans="1:21" x14ac:dyDescent="0.2">
      <c r="A41" s="26"/>
      <c r="B41" t="s">
        <v>15</v>
      </c>
      <c r="C41" s="2">
        <v>45253</v>
      </c>
      <c r="D41" s="4">
        <v>73300</v>
      </c>
      <c r="E41" s="4">
        <v>14100</v>
      </c>
      <c r="F41" s="4">
        <v>59200</v>
      </c>
      <c r="G41" s="4">
        <v>1261530878.8189459</v>
      </c>
      <c r="H41" s="4">
        <f t="shared" si="0"/>
        <v>-10356726018.910091</v>
      </c>
      <c r="I41" s="4"/>
      <c r="J41" s="4"/>
      <c r="K41" s="4"/>
      <c r="L41" s="4"/>
      <c r="M41" s="4"/>
      <c r="N41" s="4"/>
      <c r="O41" s="4"/>
      <c r="P41" s="4"/>
      <c r="Q41" s="4"/>
      <c r="R41" s="4">
        <v>4877000</v>
      </c>
      <c r="S41" s="5">
        <v>1.7920852983391428E-2</v>
      </c>
      <c r="T41" s="5">
        <v>0</v>
      </c>
      <c r="U41" s="5">
        <v>-9.5454549999999999E-2</v>
      </c>
    </row>
    <row r="42" spans="1:21" x14ac:dyDescent="0.2">
      <c r="A42" s="26"/>
      <c r="B42" t="s">
        <v>16</v>
      </c>
      <c r="C42" s="2">
        <v>45254</v>
      </c>
      <c r="D42" s="4">
        <v>13200</v>
      </c>
      <c r="E42" s="4">
        <v>32100</v>
      </c>
      <c r="F42" s="4">
        <v>-18900</v>
      </c>
      <c r="G42" s="4">
        <v>-386512758.48912627</v>
      </c>
      <c r="H42" s="4">
        <f t="shared" si="0"/>
        <v>-10743238777.399218</v>
      </c>
      <c r="I42" s="4"/>
      <c r="J42" s="4"/>
      <c r="K42" s="4"/>
      <c r="L42" s="4"/>
      <c r="M42" s="4"/>
      <c r="N42" s="4"/>
      <c r="O42" s="4"/>
      <c r="P42" s="4"/>
      <c r="Q42" s="4"/>
      <c r="R42" s="4">
        <v>7076700</v>
      </c>
      <c r="S42" s="5">
        <v>6.4012887362753824E-3</v>
      </c>
      <c r="T42" s="5">
        <v>0</v>
      </c>
      <c r="U42" s="5">
        <v>8.0402009999999996E-2</v>
      </c>
    </row>
    <row r="43" spans="1:21" x14ac:dyDescent="0.2">
      <c r="A43" s="26"/>
      <c r="B43" t="s">
        <v>19</v>
      </c>
      <c r="C43" s="2">
        <v>45257</v>
      </c>
      <c r="D43" s="4">
        <v>8000</v>
      </c>
      <c r="E43" s="4">
        <v>0</v>
      </c>
      <c r="F43" s="4">
        <v>8000</v>
      </c>
      <c r="G43" s="4">
        <v>168905880.72887906</v>
      </c>
      <c r="H43" s="4">
        <f t="shared" si="0"/>
        <v>-10574332896.670338</v>
      </c>
      <c r="I43" s="4"/>
      <c r="J43" s="4"/>
      <c r="K43" s="4"/>
      <c r="L43" s="4"/>
      <c r="M43" s="4"/>
      <c r="N43" s="4"/>
      <c r="O43" s="4"/>
      <c r="P43" s="4"/>
      <c r="Q43" s="4"/>
      <c r="R43" s="4">
        <v>2897600</v>
      </c>
      <c r="S43" s="5">
        <v>2.7609055770292656E-3</v>
      </c>
      <c r="T43" s="5">
        <v>0</v>
      </c>
      <c r="U43" s="5">
        <v>-2.7906980000000001E-2</v>
      </c>
    </row>
    <row r="44" spans="1:21" x14ac:dyDescent="0.2">
      <c r="A44" s="26"/>
      <c r="B44" t="s">
        <v>20</v>
      </c>
      <c r="C44" s="2">
        <v>45258</v>
      </c>
      <c r="D44" s="4">
        <v>4900</v>
      </c>
      <c r="E44" s="4">
        <v>34900</v>
      </c>
      <c r="F44" s="4">
        <v>-30000</v>
      </c>
      <c r="G44" s="4">
        <v>-627178727.48587871</v>
      </c>
      <c r="H44" s="4">
        <f t="shared" si="0"/>
        <v>-11201511624.156216</v>
      </c>
      <c r="I44" s="4"/>
      <c r="J44" s="4"/>
      <c r="K44" s="4"/>
      <c r="L44" s="4"/>
      <c r="M44" s="4"/>
      <c r="N44" s="4"/>
      <c r="O44" s="4"/>
      <c r="P44" s="4"/>
      <c r="Q44" s="4"/>
      <c r="R44" s="4">
        <v>4691500</v>
      </c>
      <c r="S44" s="5">
        <v>8.4834274752211454E-3</v>
      </c>
      <c r="T44" s="5">
        <v>0</v>
      </c>
      <c r="U44" s="5">
        <v>2.3923440000000001E-2</v>
      </c>
    </row>
    <row r="45" spans="1:21" x14ac:dyDescent="0.2">
      <c r="A45" s="26"/>
      <c r="B45" t="s">
        <v>21</v>
      </c>
      <c r="C45" s="2">
        <v>45259</v>
      </c>
      <c r="D45" s="4">
        <v>3400</v>
      </c>
      <c r="E45" s="4">
        <v>11620</v>
      </c>
      <c r="F45" s="4">
        <v>-8220</v>
      </c>
      <c r="G45" s="4">
        <v>-177235422.53154677</v>
      </c>
      <c r="H45" s="4">
        <f t="shared" si="0"/>
        <v>-11378747046.687763</v>
      </c>
      <c r="I45" s="4"/>
      <c r="J45" s="4"/>
      <c r="K45" s="4"/>
      <c r="L45" s="4"/>
      <c r="M45" s="4"/>
      <c r="N45" s="4"/>
      <c r="O45" s="4"/>
      <c r="P45" s="4"/>
      <c r="Q45" s="4"/>
      <c r="R45" s="4">
        <v>4612200</v>
      </c>
      <c r="S45" s="5">
        <v>3.2565803737912495E-3</v>
      </c>
      <c r="T45" s="5">
        <v>0</v>
      </c>
      <c r="U45" s="5">
        <v>9.3457899999999997E-3</v>
      </c>
    </row>
    <row r="46" spans="1:21" x14ac:dyDescent="0.2">
      <c r="A46" s="26"/>
      <c r="B46" t="s">
        <v>22</v>
      </c>
      <c r="C46" s="2">
        <v>45260</v>
      </c>
      <c r="D46" s="4">
        <v>10900</v>
      </c>
      <c r="E46" s="4">
        <v>57930</v>
      </c>
      <c r="F46" s="4">
        <v>-47030</v>
      </c>
      <c r="G46" s="4">
        <v>-1019392115.9993447</v>
      </c>
      <c r="H46" s="4">
        <f t="shared" si="0"/>
        <v>-12398139162.687107</v>
      </c>
      <c r="I46" s="4"/>
      <c r="J46" s="4"/>
      <c r="K46" s="4"/>
      <c r="L46" s="4"/>
      <c r="M46" s="4"/>
      <c r="N46" s="4"/>
      <c r="O46" s="4"/>
      <c r="P46" s="4"/>
      <c r="Q46" s="4"/>
      <c r="R46" s="4">
        <v>4273300</v>
      </c>
      <c r="S46" s="5">
        <v>1.6106989914117895E-2</v>
      </c>
      <c r="T46" s="5">
        <v>0</v>
      </c>
      <c r="U46" s="5">
        <v>-9.2592600000000001E-3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3200</v>
      </c>
      <c r="E47" s="4">
        <v>0</v>
      </c>
      <c r="F47" s="4">
        <v>3200</v>
      </c>
      <c r="G47" s="4">
        <v>68952437.770835429</v>
      </c>
      <c r="H47" s="4">
        <f t="shared" si="0"/>
        <v>-12329186724.916271</v>
      </c>
      <c r="I47" s="4"/>
      <c r="J47" s="4"/>
      <c r="K47" s="4"/>
      <c r="L47" s="4"/>
      <c r="M47" s="4"/>
      <c r="N47" s="4"/>
      <c r="O47" s="4"/>
      <c r="P47" s="4"/>
      <c r="Q47" s="4"/>
      <c r="R47" s="4">
        <v>3969200</v>
      </c>
      <c r="S47" s="5">
        <v>8.0620780006046555E-4</v>
      </c>
      <c r="T47" s="5">
        <v>0</v>
      </c>
      <c r="U47" s="5">
        <v>1.401869E-2</v>
      </c>
    </row>
    <row r="48" spans="1:21" x14ac:dyDescent="0.2">
      <c r="A48" s="26"/>
      <c r="B48" t="s">
        <v>27</v>
      </c>
      <c r="C48" s="2">
        <v>45264</v>
      </c>
      <c r="D48" s="4">
        <v>0</v>
      </c>
      <c r="E48" s="4">
        <v>7800</v>
      </c>
      <c r="F48" s="4">
        <v>-7800</v>
      </c>
      <c r="G48" s="4">
        <v>-178188389.2104401</v>
      </c>
      <c r="H48" s="4">
        <f t="shared" si="0"/>
        <v>-12507375114.126711</v>
      </c>
      <c r="I48" s="4"/>
      <c r="J48" s="4"/>
      <c r="K48" s="4"/>
      <c r="L48" s="4"/>
      <c r="M48" s="4"/>
      <c r="N48" s="4"/>
      <c r="O48" s="4"/>
      <c r="P48" s="4"/>
      <c r="Q48" s="4"/>
      <c r="R48" s="4">
        <v>8241300</v>
      </c>
      <c r="S48" s="5">
        <v>9.4645262276582575E-4</v>
      </c>
      <c r="T48" s="5">
        <v>0</v>
      </c>
      <c r="U48" s="5">
        <v>5.9907830000000002E-2</v>
      </c>
    </row>
    <row r="49" spans="1:21" x14ac:dyDescent="0.2">
      <c r="A49" s="26"/>
      <c r="B49" t="s">
        <v>28</v>
      </c>
      <c r="C49" s="2">
        <v>45265</v>
      </c>
      <c r="D49" s="4">
        <v>12500</v>
      </c>
      <c r="E49" s="4">
        <v>100</v>
      </c>
      <c r="F49" s="4">
        <v>12400</v>
      </c>
      <c r="G49" s="4">
        <v>286396795.00123823</v>
      </c>
      <c r="H49" s="4">
        <f t="shared" si="0"/>
        <v>-12220978319.125473</v>
      </c>
      <c r="I49" s="4"/>
      <c r="J49" s="4"/>
      <c r="K49" s="4"/>
      <c r="L49" s="4"/>
      <c r="M49" s="4"/>
      <c r="N49" s="4"/>
      <c r="O49" s="4"/>
      <c r="P49" s="4"/>
      <c r="Q49" s="4"/>
      <c r="R49" s="4">
        <v>5249300</v>
      </c>
      <c r="S49" s="5">
        <v>2.4003200426723562E-3</v>
      </c>
      <c r="T49" s="5">
        <v>0</v>
      </c>
      <c r="U49" s="5">
        <v>8.6956499999999992E-3</v>
      </c>
    </row>
    <row r="50" spans="1:21" x14ac:dyDescent="0.2">
      <c r="A50" s="26"/>
      <c r="B50" t="s">
        <v>29</v>
      </c>
      <c r="C50" s="2">
        <v>45266</v>
      </c>
      <c r="D50" s="4">
        <v>100</v>
      </c>
      <c r="E50" s="4">
        <v>0</v>
      </c>
      <c r="F50" s="4">
        <v>100</v>
      </c>
      <c r="G50" s="4">
        <v>2327185.4856773103</v>
      </c>
      <c r="H50" s="4">
        <f t="shared" si="0"/>
        <v>-12218651133.639795</v>
      </c>
      <c r="I50" s="4"/>
      <c r="J50" s="4"/>
      <c r="K50" s="4"/>
      <c r="L50" s="4"/>
      <c r="M50" s="4"/>
      <c r="N50" s="4"/>
      <c r="O50" s="4"/>
      <c r="P50" s="4"/>
      <c r="Q50" s="4"/>
      <c r="R50" s="4">
        <v>4018100</v>
      </c>
      <c r="S50" s="5">
        <v>2.4887384584753987E-5</v>
      </c>
      <c r="T50" s="5">
        <v>0</v>
      </c>
      <c r="U50" s="5">
        <v>8.6206900000000003E-3</v>
      </c>
    </row>
    <row r="51" spans="1:21" x14ac:dyDescent="0.2">
      <c r="A51" s="26"/>
      <c r="B51" t="s">
        <v>30</v>
      </c>
      <c r="C51" s="2">
        <v>45267</v>
      </c>
      <c r="D51" s="4">
        <v>5900</v>
      </c>
      <c r="E51" s="4">
        <v>39800</v>
      </c>
      <c r="F51" s="4">
        <v>-33900</v>
      </c>
      <c r="G51" s="4">
        <v>-766375034.5166229</v>
      </c>
      <c r="H51" s="4">
        <f t="shared" si="0"/>
        <v>-12985026168.156418</v>
      </c>
      <c r="I51" s="4"/>
      <c r="J51" s="4"/>
      <c r="K51" s="4"/>
      <c r="L51" s="4"/>
      <c r="M51" s="4"/>
      <c r="N51" s="4"/>
      <c r="O51" s="4"/>
      <c r="P51" s="4"/>
      <c r="Q51" s="4"/>
      <c r="R51" s="4">
        <v>10386300</v>
      </c>
      <c r="S51" s="5">
        <v>4.4000269585896803E-3</v>
      </c>
      <c r="T51" s="5">
        <v>0</v>
      </c>
      <c r="U51" s="5">
        <v>-3.4188030000000001E-2</v>
      </c>
    </row>
    <row r="52" spans="1:21" x14ac:dyDescent="0.2">
      <c r="A52" s="26"/>
      <c r="B52" t="s">
        <v>37</v>
      </c>
      <c r="C52" s="2">
        <v>45268</v>
      </c>
      <c r="D52" s="4">
        <v>2300</v>
      </c>
      <c r="E52" s="4">
        <v>0</v>
      </c>
      <c r="F52" s="4">
        <v>2300</v>
      </c>
      <c r="G52" s="4">
        <v>51267970.400081232</v>
      </c>
      <c r="H52" s="4">
        <f t="shared" si="0"/>
        <v>-12933758197.756336</v>
      </c>
      <c r="I52" s="4"/>
      <c r="J52" s="4"/>
      <c r="K52" s="4"/>
      <c r="L52" s="4"/>
      <c r="M52" s="4"/>
      <c r="N52" s="4"/>
      <c r="O52" s="4"/>
      <c r="P52" s="4"/>
      <c r="Q52" s="4"/>
      <c r="R52" s="4">
        <v>3939200</v>
      </c>
      <c r="S52" s="5">
        <v>5.8387489845653938E-4</v>
      </c>
      <c r="T52" s="5">
        <v>0</v>
      </c>
      <c r="U52" s="5">
        <v>-2.654867E-2</v>
      </c>
    </row>
    <row r="53" spans="1:21" x14ac:dyDescent="0.2">
      <c r="A53" s="26"/>
      <c r="B53" t="s">
        <v>34</v>
      </c>
      <c r="C53" s="2">
        <v>45271</v>
      </c>
      <c r="D53" s="4">
        <v>8600</v>
      </c>
      <c r="E53" s="4">
        <v>0</v>
      </c>
      <c r="F53" s="4">
        <v>8600</v>
      </c>
      <c r="G53" s="4">
        <v>191022367.13132796</v>
      </c>
      <c r="H53" s="4">
        <f t="shared" si="0"/>
        <v>-12742735830.625008</v>
      </c>
      <c r="I53" s="4"/>
      <c r="J53" s="4"/>
      <c r="K53" s="4"/>
      <c r="L53" s="4"/>
      <c r="M53" s="4"/>
      <c r="N53" s="4"/>
      <c r="O53" s="4"/>
      <c r="P53" s="4"/>
      <c r="Q53" s="4"/>
      <c r="R53" s="4">
        <v>3407500</v>
      </c>
      <c r="S53" s="5">
        <v>2.5238444607483491E-3</v>
      </c>
      <c r="T53" s="5">
        <v>0</v>
      </c>
      <c r="U53" s="5">
        <v>2.2727270000000001E-2</v>
      </c>
    </row>
    <row r="54" spans="1:21" x14ac:dyDescent="0.2">
      <c r="A54" s="26"/>
      <c r="B54" t="s">
        <v>35</v>
      </c>
      <c r="C54" s="2">
        <v>45272</v>
      </c>
      <c r="D54" s="4">
        <v>0</v>
      </c>
      <c r="E54" s="4">
        <v>17620</v>
      </c>
      <c r="F54" s="4">
        <v>-17620</v>
      </c>
      <c r="G54" s="4">
        <v>-394356837.41775531</v>
      </c>
      <c r="H54" s="4">
        <f t="shared" si="0"/>
        <v>-13137092668.042763</v>
      </c>
      <c r="I54" s="4"/>
      <c r="J54" s="4"/>
      <c r="K54" s="4"/>
      <c r="L54" s="4"/>
      <c r="M54" s="4"/>
      <c r="N54" s="4"/>
      <c r="O54" s="4"/>
      <c r="P54" s="4"/>
      <c r="Q54" s="4"/>
      <c r="R54" s="4">
        <v>2097400</v>
      </c>
      <c r="S54" s="5">
        <v>8.4008772766282058E-3</v>
      </c>
      <c r="T54" s="5">
        <v>0</v>
      </c>
      <c r="U54" s="5">
        <v>-4.44444E-3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E42B-D51F-EA42-B74D-45DA9A87BBE4}">
  <dimension ref="A1:U67"/>
  <sheetViews>
    <sheetView topLeftCell="C1" workbookViewId="0">
      <pane ySplit="2" topLeftCell="A36" activePane="bottomLeft" state="frozen"/>
      <selection pane="bottomLeft" activeCell="H52" sqref="H52:H54"/>
    </sheetView>
  </sheetViews>
  <sheetFormatPr baseColWidth="10" defaultRowHeight="16" x14ac:dyDescent="0.2"/>
  <cols>
    <col min="4" max="4" width="16.1640625" customWidth="1"/>
    <col min="5" max="5" width="14.83203125" customWidth="1"/>
    <col min="6" max="6" width="14.5" customWidth="1"/>
    <col min="7" max="7" width="17" customWidth="1"/>
    <col min="8" max="8" width="21" customWidth="1"/>
    <col min="17" max="17" width="11.6640625" customWidth="1"/>
    <col min="18" max="18" width="14.1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25900</v>
      </c>
      <c r="E3" s="4">
        <v>40600</v>
      </c>
      <c r="F3" s="4">
        <v>-14700</v>
      </c>
      <c r="G3" s="4">
        <v>-623690000</v>
      </c>
      <c r="H3" s="4">
        <v>-623690000</v>
      </c>
      <c r="I3" s="4"/>
      <c r="J3" s="4"/>
      <c r="K3" s="4"/>
      <c r="L3" s="4"/>
      <c r="M3" s="4"/>
      <c r="N3" s="4"/>
      <c r="O3" s="4"/>
      <c r="P3" s="4"/>
      <c r="Q3" s="4"/>
      <c r="R3" s="4">
        <v>1970500</v>
      </c>
      <c r="S3" s="5">
        <v>3.3747779751332148E-2</v>
      </c>
      <c r="T3" s="5">
        <v>0</v>
      </c>
      <c r="U3" s="5">
        <v>-1.9540229999999999E-2</v>
      </c>
    </row>
    <row r="4" spans="1:21" x14ac:dyDescent="0.2">
      <c r="A4" s="26"/>
      <c r="B4" t="s">
        <v>26</v>
      </c>
      <c r="C4" s="2">
        <v>45202</v>
      </c>
      <c r="D4" s="4">
        <v>656100</v>
      </c>
      <c r="E4" s="4">
        <v>12100</v>
      </c>
      <c r="F4" s="4">
        <v>644000</v>
      </c>
      <c r="G4" s="4">
        <v>26425350000</v>
      </c>
      <c r="H4" s="4">
        <f>H3+G4</f>
        <v>25801660000</v>
      </c>
      <c r="I4" s="4"/>
      <c r="J4" s="4"/>
      <c r="K4" s="4"/>
      <c r="L4" s="4"/>
      <c r="M4" s="4"/>
      <c r="N4" s="4"/>
      <c r="O4" s="4"/>
      <c r="P4" s="4"/>
      <c r="Q4" s="4"/>
      <c r="R4" s="4">
        <v>4196100</v>
      </c>
      <c r="S4" s="5">
        <v>0.15924310669431138</v>
      </c>
      <c r="T4" s="5">
        <v>0</v>
      </c>
      <c r="U4" s="5">
        <v>-3.6342319999999997E-2</v>
      </c>
    </row>
    <row r="5" spans="1:21" x14ac:dyDescent="0.2">
      <c r="A5" s="26"/>
      <c r="B5" t="s">
        <v>27</v>
      </c>
      <c r="C5" s="2">
        <v>45203</v>
      </c>
      <c r="D5" s="4">
        <v>353400</v>
      </c>
      <c r="E5" s="4">
        <v>24800</v>
      </c>
      <c r="F5" s="4">
        <v>328600</v>
      </c>
      <c r="G5" s="4">
        <v>14284570000</v>
      </c>
      <c r="H5" s="4">
        <f>H4+G5</f>
        <v>40086230000</v>
      </c>
      <c r="I5" s="4"/>
      <c r="J5" s="4"/>
      <c r="K5" s="4"/>
      <c r="L5" s="4"/>
      <c r="M5" s="4"/>
      <c r="N5" s="4"/>
      <c r="O5" s="4"/>
      <c r="P5" s="4"/>
      <c r="Q5" s="4"/>
      <c r="R5" s="4">
        <v>3083300</v>
      </c>
      <c r="S5" s="5">
        <v>0.12266078552200564</v>
      </c>
      <c r="T5" s="5">
        <v>0</v>
      </c>
      <c r="U5" s="5">
        <v>6.9343070000000007E-2</v>
      </c>
    </row>
    <row r="6" spans="1:21" x14ac:dyDescent="0.2">
      <c r="A6" s="26"/>
      <c r="B6" t="s">
        <v>28</v>
      </c>
      <c r="C6" s="2">
        <v>45204</v>
      </c>
      <c r="D6" s="4">
        <v>4900</v>
      </c>
      <c r="E6" s="4">
        <v>132600</v>
      </c>
      <c r="F6" s="4">
        <v>-127700</v>
      </c>
      <c r="G6" s="4">
        <v>-5641340000</v>
      </c>
      <c r="H6" s="4">
        <f>H5+G6</f>
        <v>34444890000</v>
      </c>
      <c r="I6" s="4"/>
      <c r="J6" s="4"/>
      <c r="K6" s="4"/>
      <c r="L6" s="4"/>
      <c r="M6" s="4"/>
      <c r="N6" s="4"/>
      <c r="O6" s="4"/>
      <c r="P6" s="4"/>
      <c r="Q6" s="4"/>
      <c r="R6" s="4">
        <v>2657100</v>
      </c>
      <c r="S6" s="5">
        <v>5.1748146475480788E-2</v>
      </c>
      <c r="T6" s="5">
        <v>0</v>
      </c>
      <c r="U6" s="5">
        <v>-2.844141E-2</v>
      </c>
    </row>
    <row r="7" spans="1:21" x14ac:dyDescent="0.2">
      <c r="A7" s="26"/>
      <c r="B7" t="s">
        <v>29</v>
      </c>
      <c r="C7" s="2">
        <v>45205</v>
      </c>
      <c r="D7" s="4">
        <v>30100</v>
      </c>
      <c r="E7" s="4">
        <v>67200</v>
      </c>
      <c r="F7" s="4">
        <v>-37100</v>
      </c>
      <c r="G7" s="4">
        <v>-1532280000</v>
      </c>
      <c r="H7" s="4">
        <f t="shared" ref="H7:H54" si="0">H6+G7</f>
        <v>32912610000</v>
      </c>
      <c r="I7" s="4"/>
      <c r="J7" s="4"/>
      <c r="K7" s="4"/>
      <c r="L7" s="4"/>
      <c r="M7" s="4"/>
      <c r="N7" s="4"/>
      <c r="O7" s="4"/>
      <c r="P7" s="4"/>
      <c r="Q7" s="4"/>
      <c r="R7" s="4">
        <v>2729600</v>
      </c>
      <c r="S7" s="5">
        <v>3.564624853458382E-2</v>
      </c>
      <c r="T7" s="5">
        <v>0</v>
      </c>
      <c r="U7" s="5">
        <v>1.7564400000000001E-2</v>
      </c>
    </row>
    <row r="8" spans="1:21" x14ac:dyDescent="0.2">
      <c r="A8" s="26"/>
      <c r="B8" t="s">
        <v>32</v>
      </c>
      <c r="C8" s="2">
        <v>45208</v>
      </c>
      <c r="D8" s="4">
        <v>16800</v>
      </c>
      <c r="E8" s="4">
        <v>109900</v>
      </c>
      <c r="F8" s="4">
        <v>-93100</v>
      </c>
      <c r="G8" s="4">
        <v>-4066350000</v>
      </c>
      <c r="H8" s="4">
        <f t="shared" si="0"/>
        <v>28846260000</v>
      </c>
      <c r="I8" s="4"/>
      <c r="J8" s="4"/>
      <c r="K8" s="4"/>
      <c r="L8" s="4"/>
      <c r="M8" s="4"/>
      <c r="N8" s="4"/>
      <c r="O8" s="4"/>
      <c r="P8" s="4"/>
      <c r="Q8" s="4"/>
      <c r="R8" s="4">
        <v>2294500</v>
      </c>
      <c r="S8" s="5">
        <v>5.5219001961211593E-2</v>
      </c>
      <c r="T8" s="5">
        <v>0</v>
      </c>
      <c r="U8" s="5">
        <v>2.1864209999999999E-2</v>
      </c>
    </row>
    <row r="9" spans="1:21" x14ac:dyDescent="0.2">
      <c r="A9" s="26"/>
      <c r="B9" t="s">
        <v>33</v>
      </c>
      <c r="C9" s="2">
        <v>45209</v>
      </c>
      <c r="D9" s="4">
        <v>16500</v>
      </c>
      <c r="E9" s="4">
        <v>74500</v>
      </c>
      <c r="F9" s="4">
        <v>-58000</v>
      </c>
      <c r="G9" s="4">
        <v>-2594960000</v>
      </c>
      <c r="H9" s="4">
        <f t="shared" si="0"/>
        <v>26251300000</v>
      </c>
      <c r="I9" s="4"/>
      <c r="J9" s="4"/>
      <c r="K9" s="4"/>
      <c r="L9" s="4"/>
      <c r="M9" s="4"/>
      <c r="N9" s="4"/>
      <c r="O9" s="4"/>
      <c r="P9" s="4"/>
      <c r="Q9" s="4"/>
      <c r="R9" s="4">
        <v>2804400</v>
      </c>
      <c r="S9" s="5">
        <v>3.2449008700613319E-2</v>
      </c>
      <c r="T9" s="5">
        <v>0</v>
      </c>
      <c r="U9" s="5">
        <v>-2.702703E-2</v>
      </c>
    </row>
    <row r="10" spans="1:21" x14ac:dyDescent="0.2">
      <c r="A10" s="26"/>
      <c r="B10" t="s">
        <v>34</v>
      </c>
      <c r="C10" s="2">
        <v>45210</v>
      </c>
      <c r="D10" s="4">
        <v>54900</v>
      </c>
      <c r="E10" s="4">
        <v>1900</v>
      </c>
      <c r="F10" s="4">
        <v>53000</v>
      </c>
      <c r="G10" s="4">
        <v>2312090000</v>
      </c>
      <c r="H10" s="4">
        <f t="shared" si="0"/>
        <v>28563390000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2990200</v>
      </c>
      <c r="S10" s="5">
        <v>1.8995384924085347E-2</v>
      </c>
      <c r="T10" s="5">
        <v>0</v>
      </c>
      <c r="U10" s="5">
        <v>6.9444439999999996E-2</v>
      </c>
    </row>
    <row r="11" spans="1:21" x14ac:dyDescent="0.2">
      <c r="A11" s="26"/>
      <c r="B11" t="s">
        <v>35</v>
      </c>
      <c r="C11" s="2">
        <v>45211</v>
      </c>
      <c r="D11" s="4">
        <v>9900</v>
      </c>
      <c r="E11" s="4">
        <v>107800</v>
      </c>
      <c r="F11" s="4">
        <v>-97900</v>
      </c>
      <c r="G11" s="4">
        <v>-4561730000</v>
      </c>
      <c r="H11" s="4">
        <f t="shared" si="0"/>
        <v>24001660000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2642300</v>
      </c>
      <c r="S11" s="5">
        <v>4.4544525602694625E-2</v>
      </c>
      <c r="T11" s="5">
        <v>0</v>
      </c>
      <c r="U11" s="5">
        <v>2.1645000000000002E-3</v>
      </c>
    </row>
    <row r="12" spans="1:21" x14ac:dyDescent="0.2">
      <c r="A12" s="26"/>
      <c r="B12" t="s">
        <v>36</v>
      </c>
      <c r="C12" s="2">
        <v>45212</v>
      </c>
      <c r="D12" s="4">
        <v>33700</v>
      </c>
      <c r="E12" s="4">
        <v>30700</v>
      </c>
      <c r="F12" s="4">
        <v>3000</v>
      </c>
      <c r="G12" s="4">
        <v>166750000</v>
      </c>
      <c r="H12" s="4">
        <f t="shared" si="0"/>
        <v>24168410000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2693100</v>
      </c>
      <c r="S12" s="5">
        <v>2.3912962756674466E-2</v>
      </c>
      <c r="T12" s="5">
        <v>0</v>
      </c>
      <c r="U12" s="5">
        <v>2.1598269999999999E-2</v>
      </c>
    </row>
    <row r="13" spans="1:21" x14ac:dyDescent="0.2">
      <c r="A13" s="26"/>
      <c r="B13" t="s">
        <v>8</v>
      </c>
      <c r="C13" s="6">
        <v>45215</v>
      </c>
      <c r="D13" s="4">
        <v>3300</v>
      </c>
      <c r="E13" s="4">
        <v>140720</v>
      </c>
      <c r="F13" s="4">
        <v>-137420</v>
      </c>
      <c r="G13" s="4">
        <v>-6373890000</v>
      </c>
      <c r="H13" s="4">
        <f t="shared" si="0"/>
        <v>17794520000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2371500</v>
      </c>
      <c r="S13" s="5">
        <v>6.0729496099515078E-2</v>
      </c>
      <c r="T13" s="5">
        <v>0</v>
      </c>
      <c r="U13" s="5">
        <v>-4.2283300000000003E-2</v>
      </c>
    </row>
    <row r="14" spans="1:21" x14ac:dyDescent="0.2">
      <c r="A14" s="26"/>
      <c r="B14" t="s">
        <v>9</v>
      </c>
      <c r="C14" s="6">
        <v>45216</v>
      </c>
      <c r="D14" s="4">
        <v>336900</v>
      </c>
      <c r="E14" s="4">
        <v>5200</v>
      </c>
      <c r="F14" s="4">
        <v>331700</v>
      </c>
      <c r="G14" s="4">
        <v>15083620000</v>
      </c>
      <c r="H14" s="4">
        <f t="shared" si="0"/>
        <v>32878140000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2450900</v>
      </c>
      <c r="S14" s="5">
        <v>0.13958137826920722</v>
      </c>
      <c r="T14" s="5">
        <v>0</v>
      </c>
      <c r="U14" s="5">
        <v>-6.9536420000000002E-2</v>
      </c>
    </row>
    <row r="15" spans="1:21" x14ac:dyDescent="0.2">
      <c r="A15" s="26"/>
      <c r="B15" t="s">
        <v>10</v>
      </c>
      <c r="C15" s="6">
        <v>45217</v>
      </c>
      <c r="D15" s="4">
        <v>54900</v>
      </c>
      <c r="E15" s="4">
        <v>15500</v>
      </c>
      <c r="F15" s="4">
        <v>39400</v>
      </c>
      <c r="G15" s="4">
        <v>1634900000</v>
      </c>
      <c r="H15" s="4">
        <f t="shared" si="0"/>
        <v>34513040000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4773300</v>
      </c>
      <c r="S15" s="5">
        <v>1.4748706345714705E-2</v>
      </c>
      <c r="T15" s="5">
        <v>0</v>
      </c>
      <c r="U15" s="5">
        <v>-1.542112E-2</v>
      </c>
    </row>
    <row r="16" spans="1:21" x14ac:dyDescent="0.2">
      <c r="A16" s="26"/>
      <c r="B16" t="s">
        <v>11</v>
      </c>
      <c r="C16" s="6">
        <v>45218</v>
      </c>
      <c r="D16" s="4">
        <v>42100</v>
      </c>
      <c r="E16" s="4">
        <v>88700</v>
      </c>
      <c r="F16" s="4">
        <v>-46600</v>
      </c>
      <c r="G16" s="4">
        <v>-1922000000</v>
      </c>
      <c r="H16" s="4">
        <f t="shared" si="0"/>
        <v>32591040000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2572700</v>
      </c>
      <c r="S16" s="5">
        <v>5.0841528355424263E-2</v>
      </c>
      <c r="T16" s="5">
        <v>0</v>
      </c>
      <c r="U16" s="5">
        <v>-6.9879520000000001E-2</v>
      </c>
    </row>
    <row r="17" spans="1:21" x14ac:dyDescent="0.2">
      <c r="A17" s="26"/>
      <c r="B17" t="s">
        <v>12</v>
      </c>
      <c r="C17" s="6">
        <v>45219</v>
      </c>
      <c r="D17" s="4">
        <v>656400</v>
      </c>
      <c r="E17" s="4">
        <v>28438</v>
      </c>
      <c r="F17" s="4">
        <v>627962</v>
      </c>
      <c r="G17" s="4">
        <v>25054080000</v>
      </c>
      <c r="H17" s="4">
        <f t="shared" si="0"/>
        <v>57645120000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3558300</v>
      </c>
      <c r="S17" s="5">
        <v>0.19246213079279431</v>
      </c>
      <c r="T17" s="5">
        <v>0</v>
      </c>
      <c r="U17" s="5">
        <v>6.9948189999999993E-2</v>
      </c>
    </row>
    <row r="18" spans="1:21" x14ac:dyDescent="0.2">
      <c r="A18" s="26"/>
      <c r="B18" t="s">
        <v>15</v>
      </c>
      <c r="C18" s="6">
        <v>45222</v>
      </c>
      <c r="D18" s="4">
        <v>5100</v>
      </c>
      <c r="E18" s="4">
        <v>225500</v>
      </c>
      <c r="F18" s="4">
        <v>-220400</v>
      </c>
      <c r="G18" s="4">
        <v>-9025890000</v>
      </c>
      <c r="H18" s="4">
        <f t="shared" si="0"/>
        <v>48619230000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1814800</v>
      </c>
      <c r="S18" s="5">
        <v>0.12706634339872161</v>
      </c>
      <c r="T18" s="5">
        <v>0</v>
      </c>
      <c r="U18" s="5">
        <v>-3.1476999999999998E-2</v>
      </c>
    </row>
    <row r="19" spans="1:21" x14ac:dyDescent="0.2">
      <c r="A19" s="26"/>
      <c r="B19" t="s">
        <v>16</v>
      </c>
      <c r="C19" s="6">
        <v>45223</v>
      </c>
      <c r="D19" s="4">
        <v>20500</v>
      </c>
      <c r="E19" s="4">
        <v>33200</v>
      </c>
      <c r="F19" s="4">
        <v>-12700</v>
      </c>
      <c r="G19" s="4">
        <v>-511490000</v>
      </c>
      <c r="H19" s="4">
        <f t="shared" si="0"/>
        <v>48107740000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1599100</v>
      </c>
      <c r="S19" s="5">
        <v>3.3581389531611529E-2</v>
      </c>
      <c r="T19" s="5">
        <v>0</v>
      </c>
      <c r="U19" s="5">
        <v>1.7500000000000002E-2</v>
      </c>
    </row>
    <row r="20" spans="1:21" x14ac:dyDescent="0.2">
      <c r="A20" s="26"/>
      <c r="B20" t="s">
        <v>17</v>
      </c>
      <c r="C20" s="6">
        <v>45224</v>
      </c>
      <c r="D20" s="4">
        <v>3400</v>
      </c>
      <c r="E20" s="4">
        <v>109600</v>
      </c>
      <c r="F20" s="4">
        <v>-106200</v>
      </c>
      <c r="G20" s="4">
        <v>-4322730000</v>
      </c>
      <c r="H20" s="4">
        <f t="shared" si="0"/>
        <v>43785010000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1731400</v>
      </c>
      <c r="S20" s="5">
        <v>6.5265103384544304E-2</v>
      </c>
      <c r="T20" s="5">
        <v>0</v>
      </c>
      <c r="U20" s="5">
        <v>-2.702703E-2</v>
      </c>
    </row>
    <row r="21" spans="1:21" x14ac:dyDescent="0.2">
      <c r="A21" s="26"/>
      <c r="B21" t="s">
        <v>18</v>
      </c>
      <c r="C21" s="6">
        <v>45225</v>
      </c>
      <c r="D21" s="4">
        <v>318800</v>
      </c>
      <c r="E21" s="4">
        <v>104100</v>
      </c>
      <c r="F21" s="4">
        <v>214700</v>
      </c>
      <c r="G21" s="4">
        <v>7883420000</v>
      </c>
      <c r="H21" s="4">
        <f t="shared" si="0"/>
        <v>51668430000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4320300</v>
      </c>
      <c r="S21" s="5">
        <v>9.7886720829572019E-2</v>
      </c>
      <c r="T21" s="5">
        <v>0</v>
      </c>
      <c r="U21" s="5">
        <v>-6.9444439999999996E-2</v>
      </c>
    </row>
    <row r="22" spans="1:21" x14ac:dyDescent="0.2">
      <c r="A22" s="26"/>
      <c r="B22" t="s">
        <v>19</v>
      </c>
      <c r="C22" s="6">
        <v>45226</v>
      </c>
      <c r="D22" s="4">
        <v>67000</v>
      </c>
      <c r="E22" s="4">
        <v>247000</v>
      </c>
      <c r="F22" s="4">
        <v>-180000</v>
      </c>
      <c r="G22" s="4">
        <v>-6599340000</v>
      </c>
      <c r="H22" s="4">
        <f t="shared" si="0"/>
        <v>45069090000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2339600</v>
      </c>
      <c r="S22" s="5">
        <v>0.13421097623525388</v>
      </c>
      <c r="T22" s="5">
        <v>0</v>
      </c>
      <c r="U22" s="5">
        <v>6.7842600000000003E-3</v>
      </c>
    </row>
    <row r="23" spans="1:21" x14ac:dyDescent="0.2">
      <c r="A23" s="26"/>
      <c r="B23" t="s">
        <v>22</v>
      </c>
      <c r="C23" s="2">
        <v>45229</v>
      </c>
      <c r="D23" s="4">
        <v>32900</v>
      </c>
      <c r="E23" s="4">
        <v>6600</v>
      </c>
      <c r="F23" s="4">
        <v>26300</v>
      </c>
      <c r="G23" s="4">
        <v>978160000</v>
      </c>
      <c r="H23" s="4">
        <f t="shared" si="0"/>
        <v>46047250000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1196400</v>
      </c>
      <c r="S23" s="5">
        <v>3.3015713808090937E-2</v>
      </c>
      <c r="T23" s="5">
        <v>0</v>
      </c>
      <c r="U23" s="5">
        <v>-6.1994609999999999E-2</v>
      </c>
    </row>
    <row r="24" spans="1:21" x14ac:dyDescent="0.2">
      <c r="A24" s="26"/>
      <c r="B24" t="s">
        <v>23</v>
      </c>
      <c r="C24" s="2">
        <v>45230</v>
      </c>
      <c r="D24" s="4">
        <v>226500</v>
      </c>
      <c r="E24" s="4">
        <v>1000</v>
      </c>
      <c r="F24" s="4">
        <v>225500</v>
      </c>
      <c r="G24" s="4">
        <v>7604410000</v>
      </c>
      <c r="H24" s="4">
        <f t="shared" si="0"/>
        <v>53651660000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2821900</v>
      </c>
      <c r="S24" s="5">
        <v>8.0619440802296327E-2</v>
      </c>
      <c r="T24" s="5">
        <v>0</v>
      </c>
      <c r="U24" s="5">
        <v>-6.8965520000000002E-2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268800</v>
      </c>
      <c r="E25" s="4">
        <v>7640</v>
      </c>
      <c r="F25" s="4">
        <v>261160</v>
      </c>
      <c r="G25" s="4">
        <v>8552210000</v>
      </c>
      <c r="H25" s="4">
        <f t="shared" si="0"/>
        <v>62203870000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2713200</v>
      </c>
      <c r="S25" s="5">
        <v>0.10188707061772077</v>
      </c>
      <c r="T25" s="5">
        <v>0</v>
      </c>
      <c r="U25" s="5">
        <v>4.9382719999999998E-2</v>
      </c>
    </row>
    <row r="26" spans="1:21" x14ac:dyDescent="0.2">
      <c r="A26" s="26"/>
      <c r="B26" t="s">
        <v>25</v>
      </c>
      <c r="C26" s="6">
        <v>45232</v>
      </c>
      <c r="D26" s="4">
        <v>14600</v>
      </c>
      <c r="E26" s="4">
        <v>102520</v>
      </c>
      <c r="F26" s="4">
        <v>-87920</v>
      </c>
      <c r="G26" s="4">
        <v>-3099850000</v>
      </c>
      <c r="H26" s="4">
        <f t="shared" si="0"/>
        <v>59104020000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2525200</v>
      </c>
      <c r="S26" s="5">
        <v>4.638048471408205E-2</v>
      </c>
      <c r="T26" s="5">
        <v>0</v>
      </c>
      <c r="U26" s="5">
        <v>6.9117650000000003E-2</v>
      </c>
    </row>
    <row r="27" spans="1:21" x14ac:dyDescent="0.2">
      <c r="A27" s="26"/>
      <c r="B27" t="s">
        <v>26</v>
      </c>
      <c r="C27" s="6">
        <v>45233</v>
      </c>
      <c r="D27" s="4">
        <v>330600</v>
      </c>
      <c r="E27" s="4">
        <v>204800</v>
      </c>
      <c r="F27" s="4">
        <v>125800</v>
      </c>
      <c r="G27" s="4">
        <v>4557110000</v>
      </c>
      <c r="H27" s="4">
        <f t="shared" si="0"/>
        <v>63661130000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2196500</v>
      </c>
      <c r="S27" s="5">
        <v>0.24375142271796038</v>
      </c>
      <c r="T27" s="5">
        <v>0</v>
      </c>
      <c r="U27" s="5">
        <v>-9.6286099999999993E-3</v>
      </c>
    </row>
    <row r="28" spans="1:21" x14ac:dyDescent="0.2">
      <c r="A28" s="26"/>
      <c r="B28" t="s">
        <v>29</v>
      </c>
      <c r="C28" s="6">
        <v>45236</v>
      </c>
      <c r="D28" s="4">
        <v>48200</v>
      </c>
      <c r="E28" s="4">
        <v>101000</v>
      </c>
      <c r="F28" s="4">
        <v>-52800</v>
      </c>
      <c r="G28" s="4">
        <v>-1889090000</v>
      </c>
      <c r="H28" s="4">
        <f t="shared" si="0"/>
        <v>61772040000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1259900</v>
      </c>
      <c r="S28" s="5">
        <v>0.11842209699182475</v>
      </c>
      <c r="T28" s="5">
        <v>0</v>
      </c>
      <c r="U28" s="5">
        <v>1.5277779999999999E-2</v>
      </c>
    </row>
    <row r="29" spans="1:21" x14ac:dyDescent="0.2">
      <c r="A29" s="26"/>
      <c r="B29" t="s">
        <v>30</v>
      </c>
      <c r="C29" s="6">
        <v>45237</v>
      </c>
      <c r="D29" s="4">
        <v>317600</v>
      </c>
      <c r="E29" s="4">
        <v>84400</v>
      </c>
      <c r="F29" s="4">
        <v>233200</v>
      </c>
      <c r="G29" s="4">
        <v>8519430000</v>
      </c>
      <c r="H29" s="4">
        <f t="shared" si="0"/>
        <v>70291470000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1775800</v>
      </c>
      <c r="S29" s="5">
        <v>0.22637684423921614</v>
      </c>
      <c r="T29" s="5">
        <v>0</v>
      </c>
      <c r="U29" s="5">
        <v>1.3679899999999999E-3</v>
      </c>
    </row>
    <row r="30" spans="1:21" x14ac:dyDescent="0.2">
      <c r="A30" s="26"/>
      <c r="B30" t="s">
        <v>37</v>
      </c>
      <c r="C30" s="6">
        <v>45238</v>
      </c>
      <c r="D30" s="4">
        <v>36900</v>
      </c>
      <c r="E30" s="4">
        <v>142300</v>
      </c>
      <c r="F30" s="4">
        <v>-105400</v>
      </c>
      <c r="G30" s="4">
        <v>-4119270000</v>
      </c>
      <c r="H30" s="4">
        <f t="shared" si="0"/>
        <v>66172200000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2879600</v>
      </c>
      <c r="S30" s="5">
        <v>6.2230865397971943E-2</v>
      </c>
      <c r="T30" s="5">
        <v>0</v>
      </c>
      <c r="U30" s="5">
        <v>6.9672129999999999E-2</v>
      </c>
    </row>
    <row r="31" spans="1:21" x14ac:dyDescent="0.2">
      <c r="A31" s="26"/>
      <c r="B31" t="s">
        <v>32</v>
      </c>
      <c r="C31" s="6">
        <v>45239</v>
      </c>
      <c r="D31" s="4">
        <v>16100</v>
      </c>
      <c r="E31" s="4">
        <v>116600</v>
      </c>
      <c r="F31" s="4">
        <v>-100500</v>
      </c>
      <c r="G31" s="4">
        <v>-4052910000</v>
      </c>
      <c r="H31" s="4">
        <f t="shared" si="0"/>
        <v>62119290000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2475700</v>
      </c>
      <c r="S31" s="5">
        <v>5.3601001736882495E-2</v>
      </c>
      <c r="T31" s="5">
        <v>0</v>
      </c>
      <c r="U31" s="5">
        <v>2.1711370000000001E-2</v>
      </c>
    </row>
    <row r="32" spans="1:21" x14ac:dyDescent="0.2">
      <c r="A32" s="26"/>
      <c r="B32" t="s">
        <v>33</v>
      </c>
      <c r="C32" s="6">
        <v>45240</v>
      </c>
      <c r="D32" s="4">
        <v>55000</v>
      </c>
      <c r="E32" s="4">
        <v>55600</v>
      </c>
      <c r="F32" s="4">
        <v>-600</v>
      </c>
      <c r="G32" s="4">
        <v>-47040000</v>
      </c>
      <c r="H32" s="4">
        <f t="shared" si="0"/>
        <v>62072250000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3382500</v>
      </c>
      <c r="S32" s="5">
        <v>3.2697708795269773E-2</v>
      </c>
      <c r="T32" s="5">
        <v>0</v>
      </c>
      <c r="U32" s="5">
        <v>1.25E-3</v>
      </c>
    </row>
    <row r="33" spans="1:21" x14ac:dyDescent="0.2">
      <c r="A33" s="26"/>
      <c r="B33" t="s">
        <v>36</v>
      </c>
      <c r="C33" s="6">
        <v>45243</v>
      </c>
      <c r="D33" s="4">
        <v>5600</v>
      </c>
      <c r="E33" s="4">
        <v>48211</v>
      </c>
      <c r="F33" s="4">
        <v>-42611</v>
      </c>
      <c r="G33" s="4">
        <v>-1720640000</v>
      </c>
      <c r="H33" s="4">
        <f t="shared" si="0"/>
        <v>60351610000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1861200</v>
      </c>
      <c r="S33" s="5">
        <v>2.8911992263056092E-2</v>
      </c>
      <c r="T33" s="5">
        <v>0</v>
      </c>
      <c r="U33" s="5">
        <v>1.8726590000000001E-2</v>
      </c>
    </row>
    <row r="34" spans="1:21" x14ac:dyDescent="0.2">
      <c r="A34" s="26"/>
      <c r="B34" t="s">
        <v>38</v>
      </c>
      <c r="C34" s="6">
        <v>45244</v>
      </c>
      <c r="D34" s="4">
        <v>9800</v>
      </c>
      <c r="E34" s="4">
        <v>188600</v>
      </c>
      <c r="F34" s="4">
        <v>-178800</v>
      </c>
      <c r="G34" s="4">
        <v>-7357710000</v>
      </c>
      <c r="H34" s="4">
        <f t="shared" si="0"/>
        <v>52993900000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2160700</v>
      </c>
      <c r="S34" s="5">
        <v>9.1822094691535155E-2</v>
      </c>
      <c r="T34" s="5">
        <v>0</v>
      </c>
      <c r="U34" s="5">
        <v>4.9019600000000003E-3</v>
      </c>
    </row>
    <row r="35" spans="1:21" x14ac:dyDescent="0.2">
      <c r="A35" s="26"/>
      <c r="B35" t="s">
        <v>7</v>
      </c>
      <c r="C35" s="6">
        <v>45245</v>
      </c>
      <c r="D35" s="4">
        <v>608900</v>
      </c>
      <c r="E35" s="4">
        <v>63000</v>
      </c>
      <c r="F35" s="4">
        <v>545900</v>
      </c>
      <c r="G35" s="4">
        <v>22726350000</v>
      </c>
      <c r="H35" s="4">
        <f t="shared" si="0"/>
        <v>75720250000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2550300</v>
      </c>
      <c r="S35" s="5">
        <v>0.26345920087832803</v>
      </c>
      <c r="T35" s="5">
        <v>0</v>
      </c>
      <c r="U35" s="5">
        <v>1.463415E-2</v>
      </c>
    </row>
    <row r="36" spans="1:21" x14ac:dyDescent="0.2">
      <c r="A36" s="26"/>
      <c r="B36" t="s">
        <v>8</v>
      </c>
      <c r="C36" s="6">
        <v>45246</v>
      </c>
      <c r="D36" s="4">
        <v>48000</v>
      </c>
      <c r="E36" s="4">
        <v>0</v>
      </c>
      <c r="F36" s="4">
        <v>48000</v>
      </c>
      <c r="G36" s="4">
        <v>1981930000</v>
      </c>
      <c r="H36" s="4">
        <f t="shared" si="0"/>
        <v>77702180000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1889700</v>
      </c>
      <c r="S36" s="5">
        <v>2.5400857278933164E-2</v>
      </c>
      <c r="T36" s="5">
        <v>0</v>
      </c>
      <c r="U36" s="5">
        <v>2.163462E-2</v>
      </c>
    </row>
    <row r="37" spans="1:21" x14ac:dyDescent="0.2">
      <c r="A37" s="26"/>
      <c r="B37" t="s">
        <v>9</v>
      </c>
      <c r="C37" s="6">
        <v>45247</v>
      </c>
      <c r="D37" s="4">
        <v>10150</v>
      </c>
      <c r="E37" s="4">
        <v>11256</v>
      </c>
      <c r="F37" s="4">
        <v>-1106</v>
      </c>
      <c r="G37" s="4">
        <v>-47930000</v>
      </c>
      <c r="H37" s="4">
        <f t="shared" si="0"/>
        <v>77654250000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3089900</v>
      </c>
      <c r="S37" s="5">
        <v>6.9277322890708435E-3</v>
      </c>
      <c r="T37" s="5">
        <v>0</v>
      </c>
      <c r="U37" s="5">
        <v>-3.6470589999999997E-2</v>
      </c>
    </row>
    <row r="38" spans="1:21" x14ac:dyDescent="0.2">
      <c r="A38" s="26"/>
      <c r="B38" t="s">
        <v>12</v>
      </c>
      <c r="C38" s="2">
        <v>45250</v>
      </c>
      <c r="D38" s="4">
        <v>56100</v>
      </c>
      <c r="E38" s="4">
        <v>97400</v>
      </c>
      <c r="F38" s="4">
        <v>-41300</v>
      </c>
      <c r="G38" s="4">
        <v>-1742970000</v>
      </c>
      <c r="H38" s="4">
        <f>H37+G38</f>
        <v>75911280000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2762100</v>
      </c>
      <c r="S38" s="5">
        <v>5.5573657724195362E-2</v>
      </c>
      <c r="T38" s="5">
        <v>0</v>
      </c>
      <c r="U38" s="5">
        <v>3.5409040000000003E-2</v>
      </c>
    </row>
    <row r="39" spans="1:21" x14ac:dyDescent="0.2">
      <c r="A39" s="26"/>
      <c r="B39" t="s">
        <v>13</v>
      </c>
      <c r="C39" s="2">
        <v>45251</v>
      </c>
      <c r="D39" s="4">
        <v>200</v>
      </c>
      <c r="E39" s="4">
        <v>46360</v>
      </c>
      <c r="F39" s="4">
        <v>-46160</v>
      </c>
      <c r="G39" s="4">
        <v>-1983670000</v>
      </c>
      <c r="H39" s="4">
        <f t="shared" si="0"/>
        <v>73927610000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1956400</v>
      </c>
      <c r="S39" s="5">
        <v>2.3798814148435904E-2</v>
      </c>
      <c r="T39" s="5">
        <v>0</v>
      </c>
      <c r="U39" s="5">
        <v>9.4339599999999999E-3</v>
      </c>
    </row>
    <row r="40" spans="1:21" x14ac:dyDescent="0.2">
      <c r="A40" s="26"/>
      <c r="B40" t="s">
        <v>14</v>
      </c>
      <c r="C40" s="2">
        <v>45252</v>
      </c>
      <c r="D40" s="4">
        <v>5000</v>
      </c>
      <c r="E40" s="4">
        <v>700</v>
      </c>
      <c r="F40" s="4">
        <v>4300</v>
      </c>
      <c r="G40" s="4">
        <v>189540000</v>
      </c>
      <c r="H40" s="4">
        <f t="shared" si="0"/>
        <v>74117150000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2304500</v>
      </c>
      <c r="S40" s="5">
        <v>2.4734215665003253E-3</v>
      </c>
      <c r="T40" s="5">
        <v>0</v>
      </c>
      <c r="U40" s="5">
        <v>2.570093E-2</v>
      </c>
    </row>
    <row r="41" spans="1:21" x14ac:dyDescent="0.2">
      <c r="A41" s="26"/>
      <c r="B41" t="s">
        <v>15</v>
      </c>
      <c r="C41" s="2">
        <v>45253</v>
      </c>
      <c r="D41" s="4">
        <v>31300</v>
      </c>
      <c r="E41" s="4">
        <v>82021</v>
      </c>
      <c r="F41" s="4">
        <v>-50721</v>
      </c>
      <c r="G41" s="4">
        <v>-2264620000</v>
      </c>
      <c r="H41" s="4">
        <f t="shared" si="0"/>
        <v>71852530000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2388200</v>
      </c>
      <c r="S41" s="5">
        <v>4.7450381040113891E-2</v>
      </c>
      <c r="T41" s="5">
        <v>0</v>
      </c>
      <c r="U41" s="5">
        <v>-6.9476079999999996E-2</v>
      </c>
    </row>
    <row r="42" spans="1:21" x14ac:dyDescent="0.2">
      <c r="A42" s="26"/>
      <c r="B42" t="s">
        <v>16</v>
      </c>
      <c r="C42" s="2">
        <v>45254</v>
      </c>
      <c r="D42" s="4">
        <v>109700</v>
      </c>
      <c r="E42" s="4">
        <v>700</v>
      </c>
      <c r="F42" s="4">
        <v>109000</v>
      </c>
      <c r="G42" s="4">
        <v>4459290000</v>
      </c>
      <c r="H42" s="4">
        <f t="shared" si="0"/>
        <v>76311820000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2274600</v>
      </c>
      <c r="S42" s="5">
        <v>4.8536006330783435E-2</v>
      </c>
      <c r="T42" s="5">
        <v>0</v>
      </c>
      <c r="U42" s="5">
        <v>2.815177E-2</v>
      </c>
    </row>
    <row r="43" spans="1:21" x14ac:dyDescent="0.2">
      <c r="A43" s="26"/>
      <c r="B43" t="s">
        <v>19</v>
      </c>
      <c r="C43" s="2">
        <v>45257</v>
      </c>
      <c r="D43" s="4">
        <v>4400</v>
      </c>
      <c r="E43" s="4">
        <v>2240</v>
      </c>
      <c r="F43" s="4">
        <v>2160</v>
      </c>
      <c r="G43" s="4">
        <v>89240000</v>
      </c>
      <c r="H43" s="4">
        <f t="shared" si="0"/>
        <v>76401060000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855700</v>
      </c>
      <c r="S43" s="5">
        <v>7.7597288769428539E-3</v>
      </c>
      <c r="T43" s="5">
        <v>0</v>
      </c>
      <c r="U43" s="5">
        <v>-2.0238099999999998E-2</v>
      </c>
    </row>
    <row r="44" spans="1:21" x14ac:dyDescent="0.2">
      <c r="A44" s="26"/>
      <c r="B44" t="s">
        <v>20</v>
      </c>
      <c r="C44" s="2">
        <v>45258</v>
      </c>
      <c r="D44" s="4">
        <v>38100</v>
      </c>
      <c r="E44" s="4">
        <v>1800</v>
      </c>
      <c r="F44" s="4">
        <v>36300</v>
      </c>
      <c r="G44" s="4">
        <v>1487040000</v>
      </c>
      <c r="H44" s="4">
        <f t="shared" si="0"/>
        <v>77888100000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1521700</v>
      </c>
      <c r="S44" s="5">
        <v>2.6220674245909181E-2</v>
      </c>
      <c r="T44" s="5">
        <v>0</v>
      </c>
      <c r="U44" s="5">
        <v>1.9441070000000001E-2</v>
      </c>
    </row>
    <row r="45" spans="1:21" x14ac:dyDescent="0.2">
      <c r="A45" s="26"/>
      <c r="B45" t="s">
        <v>21</v>
      </c>
      <c r="C45" s="2">
        <v>45259</v>
      </c>
      <c r="D45" s="4">
        <v>7600</v>
      </c>
      <c r="E45" s="4">
        <v>50300</v>
      </c>
      <c r="F45" s="4">
        <v>-42700</v>
      </c>
      <c r="G45" s="4">
        <v>-1818400000</v>
      </c>
      <c r="H45" s="4">
        <f t="shared" si="0"/>
        <v>76069700000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1750800</v>
      </c>
      <c r="S45" s="5">
        <v>3.3070596298834819E-2</v>
      </c>
      <c r="T45" s="5">
        <v>0</v>
      </c>
      <c r="U45" s="5">
        <v>2.2646010000000001E-2</v>
      </c>
    </row>
    <row r="46" spans="1:21" x14ac:dyDescent="0.2">
      <c r="A46" s="26"/>
      <c r="B46" t="s">
        <v>22</v>
      </c>
      <c r="C46" s="2">
        <v>45260</v>
      </c>
      <c r="D46" s="4">
        <v>0</v>
      </c>
      <c r="E46" s="4">
        <v>50478</v>
      </c>
      <c r="F46" s="4">
        <v>-50478</v>
      </c>
      <c r="G46" s="4">
        <v>-2168400000</v>
      </c>
      <c r="H46" s="4">
        <f t="shared" si="0"/>
        <v>73901300000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1607600</v>
      </c>
      <c r="S46" s="5">
        <v>3.1399601891017669E-2</v>
      </c>
      <c r="T46" s="5">
        <v>0</v>
      </c>
      <c r="U46" s="5">
        <v>-1.398601E-2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23500</v>
      </c>
      <c r="E47" s="4">
        <v>52200</v>
      </c>
      <c r="F47" s="4">
        <v>-28700</v>
      </c>
      <c r="G47" s="4">
        <v>-1212210000</v>
      </c>
      <c r="H47" s="4">
        <f t="shared" si="0"/>
        <v>72689090000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1316500</v>
      </c>
      <c r="S47" s="5">
        <v>5.7500949487276867E-2</v>
      </c>
      <c r="T47" s="5">
        <v>0</v>
      </c>
      <c r="U47" s="5">
        <v>1.41844E-2</v>
      </c>
    </row>
    <row r="48" spans="1:21" x14ac:dyDescent="0.2">
      <c r="A48" s="26"/>
      <c r="B48" t="s">
        <v>27</v>
      </c>
      <c r="C48" s="2">
        <v>45264</v>
      </c>
      <c r="D48" s="4">
        <v>38800</v>
      </c>
      <c r="E48" s="4">
        <v>3000</v>
      </c>
      <c r="F48" s="4">
        <v>35800</v>
      </c>
      <c r="G48" s="4">
        <v>1587230000</v>
      </c>
      <c r="H48" s="4">
        <f t="shared" si="0"/>
        <v>74276320000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2768100</v>
      </c>
      <c r="S48" s="5">
        <v>1.5100610527076334E-2</v>
      </c>
      <c r="T48" s="5">
        <v>0</v>
      </c>
      <c r="U48" s="5">
        <v>3.7296040000000003E-2</v>
      </c>
    </row>
    <row r="49" spans="1:21" x14ac:dyDescent="0.2">
      <c r="A49" s="26"/>
      <c r="B49" t="s">
        <v>28</v>
      </c>
      <c r="C49" s="2">
        <v>45265</v>
      </c>
      <c r="D49" s="4">
        <v>2001</v>
      </c>
      <c r="E49" s="4">
        <v>34500</v>
      </c>
      <c r="F49" s="4">
        <v>-32499</v>
      </c>
      <c r="G49" s="4">
        <v>-1434460000</v>
      </c>
      <c r="H49" s="4">
        <f t="shared" si="0"/>
        <v>72841860000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1590100</v>
      </c>
      <c r="S49" s="5">
        <v>2.2955160052826867E-2</v>
      </c>
      <c r="T49" s="5">
        <v>0</v>
      </c>
      <c r="U49" s="5">
        <v>-6.7415699999999997E-3</v>
      </c>
    </row>
    <row r="50" spans="1:21" x14ac:dyDescent="0.2">
      <c r="A50" s="26"/>
      <c r="B50" t="s">
        <v>29</v>
      </c>
      <c r="C50" s="2">
        <v>45266</v>
      </c>
      <c r="D50" s="4">
        <v>8400</v>
      </c>
      <c r="E50" s="4">
        <v>1000</v>
      </c>
      <c r="F50" s="4">
        <v>7400</v>
      </c>
      <c r="G50" s="4">
        <v>327450000</v>
      </c>
      <c r="H50" s="4">
        <f t="shared" si="0"/>
        <v>73169310000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1388500</v>
      </c>
      <c r="S50" s="5">
        <v>6.7698955707598124E-3</v>
      </c>
      <c r="T50" s="5">
        <v>0</v>
      </c>
      <c r="U50" s="5">
        <v>4.5248900000000002E-3</v>
      </c>
    </row>
    <row r="51" spans="1:21" x14ac:dyDescent="0.2">
      <c r="A51" s="26"/>
      <c r="B51" t="s">
        <v>30</v>
      </c>
      <c r="C51" s="2">
        <v>45267</v>
      </c>
      <c r="D51" s="4">
        <v>26000</v>
      </c>
      <c r="E51" s="4">
        <v>62600</v>
      </c>
      <c r="F51" s="4">
        <v>-36600</v>
      </c>
      <c r="G51" s="4">
        <v>-1594510000</v>
      </c>
      <c r="H51" s="4">
        <f t="shared" si="0"/>
        <v>71574800000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3834300</v>
      </c>
      <c r="S51" s="5">
        <v>2.3107216441071381E-2</v>
      </c>
      <c r="T51" s="5">
        <v>0</v>
      </c>
      <c r="U51" s="5">
        <v>-3.716216E-2</v>
      </c>
    </row>
    <row r="52" spans="1:21" x14ac:dyDescent="0.2">
      <c r="A52" s="26"/>
      <c r="B52" t="s">
        <v>37</v>
      </c>
      <c r="C52" s="2">
        <v>45268</v>
      </c>
      <c r="D52" s="4">
        <v>5000</v>
      </c>
      <c r="E52" s="4">
        <v>205000</v>
      </c>
      <c r="F52" s="4">
        <v>-200000</v>
      </c>
      <c r="G52" s="4">
        <v>-8518540000</v>
      </c>
      <c r="H52" s="4">
        <f t="shared" si="0"/>
        <v>63056260000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1362800</v>
      </c>
      <c r="S52" s="5">
        <v>0.15409451130026416</v>
      </c>
      <c r="T52" s="5">
        <v>0</v>
      </c>
      <c r="U52" s="5">
        <v>-1.28655E-2</v>
      </c>
    </row>
    <row r="53" spans="1:21" x14ac:dyDescent="0.2">
      <c r="A53" s="26"/>
      <c r="B53" t="s">
        <v>34</v>
      </c>
      <c r="C53" s="2">
        <v>45271</v>
      </c>
      <c r="D53" s="4">
        <v>17800</v>
      </c>
      <c r="E53" s="4">
        <v>107400</v>
      </c>
      <c r="F53" s="4">
        <v>-89600</v>
      </c>
      <c r="G53" s="4">
        <v>-3743750000</v>
      </c>
      <c r="H53" s="4">
        <f t="shared" si="0"/>
        <v>59312510000</v>
      </c>
      <c r="I53" s="4"/>
      <c r="J53" s="4"/>
      <c r="K53" s="4"/>
      <c r="L53" s="4"/>
      <c r="M53" s="4"/>
      <c r="N53" s="4"/>
      <c r="O53" s="4"/>
      <c r="P53" s="4"/>
      <c r="Q53" s="4"/>
      <c r="R53" s="4">
        <v>1309800</v>
      </c>
      <c r="S53" s="5">
        <v>9.5587112536265076E-2</v>
      </c>
      <c r="T53" s="5">
        <v>0</v>
      </c>
      <c r="U53" s="5">
        <v>2.3696699999999999E-3</v>
      </c>
    </row>
    <row r="54" spans="1:21" x14ac:dyDescent="0.2">
      <c r="A54" s="26"/>
      <c r="B54" t="s">
        <v>35</v>
      </c>
      <c r="C54" s="2">
        <v>45272</v>
      </c>
      <c r="D54" s="4">
        <v>0</v>
      </c>
      <c r="E54" s="4">
        <v>1200</v>
      </c>
      <c r="F54" s="4">
        <v>-1200</v>
      </c>
      <c r="G54" s="4">
        <v>-50760000</v>
      </c>
      <c r="H54" s="4">
        <f t="shared" si="0"/>
        <v>59261750000</v>
      </c>
      <c r="I54" s="4"/>
      <c r="J54" s="4"/>
      <c r="K54" s="4"/>
      <c r="L54" s="4"/>
      <c r="M54" s="4"/>
      <c r="N54" s="4"/>
      <c r="O54" s="4"/>
      <c r="P54" s="4"/>
      <c r="Q54" s="4"/>
      <c r="R54" s="4">
        <v>560500</v>
      </c>
      <c r="S54" s="5">
        <v>2.1409455842997323E-3</v>
      </c>
      <c r="T54" s="5">
        <v>0</v>
      </c>
      <c r="U54" s="5">
        <v>4.7281299999999997E-3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86B-31ED-2348-8F4E-6773318FE570}">
  <dimension ref="A1:V67"/>
  <sheetViews>
    <sheetView topLeftCell="C1" workbookViewId="0">
      <pane ySplit="2" topLeftCell="A25" activePane="bottomLeft" state="frozen"/>
      <selection pane="bottomLeft" activeCell="M56" sqref="M56"/>
    </sheetView>
  </sheetViews>
  <sheetFormatPr baseColWidth="10" defaultRowHeight="16" x14ac:dyDescent="0.2"/>
  <cols>
    <col min="3" max="3" width="13.83203125" customWidth="1"/>
    <col min="4" max="4" width="14.33203125" customWidth="1"/>
    <col min="5" max="5" width="13.33203125" customWidth="1"/>
    <col min="6" max="6" width="15.6640625" customWidth="1"/>
    <col min="7" max="17" width="18.6640625" customWidth="1"/>
    <col min="18" max="18" width="15.83203125" customWidth="1"/>
    <col min="19" max="20" width="16.1640625" customWidth="1"/>
    <col min="21" max="21" width="13.83203125" customWidth="1"/>
  </cols>
  <sheetData>
    <row r="1" spans="1:22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2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  <c r="V2" s="5"/>
    </row>
    <row r="3" spans="1:22" x14ac:dyDescent="0.2">
      <c r="A3" s="26">
        <v>10</v>
      </c>
      <c r="B3" t="s">
        <v>25</v>
      </c>
      <c r="C3" s="2">
        <v>45201</v>
      </c>
      <c r="D3" s="4">
        <v>377000</v>
      </c>
      <c r="E3" s="4">
        <v>150391</v>
      </c>
      <c r="F3" s="4">
        <v>226609</v>
      </c>
      <c r="G3" s="4">
        <v>4864880000</v>
      </c>
      <c r="H3" s="4">
        <v>4864880000</v>
      </c>
      <c r="I3" s="4"/>
      <c r="J3" s="4"/>
      <c r="K3" s="4"/>
      <c r="L3" s="4"/>
      <c r="M3" s="4"/>
      <c r="N3" s="4"/>
      <c r="O3" s="4"/>
      <c r="P3" s="4"/>
      <c r="Q3" s="4"/>
      <c r="R3" s="4">
        <v>12289000</v>
      </c>
      <c r="S3" s="5">
        <v>4.2915696964765236E-2</v>
      </c>
      <c r="T3" s="5">
        <v>0</v>
      </c>
      <c r="U3" s="5">
        <v>4.7619000000000003E-3</v>
      </c>
      <c r="V3" s="5"/>
    </row>
    <row r="4" spans="1:22" x14ac:dyDescent="0.2">
      <c r="A4" s="26"/>
      <c r="B4" t="s">
        <v>26</v>
      </c>
      <c r="C4" s="2">
        <v>45202</v>
      </c>
      <c r="D4" s="4">
        <v>719360</v>
      </c>
      <c r="E4" s="4">
        <v>490700</v>
      </c>
      <c r="F4" s="4">
        <v>228660</v>
      </c>
      <c r="G4" s="4">
        <v>4431450000</v>
      </c>
      <c r="H4" s="4">
        <f>H3+G4</f>
        <v>9296330000</v>
      </c>
      <c r="I4" s="4"/>
      <c r="J4" s="4"/>
      <c r="K4" s="4"/>
      <c r="L4" s="4"/>
      <c r="M4" s="4"/>
      <c r="N4" s="4"/>
      <c r="O4" s="4"/>
      <c r="P4" s="4"/>
      <c r="Q4" s="4"/>
      <c r="R4" s="4">
        <v>41976600</v>
      </c>
      <c r="S4" s="5">
        <v>2.8827013145419113E-2</v>
      </c>
      <c r="T4" s="5">
        <v>0</v>
      </c>
      <c r="U4" s="5">
        <v>-6.8720379999999998E-2</v>
      </c>
      <c r="V4" s="5"/>
    </row>
    <row r="5" spans="1:22" x14ac:dyDescent="0.2">
      <c r="A5" s="26"/>
      <c r="B5" t="s">
        <v>27</v>
      </c>
      <c r="C5" s="2">
        <v>45203</v>
      </c>
      <c r="D5" s="4">
        <v>2314200</v>
      </c>
      <c r="E5" s="4">
        <v>141300</v>
      </c>
      <c r="F5" s="4">
        <v>2172900</v>
      </c>
      <c r="G5" s="4">
        <v>43694080000</v>
      </c>
      <c r="H5" s="4">
        <f>H4+G5</f>
        <v>52990410000</v>
      </c>
      <c r="I5" s="4"/>
      <c r="J5" s="4"/>
      <c r="K5" s="4"/>
      <c r="L5" s="4"/>
      <c r="M5" s="4"/>
      <c r="N5" s="4"/>
      <c r="O5" s="4"/>
      <c r="P5" s="4"/>
      <c r="Q5" s="4"/>
      <c r="R5" s="4">
        <v>31617000</v>
      </c>
      <c r="S5" s="5">
        <v>7.7663914982446153E-2</v>
      </c>
      <c r="T5" s="5">
        <v>0</v>
      </c>
      <c r="U5" s="5">
        <v>3.5623410000000001E-2</v>
      </c>
      <c r="V5" s="5"/>
    </row>
    <row r="6" spans="1:22" x14ac:dyDescent="0.2">
      <c r="A6" s="26"/>
      <c r="B6" t="s">
        <v>28</v>
      </c>
      <c r="C6" s="2">
        <v>45204</v>
      </c>
      <c r="D6" s="4">
        <v>27600</v>
      </c>
      <c r="E6" s="4">
        <v>961740</v>
      </c>
      <c r="F6" s="4">
        <v>-934140</v>
      </c>
      <c r="G6" s="4">
        <v>-19001010000</v>
      </c>
      <c r="H6" s="4">
        <f>H5+G6</f>
        <v>33989400000</v>
      </c>
      <c r="I6" s="4"/>
      <c r="J6" s="4"/>
      <c r="K6" s="4"/>
      <c r="L6" s="4"/>
      <c r="M6" s="4"/>
      <c r="N6" s="4"/>
      <c r="O6" s="4"/>
      <c r="P6" s="4"/>
      <c r="Q6" s="4"/>
      <c r="R6" s="4">
        <v>18537600</v>
      </c>
      <c r="S6" s="5">
        <v>5.3369368203003628E-2</v>
      </c>
      <c r="T6" s="5">
        <v>0</v>
      </c>
      <c r="U6" s="5">
        <v>-3.9312039999999999E-2</v>
      </c>
      <c r="V6" s="5"/>
    </row>
    <row r="7" spans="1:22" x14ac:dyDescent="0.2">
      <c r="A7" s="26"/>
      <c r="B7" t="s">
        <v>29</v>
      </c>
      <c r="C7" s="2">
        <v>45205</v>
      </c>
      <c r="D7" s="4">
        <v>1189369</v>
      </c>
      <c r="E7" s="4">
        <v>527400</v>
      </c>
      <c r="F7" s="4">
        <v>661969</v>
      </c>
      <c r="G7" s="4">
        <v>13390260000</v>
      </c>
      <c r="H7" s="4">
        <f t="shared" ref="H7:H54" si="0">H6+G7</f>
        <v>47379660000</v>
      </c>
      <c r="I7" s="4"/>
      <c r="J7" s="4"/>
      <c r="K7" s="4"/>
      <c r="L7" s="4"/>
      <c r="M7" s="4"/>
      <c r="N7" s="4"/>
      <c r="O7" s="4"/>
      <c r="P7" s="4"/>
      <c r="Q7" s="4"/>
      <c r="R7" s="4">
        <v>34766100</v>
      </c>
      <c r="S7" s="5">
        <v>4.9380545991641281E-2</v>
      </c>
      <c r="T7" s="5">
        <v>0</v>
      </c>
      <c r="U7" s="5">
        <v>6.9053710000000004E-2</v>
      </c>
      <c r="V7" s="5"/>
    </row>
    <row r="8" spans="1:22" x14ac:dyDescent="0.2">
      <c r="A8" s="26"/>
      <c r="B8" t="s">
        <v>32</v>
      </c>
      <c r="C8" s="2">
        <v>45208</v>
      </c>
      <c r="D8" s="4">
        <v>991401</v>
      </c>
      <c r="E8" s="4">
        <v>1375200</v>
      </c>
      <c r="F8" s="4">
        <v>-383799</v>
      </c>
      <c r="G8" s="4">
        <v>-8272910000</v>
      </c>
      <c r="H8" s="4">
        <f t="shared" si="0"/>
        <v>39106750000</v>
      </c>
      <c r="I8" s="4"/>
      <c r="J8" s="4"/>
      <c r="K8" s="4"/>
      <c r="L8" s="4"/>
      <c r="M8" s="4"/>
      <c r="N8" s="4"/>
      <c r="O8" s="4"/>
      <c r="P8" s="4"/>
      <c r="Q8" s="4"/>
      <c r="R8" s="4">
        <v>22737700</v>
      </c>
      <c r="S8" s="5">
        <v>0.10408269086143278</v>
      </c>
      <c r="T8" s="5">
        <v>0</v>
      </c>
      <c r="U8" s="5">
        <v>3.349282E-2</v>
      </c>
      <c r="V8" s="5"/>
    </row>
    <row r="9" spans="1:22" x14ac:dyDescent="0.2">
      <c r="A9" s="26"/>
      <c r="B9" t="s">
        <v>33</v>
      </c>
      <c r="C9" s="2">
        <v>45209</v>
      </c>
      <c r="D9" s="4">
        <v>1449700</v>
      </c>
      <c r="E9" s="4">
        <v>1045855</v>
      </c>
      <c r="F9" s="4">
        <v>403845</v>
      </c>
      <c r="G9" s="4">
        <v>8683960000</v>
      </c>
      <c r="H9" s="4">
        <f t="shared" si="0"/>
        <v>47790710000</v>
      </c>
      <c r="I9" s="4"/>
      <c r="J9" s="4"/>
      <c r="K9" s="4"/>
      <c r="L9" s="4"/>
      <c r="M9" s="4"/>
      <c r="N9" s="4"/>
      <c r="O9" s="4"/>
      <c r="P9" s="4"/>
      <c r="Q9" s="4"/>
      <c r="R9" s="4">
        <v>25676900</v>
      </c>
      <c r="S9" s="5">
        <v>9.7190665539843207E-2</v>
      </c>
      <c r="T9" s="5">
        <v>0</v>
      </c>
      <c r="U9" s="5">
        <v>-9.2592600000000001E-3</v>
      </c>
      <c r="V9" s="5"/>
    </row>
    <row r="10" spans="1:22" x14ac:dyDescent="0.2">
      <c r="A10" s="26"/>
      <c r="B10" t="s">
        <v>34</v>
      </c>
      <c r="C10" s="2">
        <v>45210</v>
      </c>
      <c r="D10" s="4">
        <v>705503</v>
      </c>
      <c r="E10" s="4">
        <v>51940</v>
      </c>
      <c r="F10" s="4">
        <v>653563</v>
      </c>
      <c r="G10" s="4">
        <v>14138580000</v>
      </c>
      <c r="H10" s="4">
        <f t="shared" si="0"/>
        <v>61929290000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22409200</v>
      </c>
      <c r="S10" s="5">
        <v>3.3800537279331702E-2</v>
      </c>
      <c r="T10" s="5">
        <v>0</v>
      </c>
      <c r="U10" s="5">
        <v>3.7383180000000002E-2</v>
      </c>
      <c r="V10" s="5"/>
    </row>
    <row r="11" spans="1:22" x14ac:dyDescent="0.2">
      <c r="A11" s="26"/>
      <c r="B11" t="s">
        <v>35</v>
      </c>
      <c r="C11" s="2">
        <v>45211</v>
      </c>
      <c r="D11" s="4">
        <v>892660</v>
      </c>
      <c r="E11" s="4">
        <v>664900</v>
      </c>
      <c r="F11" s="4">
        <v>227760</v>
      </c>
      <c r="G11" s="4">
        <v>5039220000</v>
      </c>
      <c r="H11" s="4">
        <f t="shared" si="0"/>
        <v>66968510000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24685400</v>
      </c>
      <c r="S11" s="5">
        <v>6.3096405162565733E-2</v>
      </c>
      <c r="T11" s="5">
        <v>0</v>
      </c>
      <c r="U11" s="5">
        <v>-6.7567599999999997E-3</v>
      </c>
      <c r="V11" s="5"/>
    </row>
    <row r="12" spans="1:22" x14ac:dyDescent="0.2">
      <c r="A12" s="26"/>
      <c r="B12" t="s">
        <v>36</v>
      </c>
      <c r="C12" s="2">
        <v>45212</v>
      </c>
      <c r="D12" s="4">
        <v>843321</v>
      </c>
      <c r="E12" s="4">
        <v>122100</v>
      </c>
      <c r="F12" s="4">
        <v>721221</v>
      </c>
      <c r="G12" s="4">
        <v>15741040000</v>
      </c>
      <c r="H12" s="4">
        <f t="shared" si="0"/>
        <v>82709550000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22594900</v>
      </c>
      <c r="S12" s="5">
        <v>4.2727385383427234E-2</v>
      </c>
      <c r="T12" s="5">
        <v>0</v>
      </c>
      <c r="U12" s="5">
        <v>-2.26757E-3</v>
      </c>
      <c r="V12" s="5"/>
    </row>
    <row r="13" spans="1:22" x14ac:dyDescent="0.2">
      <c r="A13" s="26"/>
      <c r="B13" t="s">
        <v>8</v>
      </c>
      <c r="C13" s="6">
        <v>45215</v>
      </c>
      <c r="D13" s="4">
        <v>198260</v>
      </c>
      <c r="E13" s="4">
        <v>1993400</v>
      </c>
      <c r="F13" s="4">
        <v>-1795140</v>
      </c>
      <c r="G13" s="4">
        <v>-38634060000</v>
      </c>
      <c r="H13" s="4">
        <f t="shared" si="0"/>
        <v>44075490000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27909300</v>
      </c>
      <c r="S13" s="5">
        <v>7.8527945881838673E-2</v>
      </c>
      <c r="T13" s="5">
        <v>0</v>
      </c>
      <c r="U13" s="5">
        <v>-4.7727270000000002E-2</v>
      </c>
      <c r="V13" s="5"/>
    </row>
    <row r="14" spans="1:22" x14ac:dyDescent="0.2">
      <c r="A14" s="26"/>
      <c r="B14" t="s">
        <v>9</v>
      </c>
      <c r="C14" s="6">
        <v>45216</v>
      </c>
      <c r="D14" s="4">
        <v>1253000</v>
      </c>
      <c r="E14" s="4">
        <v>15340</v>
      </c>
      <c r="F14" s="4">
        <v>1237660</v>
      </c>
      <c r="G14" s="4">
        <v>26043980000</v>
      </c>
      <c r="H14" s="4">
        <f t="shared" si="0"/>
        <v>70119470000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18842000</v>
      </c>
      <c r="S14" s="5">
        <v>6.7314510136928143E-2</v>
      </c>
      <c r="T14" s="5">
        <v>0</v>
      </c>
      <c r="U14" s="5">
        <v>-4.5346060000000001E-2</v>
      </c>
      <c r="V14" s="5"/>
    </row>
    <row r="15" spans="1:22" x14ac:dyDescent="0.2">
      <c r="A15" s="26"/>
      <c r="B15" t="s">
        <v>10</v>
      </c>
      <c r="C15" s="6">
        <v>45217</v>
      </c>
      <c r="D15" s="4">
        <v>1976510</v>
      </c>
      <c r="E15" s="4">
        <v>172300</v>
      </c>
      <c r="F15" s="4">
        <v>1804210</v>
      </c>
      <c r="G15" s="4">
        <v>36244160000</v>
      </c>
      <c r="H15" s="4">
        <f t="shared" si="0"/>
        <v>106363630000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29595800</v>
      </c>
      <c r="S15" s="5">
        <v>7.2605234526520651E-2</v>
      </c>
      <c r="T15" s="5">
        <v>0</v>
      </c>
      <c r="U15" s="5">
        <v>7.4999999999999997E-3</v>
      </c>
      <c r="V15" s="5"/>
    </row>
    <row r="16" spans="1:22" x14ac:dyDescent="0.2">
      <c r="A16" s="26"/>
      <c r="B16" t="s">
        <v>11</v>
      </c>
      <c r="C16" s="6">
        <v>45218</v>
      </c>
      <c r="D16" s="4">
        <v>422900</v>
      </c>
      <c r="E16" s="4">
        <v>1672700</v>
      </c>
      <c r="F16" s="4">
        <v>-1249800</v>
      </c>
      <c r="G16" s="4">
        <v>-24527460000</v>
      </c>
      <c r="H16" s="4">
        <f t="shared" si="0"/>
        <v>81836170000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23735900</v>
      </c>
      <c r="S16" s="5">
        <v>8.8288204786841878E-2</v>
      </c>
      <c r="T16" s="5">
        <v>0</v>
      </c>
      <c r="U16" s="5">
        <v>-4.9627789999999998E-2</v>
      </c>
      <c r="V16" s="5"/>
    </row>
    <row r="17" spans="1:22" x14ac:dyDescent="0.2">
      <c r="A17" s="26"/>
      <c r="B17" t="s">
        <v>12</v>
      </c>
      <c r="C17" s="6">
        <v>45219</v>
      </c>
      <c r="D17" s="4">
        <v>603158</v>
      </c>
      <c r="E17" s="4">
        <v>422900</v>
      </c>
      <c r="F17" s="4">
        <v>180258</v>
      </c>
      <c r="G17" s="4">
        <v>3566690000</v>
      </c>
      <c r="H17" s="4">
        <f t="shared" si="0"/>
        <v>85402860000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27323700</v>
      </c>
      <c r="S17" s="5">
        <v>3.7551942086906237E-2</v>
      </c>
      <c r="T17" s="5">
        <v>0</v>
      </c>
      <c r="U17" s="5">
        <v>4.177546E-2</v>
      </c>
      <c r="V17" s="5"/>
    </row>
    <row r="18" spans="1:22" x14ac:dyDescent="0.2">
      <c r="A18" s="26"/>
      <c r="B18" t="s">
        <v>15</v>
      </c>
      <c r="C18" s="6">
        <v>45222</v>
      </c>
      <c r="D18" s="4">
        <v>182720</v>
      </c>
      <c r="E18" s="4">
        <v>2826400</v>
      </c>
      <c r="F18" s="4">
        <v>-2643680</v>
      </c>
      <c r="G18" s="4">
        <v>-52337600000</v>
      </c>
      <c r="H18" s="4">
        <f t="shared" si="0"/>
        <v>33065260000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16009900</v>
      </c>
      <c r="S18" s="5">
        <v>0.18795370364586911</v>
      </c>
      <c r="T18" s="5">
        <v>0</v>
      </c>
      <c r="U18" s="5">
        <v>-2.756892E-2</v>
      </c>
      <c r="V18" s="5"/>
    </row>
    <row r="19" spans="1:22" x14ac:dyDescent="0.2">
      <c r="A19" s="26"/>
      <c r="B19" t="s">
        <v>16</v>
      </c>
      <c r="C19" s="6">
        <v>45223</v>
      </c>
      <c r="D19" s="4">
        <v>543424</v>
      </c>
      <c r="E19" s="4">
        <v>1491400</v>
      </c>
      <c r="F19" s="4">
        <v>-947976</v>
      </c>
      <c r="G19" s="4">
        <v>-18413420000</v>
      </c>
      <c r="H19" s="4">
        <f t="shared" si="0"/>
        <v>14651840000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12963700</v>
      </c>
      <c r="S19" s="5">
        <v>0.15696321266305144</v>
      </c>
      <c r="T19" s="5">
        <v>0</v>
      </c>
      <c r="U19" s="5">
        <v>1.804124E-2</v>
      </c>
      <c r="V19" s="5"/>
    </row>
    <row r="20" spans="1:22" x14ac:dyDescent="0.2">
      <c r="A20" s="26"/>
      <c r="B20" t="s">
        <v>17</v>
      </c>
      <c r="C20" s="6">
        <v>45224</v>
      </c>
      <c r="D20" s="4">
        <v>544700</v>
      </c>
      <c r="E20" s="4">
        <v>1405200</v>
      </c>
      <c r="F20" s="4">
        <v>-860500</v>
      </c>
      <c r="G20" s="4">
        <v>-17232530000</v>
      </c>
      <c r="H20" s="4">
        <f t="shared" si="0"/>
        <v>-2580690000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14392000</v>
      </c>
      <c r="S20" s="5">
        <v>0.13548499166203445</v>
      </c>
      <c r="T20" s="5">
        <v>0</v>
      </c>
      <c r="U20" s="5">
        <v>-5.0632899999999998E-3</v>
      </c>
      <c r="V20" s="5"/>
    </row>
    <row r="21" spans="1:22" x14ac:dyDescent="0.2">
      <c r="A21" s="26"/>
      <c r="B21" t="s">
        <v>18</v>
      </c>
      <c r="C21" s="6">
        <v>45225</v>
      </c>
      <c r="D21" s="4">
        <v>1877920</v>
      </c>
      <c r="E21" s="4">
        <v>2505260</v>
      </c>
      <c r="F21" s="4">
        <v>-627340</v>
      </c>
      <c r="G21" s="4">
        <v>-11487520000</v>
      </c>
      <c r="H21" s="4">
        <f t="shared" si="0"/>
        <v>-14068210000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48854000</v>
      </c>
      <c r="S21" s="5">
        <v>8.971998198714537E-2</v>
      </c>
      <c r="T21" s="5">
        <v>0</v>
      </c>
      <c r="U21" s="5">
        <v>-6.8702289999999999E-2</v>
      </c>
      <c r="V21" s="5"/>
    </row>
    <row r="22" spans="1:22" x14ac:dyDescent="0.2">
      <c r="A22" s="26"/>
      <c r="B22" t="s">
        <v>19</v>
      </c>
      <c r="C22" s="6">
        <v>45226</v>
      </c>
      <c r="D22" s="4">
        <v>811200</v>
      </c>
      <c r="E22" s="4">
        <v>657900</v>
      </c>
      <c r="F22" s="4">
        <v>153300</v>
      </c>
      <c r="G22" s="4">
        <v>2937930000</v>
      </c>
      <c r="H22" s="4">
        <f t="shared" si="0"/>
        <v>-11130280000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21603800</v>
      </c>
      <c r="S22" s="5">
        <v>6.8001925587165224E-2</v>
      </c>
      <c r="T22" s="5">
        <v>0</v>
      </c>
      <c r="U22" s="5">
        <v>1.092896E-2</v>
      </c>
      <c r="V22" s="5"/>
    </row>
    <row r="23" spans="1:22" x14ac:dyDescent="0.2">
      <c r="A23" s="26"/>
      <c r="B23" t="s">
        <v>22</v>
      </c>
      <c r="C23" s="2">
        <v>45229</v>
      </c>
      <c r="D23" s="4">
        <v>2084100</v>
      </c>
      <c r="E23" s="4">
        <v>2100</v>
      </c>
      <c r="F23" s="4">
        <v>2082000</v>
      </c>
      <c r="G23" s="4">
        <v>36705560000</v>
      </c>
      <c r="H23" s="4">
        <f t="shared" si="0"/>
        <v>25575280000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12894100</v>
      </c>
      <c r="S23" s="5">
        <v>0.16179492946386331</v>
      </c>
      <c r="T23" s="5">
        <v>0</v>
      </c>
      <c r="U23" s="5">
        <v>-6.4864859999999996E-2</v>
      </c>
      <c r="V23" s="5"/>
    </row>
    <row r="24" spans="1:22" x14ac:dyDescent="0.2">
      <c r="A24" s="26"/>
      <c r="B24" t="s">
        <v>23</v>
      </c>
      <c r="C24" s="2">
        <v>45230</v>
      </c>
      <c r="D24" s="4">
        <v>3362930</v>
      </c>
      <c r="E24" s="4">
        <v>1517100</v>
      </c>
      <c r="F24" s="4">
        <v>1845830</v>
      </c>
      <c r="G24" s="4">
        <v>31485504805.356365</v>
      </c>
      <c r="H24" s="4">
        <f t="shared" si="0"/>
        <v>57060784805.356369</v>
      </c>
      <c r="I24" s="4"/>
      <c r="J24" s="4"/>
      <c r="K24" s="4"/>
      <c r="L24" s="4"/>
      <c r="M24" s="4"/>
      <c r="N24" s="4"/>
      <c r="O24" s="4"/>
      <c r="P24" s="4"/>
      <c r="Q24" s="4"/>
      <c r="R24" s="4">
        <v>27709100</v>
      </c>
      <c r="S24" s="5">
        <v>0.17611651046046245</v>
      </c>
      <c r="T24" s="5">
        <v>0</v>
      </c>
      <c r="U24" s="5">
        <v>-5.7803470000000003E-2</v>
      </c>
      <c r="V24" s="5"/>
    </row>
    <row r="25" spans="1:22" x14ac:dyDescent="0.2">
      <c r="A25" s="26">
        <v>11</v>
      </c>
      <c r="B25" t="s">
        <v>24</v>
      </c>
      <c r="C25" s="6">
        <v>45231</v>
      </c>
      <c r="D25" s="4">
        <v>3687600</v>
      </c>
      <c r="E25" s="4">
        <v>83400</v>
      </c>
      <c r="F25" s="4">
        <v>3604200</v>
      </c>
      <c r="G25" s="4">
        <v>60258970000</v>
      </c>
      <c r="H25" s="4">
        <f t="shared" si="0"/>
        <v>117319754805.35637</v>
      </c>
      <c r="I25" s="4"/>
      <c r="J25" s="4"/>
      <c r="K25" s="4"/>
      <c r="L25" s="4"/>
      <c r="M25" s="4"/>
      <c r="N25" s="4"/>
      <c r="O25" s="4"/>
      <c r="P25" s="4"/>
      <c r="Q25" s="4"/>
      <c r="R25" s="4">
        <v>24470100</v>
      </c>
      <c r="S25" s="5">
        <v>0.15410644010445401</v>
      </c>
      <c r="T25" s="5">
        <v>0</v>
      </c>
      <c r="U25" s="5">
        <v>6.4417180000000004E-2</v>
      </c>
      <c r="V25" s="5"/>
    </row>
    <row r="26" spans="1:22" x14ac:dyDescent="0.2">
      <c r="A26" s="26"/>
      <c r="B26" t="s">
        <v>25</v>
      </c>
      <c r="C26" s="6">
        <v>45232</v>
      </c>
      <c r="D26" s="4">
        <v>1071500</v>
      </c>
      <c r="E26" s="4">
        <v>1538800</v>
      </c>
      <c r="F26" s="4">
        <v>-467300</v>
      </c>
      <c r="G26" s="4">
        <v>-8083670000</v>
      </c>
      <c r="H26" s="4">
        <f t="shared" si="0"/>
        <v>109236084805.35637</v>
      </c>
      <c r="I26" s="4"/>
      <c r="J26" s="4"/>
      <c r="K26" s="4"/>
      <c r="L26" s="4"/>
      <c r="M26" s="4"/>
      <c r="N26" s="4"/>
      <c r="O26" s="4"/>
      <c r="P26" s="4"/>
      <c r="Q26" s="4"/>
      <c r="R26" s="4">
        <v>24913900</v>
      </c>
      <c r="S26" s="5">
        <v>0.10477283765287651</v>
      </c>
      <c r="T26" s="5">
        <v>0</v>
      </c>
      <c r="U26" s="5">
        <v>6.916427E-2</v>
      </c>
      <c r="V26" s="5"/>
    </row>
    <row r="27" spans="1:22" x14ac:dyDescent="0.2">
      <c r="A27" s="26"/>
      <c r="B27" t="s">
        <v>26</v>
      </c>
      <c r="C27" s="6">
        <v>45233</v>
      </c>
      <c r="D27" s="4">
        <v>290100</v>
      </c>
      <c r="E27" s="4">
        <v>2620900</v>
      </c>
      <c r="F27" s="4">
        <v>-2330800</v>
      </c>
      <c r="G27" s="4">
        <v>-43228630000</v>
      </c>
      <c r="H27" s="4">
        <f t="shared" si="0"/>
        <v>66007454805.356369</v>
      </c>
      <c r="I27" s="4"/>
      <c r="J27" s="4"/>
      <c r="K27" s="4"/>
      <c r="L27" s="4"/>
      <c r="M27" s="4"/>
      <c r="N27" s="4"/>
      <c r="O27" s="4"/>
      <c r="P27" s="4"/>
      <c r="Q27" s="4"/>
      <c r="R27" s="4">
        <v>21181000</v>
      </c>
      <c r="S27" s="5">
        <v>0.13743449317784806</v>
      </c>
      <c r="T27" s="5">
        <v>0</v>
      </c>
      <c r="U27" s="5">
        <v>-2.69542E-3</v>
      </c>
      <c r="V27" s="5"/>
    </row>
    <row r="28" spans="1:22" x14ac:dyDescent="0.2">
      <c r="A28" s="26"/>
      <c r="B28" t="s">
        <v>29</v>
      </c>
      <c r="C28" s="6">
        <v>45236</v>
      </c>
      <c r="D28" s="4">
        <v>539730</v>
      </c>
      <c r="E28" s="4">
        <v>705700</v>
      </c>
      <c r="F28" s="4">
        <v>-165970</v>
      </c>
      <c r="G28" s="4">
        <v>-3069250000</v>
      </c>
      <c r="H28" s="4">
        <f t="shared" si="0"/>
        <v>62938204805.356369</v>
      </c>
      <c r="I28" s="4"/>
      <c r="J28" s="4"/>
      <c r="K28" s="4"/>
      <c r="L28" s="4"/>
      <c r="M28" s="4"/>
      <c r="N28" s="4"/>
      <c r="O28" s="4"/>
      <c r="P28" s="4"/>
      <c r="Q28" s="4"/>
      <c r="R28" s="4">
        <v>13211800</v>
      </c>
      <c r="S28" s="5">
        <v>9.4266489047669502E-2</v>
      </c>
      <c r="T28" s="5">
        <v>0</v>
      </c>
      <c r="U28" s="5">
        <v>1.0810810000000001E-2</v>
      </c>
      <c r="V28" s="5"/>
    </row>
    <row r="29" spans="1:22" x14ac:dyDescent="0.2">
      <c r="A29" s="26"/>
      <c r="B29" t="s">
        <v>30</v>
      </c>
      <c r="C29" s="6">
        <v>45237</v>
      </c>
      <c r="D29" s="4">
        <v>3416763</v>
      </c>
      <c r="E29" s="4">
        <v>1827163</v>
      </c>
      <c r="F29" s="4">
        <v>1589600</v>
      </c>
      <c r="G29" s="4">
        <v>29408940000</v>
      </c>
      <c r="H29" s="4">
        <f t="shared" si="0"/>
        <v>92347144805.356369</v>
      </c>
      <c r="I29" s="4"/>
      <c r="J29" s="4"/>
      <c r="K29" s="4"/>
      <c r="L29" s="4"/>
      <c r="M29" s="4"/>
      <c r="N29" s="4"/>
      <c r="O29" s="4"/>
      <c r="P29" s="4"/>
      <c r="Q29" s="4"/>
      <c r="R29" s="4">
        <v>22330900</v>
      </c>
      <c r="S29" s="5">
        <v>0.23482824248015083</v>
      </c>
      <c r="T29" s="5">
        <v>0</v>
      </c>
      <c r="U29" s="5">
        <v>-2.1390369999999999E-2</v>
      </c>
      <c r="V29" s="5"/>
    </row>
    <row r="30" spans="1:22" x14ac:dyDescent="0.2">
      <c r="A30" s="26"/>
      <c r="B30" t="s">
        <v>37</v>
      </c>
      <c r="C30" s="6">
        <v>45238</v>
      </c>
      <c r="D30" s="4">
        <v>764240</v>
      </c>
      <c r="E30" s="4">
        <v>2517380</v>
      </c>
      <c r="F30" s="4">
        <v>-1753140</v>
      </c>
      <c r="G30" s="4">
        <v>-33159380000</v>
      </c>
      <c r="H30" s="4">
        <f t="shared" si="0"/>
        <v>59187764805.356369</v>
      </c>
      <c r="I30" s="4"/>
      <c r="J30" s="4"/>
      <c r="K30" s="4"/>
      <c r="L30" s="4"/>
      <c r="M30" s="4"/>
      <c r="N30" s="4"/>
      <c r="O30" s="4"/>
      <c r="P30" s="4"/>
      <c r="Q30" s="4"/>
      <c r="R30" s="4">
        <v>27265400</v>
      </c>
      <c r="S30" s="5">
        <v>0.1203584029575946</v>
      </c>
      <c r="T30" s="5">
        <v>0</v>
      </c>
      <c r="U30" s="5">
        <v>6.830601E-2</v>
      </c>
      <c r="V30" s="5"/>
    </row>
    <row r="31" spans="1:22" x14ac:dyDescent="0.2">
      <c r="A31" s="26"/>
      <c r="B31" t="s">
        <v>32</v>
      </c>
      <c r="C31" s="6">
        <v>45239</v>
      </c>
      <c r="D31" s="4">
        <v>1677200</v>
      </c>
      <c r="E31" s="4">
        <v>1732119</v>
      </c>
      <c r="F31" s="4">
        <v>-54919</v>
      </c>
      <c r="G31" s="4">
        <v>-1277110000</v>
      </c>
      <c r="H31" s="4">
        <f t="shared" si="0"/>
        <v>57910654805.356369</v>
      </c>
      <c r="I31" s="4"/>
      <c r="J31" s="4"/>
      <c r="K31" s="4"/>
      <c r="L31" s="4"/>
      <c r="M31" s="4"/>
      <c r="N31" s="4"/>
      <c r="O31" s="4"/>
      <c r="P31" s="4"/>
      <c r="Q31" s="4"/>
      <c r="R31" s="4">
        <v>32700400</v>
      </c>
      <c r="S31" s="5">
        <v>0.10425924453523504</v>
      </c>
      <c r="T31" s="5">
        <v>0</v>
      </c>
      <c r="U31" s="5">
        <v>2.557545E-2</v>
      </c>
      <c r="V31" s="5"/>
    </row>
    <row r="32" spans="1:22" x14ac:dyDescent="0.2">
      <c r="A32" s="26"/>
      <c r="B32" t="s">
        <v>33</v>
      </c>
      <c r="C32" s="6">
        <v>45240</v>
      </c>
      <c r="D32" s="4">
        <v>252500</v>
      </c>
      <c r="E32" s="4">
        <v>1243300</v>
      </c>
      <c r="F32" s="4">
        <v>-990800</v>
      </c>
      <c r="G32" s="4">
        <v>-19948530000</v>
      </c>
      <c r="H32" s="4">
        <f t="shared" si="0"/>
        <v>37962124805.356369</v>
      </c>
      <c r="I32" s="4"/>
      <c r="J32" s="4"/>
      <c r="K32" s="4"/>
      <c r="L32" s="4"/>
      <c r="M32" s="4"/>
      <c r="N32" s="4"/>
      <c r="O32" s="4"/>
      <c r="P32" s="4"/>
      <c r="Q32" s="4"/>
      <c r="R32" s="4">
        <v>28944300</v>
      </c>
      <c r="S32" s="5">
        <v>5.1678568837387674E-2</v>
      </c>
      <c r="T32" s="5">
        <v>0</v>
      </c>
      <c r="U32" s="5">
        <v>0</v>
      </c>
      <c r="V32" s="5"/>
    </row>
    <row r="33" spans="1:22" x14ac:dyDescent="0.2">
      <c r="A33" s="26"/>
      <c r="B33" t="s">
        <v>36</v>
      </c>
      <c r="C33" s="6">
        <v>45243</v>
      </c>
      <c r="D33" s="4">
        <v>335200</v>
      </c>
      <c r="E33" s="4">
        <v>676900</v>
      </c>
      <c r="F33" s="4">
        <v>-341700</v>
      </c>
      <c r="G33" s="4">
        <v>-6857990000</v>
      </c>
      <c r="H33" s="4">
        <f t="shared" si="0"/>
        <v>31104134805.356369</v>
      </c>
      <c r="I33" s="4"/>
      <c r="J33" s="4"/>
      <c r="K33" s="4"/>
      <c r="L33" s="4"/>
      <c r="M33" s="4"/>
      <c r="N33" s="4"/>
      <c r="O33" s="4"/>
      <c r="P33" s="4"/>
      <c r="Q33" s="4"/>
      <c r="R33" s="4">
        <v>19442700</v>
      </c>
      <c r="S33" s="5">
        <v>5.2055527267303413E-2</v>
      </c>
      <c r="T33" s="5">
        <v>0</v>
      </c>
      <c r="U33" s="5">
        <v>7.4812999999999998E-3</v>
      </c>
      <c r="V33" s="5"/>
    </row>
    <row r="34" spans="1:22" x14ac:dyDescent="0.2">
      <c r="A34" s="26"/>
      <c r="B34" t="s">
        <v>38</v>
      </c>
      <c r="C34" s="6">
        <v>45244</v>
      </c>
      <c r="D34" s="4">
        <v>1926923</v>
      </c>
      <c r="E34" s="4">
        <v>513200</v>
      </c>
      <c r="F34" s="4">
        <v>1413723</v>
      </c>
      <c r="G34" s="4">
        <v>28998450000</v>
      </c>
      <c r="H34" s="4">
        <f t="shared" si="0"/>
        <v>60102584805.356369</v>
      </c>
      <c r="I34" s="4"/>
      <c r="J34" s="4"/>
      <c r="K34" s="4"/>
      <c r="L34" s="4"/>
      <c r="M34" s="4"/>
      <c r="N34" s="4"/>
      <c r="O34" s="4"/>
      <c r="P34" s="4"/>
      <c r="Q34" s="4"/>
      <c r="R34" s="4">
        <v>22408700</v>
      </c>
      <c r="S34" s="5">
        <v>0.10889176971444127</v>
      </c>
      <c r="T34" s="5">
        <v>0</v>
      </c>
      <c r="U34" s="5">
        <v>9.9009900000000001E-3</v>
      </c>
      <c r="V34" s="5"/>
    </row>
    <row r="35" spans="1:22" x14ac:dyDescent="0.2">
      <c r="A35" s="26"/>
      <c r="B35" t="s">
        <v>7</v>
      </c>
      <c r="C35" s="6">
        <v>45245</v>
      </c>
      <c r="D35" s="4">
        <v>311300</v>
      </c>
      <c r="E35" s="4">
        <v>629063</v>
      </c>
      <c r="F35" s="4">
        <v>-317763</v>
      </c>
      <c r="G35" s="4">
        <v>-6577320000</v>
      </c>
      <c r="H35" s="4">
        <f t="shared" si="0"/>
        <v>53525264805.356369</v>
      </c>
      <c r="I35" s="4"/>
      <c r="J35" s="4"/>
      <c r="K35" s="4"/>
      <c r="L35" s="4"/>
      <c r="M35" s="4"/>
      <c r="N35" s="4"/>
      <c r="O35" s="4"/>
      <c r="P35" s="4"/>
      <c r="Q35" s="4"/>
      <c r="R35" s="4">
        <v>23091100</v>
      </c>
      <c r="S35" s="5">
        <v>4.0724045194901935E-2</v>
      </c>
      <c r="T35" s="5">
        <v>0</v>
      </c>
      <c r="U35" s="5">
        <v>4.9019600000000003E-3</v>
      </c>
      <c r="V35" s="5"/>
    </row>
    <row r="36" spans="1:22" x14ac:dyDescent="0.2">
      <c r="A36" s="26"/>
      <c r="B36" t="s">
        <v>8</v>
      </c>
      <c r="C36" s="6">
        <v>45246</v>
      </c>
      <c r="D36" s="4">
        <v>1271900</v>
      </c>
      <c r="E36" s="4">
        <v>183600</v>
      </c>
      <c r="F36" s="4">
        <v>1088300</v>
      </c>
      <c r="G36" s="4">
        <v>22380510000</v>
      </c>
      <c r="H36" s="4">
        <f t="shared" si="0"/>
        <v>75905774805.356369</v>
      </c>
      <c r="I36" s="4"/>
      <c r="J36" s="4"/>
      <c r="K36" s="4"/>
      <c r="L36" s="4"/>
      <c r="M36" s="4"/>
      <c r="N36" s="4"/>
      <c r="O36" s="4"/>
      <c r="P36" s="4"/>
      <c r="Q36" s="4"/>
      <c r="R36" s="4">
        <v>17281200</v>
      </c>
      <c r="S36" s="5">
        <v>8.4224475152188505E-2</v>
      </c>
      <c r="T36" s="5">
        <v>0</v>
      </c>
      <c r="U36" s="5">
        <v>2.4390240000000001E-2</v>
      </c>
      <c r="V36" s="5"/>
    </row>
    <row r="37" spans="1:22" x14ac:dyDescent="0.2">
      <c r="A37" s="26"/>
      <c r="B37" t="s">
        <v>9</v>
      </c>
      <c r="C37" s="6">
        <v>45247</v>
      </c>
      <c r="D37" s="4">
        <v>213500</v>
      </c>
      <c r="E37" s="4">
        <v>693600</v>
      </c>
      <c r="F37" s="4">
        <v>-480100</v>
      </c>
      <c r="G37" s="4">
        <v>-10002940000</v>
      </c>
      <c r="H37" s="4">
        <f t="shared" si="0"/>
        <v>65902834805.356369</v>
      </c>
      <c r="I37" s="4"/>
      <c r="J37" s="4"/>
      <c r="K37" s="4"/>
      <c r="L37" s="4"/>
      <c r="M37" s="4"/>
      <c r="N37" s="4"/>
      <c r="O37" s="4"/>
      <c r="P37" s="4"/>
      <c r="Q37" s="4"/>
      <c r="R37" s="4">
        <v>29459200</v>
      </c>
      <c r="S37" s="5">
        <v>3.0791739083206603E-2</v>
      </c>
      <c r="T37" s="5">
        <v>0</v>
      </c>
      <c r="U37" s="5">
        <v>-3.5714290000000003E-2</v>
      </c>
      <c r="V37" s="5"/>
    </row>
    <row r="38" spans="1:22" x14ac:dyDescent="0.2">
      <c r="A38" s="26"/>
      <c r="B38" t="s">
        <v>12</v>
      </c>
      <c r="C38" s="2">
        <v>45250</v>
      </c>
      <c r="D38" s="4">
        <v>2158600</v>
      </c>
      <c r="E38" s="4">
        <v>384330</v>
      </c>
      <c r="F38" s="4">
        <v>1774270</v>
      </c>
      <c r="G38" s="4">
        <v>36109950000</v>
      </c>
      <c r="H38" s="4">
        <f>H37+G38</f>
        <v>102012784805.35637</v>
      </c>
      <c r="I38" s="4"/>
      <c r="J38" s="4"/>
      <c r="K38" s="4"/>
      <c r="L38" s="4"/>
      <c r="M38" s="4"/>
      <c r="N38" s="4"/>
      <c r="O38" s="4"/>
      <c r="P38" s="4"/>
      <c r="Q38" s="4"/>
      <c r="R38" s="4">
        <v>38309700</v>
      </c>
      <c r="S38" s="5">
        <v>6.6378227968373546E-2</v>
      </c>
      <c r="T38" s="5">
        <v>0</v>
      </c>
      <c r="U38" s="5">
        <v>4.6913580000000003E-2</v>
      </c>
      <c r="V38" s="5"/>
    </row>
    <row r="39" spans="1:22" x14ac:dyDescent="0.2">
      <c r="A39" s="26"/>
      <c r="B39" t="s">
        <v>13</v>
      </c>
      <c r="C39" s="2">
        <v>45251</v>
      </c>
      <c r="D39" s="4">
        <v>1978400</v>
      </c>
      <c r="E39" s="4">
        <v>490520</v>
      </c>
      <c r="F39" s="4">
        <v>1487880</v>
      </c>
      <c r="G39" s="4">
        <v>32124050000</v>
      </c>
      <c r="H39" s="4">
        <f t="shared" si="0"/>
        <v>134136834805.35637</v>
      </c>
      <c r="I39" s="4"/>
      <c r="J39" s="4"/>
      <c r="K39" s="4"/>
      <c r="L39" s="4"/>
      <c r="M39" s="4"/>
      <c r="N39" s="4"/>
      <c r="O39" s="4"/>
      <c r="P39" s="4"/>
      <c r="Q39" s="4"/>
      <c r="R39" s="4">
        <v>33835400</v>
      </c>
      <c r="S39" s="5">
        <v>7.296854773403004E-2</v>
      </c>
      <c r="T39" s="5">
        <v>0</v>
      </c>
      <c r="U39" s="5">
        <v>2.3584910000000001E-2</v>
      </c>
      <c r="V39" s="5"/>
    </row>
    <row r="40" spans="1:22" x14ac:dyDescent="0.2">
      <c r="A40" s="26"/>
      <c r="B40" t="s">
        <v>14</v>
      </c>
      <c r="C40" s="2">
        <v>45252</v>
      </c>
      <c r="D40" s="4">
        <v>142910</v>
      </c>
      <c r="E40" s="4">
        <v>349400</v>
      </c>
      <c r="F40" s="4">
        <v>-206490</v>
      </c>
      <c r="G40" s="4">
        <v>-4497390000</v>
      </c>
      <c r="H40" s="4">
        <f t="shared" si="0"/>
        <v>129639444805.35637</v>
      </c>
      <c r="I40" s="4"/>
      <c r="J40" s="4"/>
      <c r="K40" s="4"/>
      <c r="L40" s="4"/>
      <c r="M40" s="4"/>
      <c r="N40" s="4"/>
      <c r="O40" s="4"/>
      <c r="P40" s="4"/>
      <c r="Q40" s="4"/>
      <c r="R40" s="4">
        <v>31608600</v>
      </c>
      <c r="S40" s="5">
        <v>1.5575191561790146E-2</v>
      </c>
      <c r="T40" s="5">
        <v>0</v>
      </c>
      <c r="U40" s="5">
        <v>9.2165900000000002E-3</v>
      </c>
      <c r="V40" s="5"/>
    </row>
    <row r="41" spans="1:22" x14ac:dyDescent="0.2">
      <c r="A41" s="26"/>
      <c r="B41" t="s">
        <v>15</v>
      </c>
      <c r="C41" s="2">
        <v>45253</v>
      </c>
      <c r="D41" s="4">
        <v>4154700</v>
      </c>
      <c r="E41" s="4">
        <v>430500</v>
      </c>
      <c r="F41" s="4">
        <v>3724200</v>
      </c>
      <c r="G41" s="4">
        <v>81123260000</v>
      </c>
      <c r="H41" s="4">
        <f t="shared" si="0"/>
        <v>210762704805.35638</v>
      </c>
      <c r="I41" s="4"/>
      <c r="J41" s="4"/>
      <c r="K41" s="4"/>
      <c r="L41" s="4"/>
      <c r="M41" s="4"/>
      <c r="N41" s="4"/>
      <c r="O41" s="4"/>
      <c r="P41" s="4"/>
      <c r="Q41" s="4"/>
      <c r="R41" s="4">
        <v>45917300</v>
      </c>
      <c r="S41" s="5">
        <v>9.9857787805467654E-2</v>
      </c>
      <c r="T41" s="5">
        <v>0</v>
      </c>
      <c r="U41" s="5">
        <v>-5.936073E-2</v>
      </c>
      <c r="V41" s="5"/>
    </row>
    <row r="42" spans="1:22" x14ac:dyDescent="0.2">
      <c r="A42" s="26"/>
      <c r="B42" t="s">
        <v>16</v>
      </c>
      <c r="C42" s="2">
        <v>45254</v>
      </c>
      <c r="D42" s="4">
        <v>1278760</v>
      </c>
      <c r="E42" s="4">
        <v>282900</v>
      </c>
      <c r="F42" s="4">
        <v>995860</v>
      </c>
      <c r="G42" s="4">
        <v>20742850000</v>
      </c>
      <c r="H42" s="4">
        <f t="shared" si="0"/>
        <v>231505554805.35638</v>
      </c>
      <c r="I42" s="4"/>
      <c r="J42" s="4"/>
      <c r="K42" s="4"/>
      <c r="L42" s="4"/>
      <c r="M42" s="4"/>
      <c r="N42" s="4"/>
      <c r="O42" s="4"/>
      <c r="P42" s="4"/>
      <c r="Q42" s="4"/>
      <c r="R42" s="4">
        <v>31510700</v>
      </c>
      <c r="S42" s="5">
        <v>4.9559673380788115E-2</v>
      </c>
      <c r="T42" s="5">
        <v>0</v>
      </c>
      <c r="U42" s="5">
        <v>3.3980580000000003E-2</v>
      </c>
      <c r="V42" s="5"/>
    </row>
    <row r="43" spans="1:22" x14ac:dyDescent="0.2">
      <c r="A43" s="26"/>
      <c r="B43" t="s">
        <v>19</v>
      </c>
      <c r="C43" s="2">
        <v>45257</v>
      </c>
      <c r="D43" s="4">
        <v>225600</v>
      </c>
      <c r="E43" s="4">
        <v>1063233</v>
      </c>
      <c r="F43" s="4">
        <v>-837633</v>
      </c>
      <c r="G43" s="4">
        <v>-17739330000</v>
      </c>
      <c r="H43" s="4">
        <f t="shared" si="0"/>
        <v>213766224805.35638</v>
      </c>
      <c r="I43" s="4"/>
      <c r="J43" s="4"/>
      <c r="K43" s="4"/>
      <c r="L43" s="4"/>
      <c r="M43" s="4"/>
      <c r="N43" s="4"/>
      <c r="O43" s="4"/>
      <c r="P43" s="4"/>
      <c r="Q43" s="4"/>
      <c r="R43" s="4">
        <v>18437800</v>
      </c>
      <c r="S43" s="5">
        <v>6.9901669396565752E-2</v>
      </c>
      <c r="T43" s="5">
        <v>0</v>
      </c>
      <c r="U43" s="5">
        <v>-3.286385E-2</v>
      </c>
      <c r="V43" s="5"/>
    </row>
    <row r="44" spans="1:22" x14ac:dyDescent="0.2">
      <c r="A44" s="26"/>
      <c r="B44" t="s">
        <v>20</v>
      </c>
      <c r="C44" s="2">
        <v>45258</v>
      </c>
      <c r="D44" s="4">
        <v>553700</v>
      </c>
      <c r="E44" s="4">
        <v>1542900</v>
      </c>
      <c r="F44" s="4">
        <v>-989200</v>
      </c>
      <c r="G44" s="4">
        <v>-20404300000</v>
      </c>
      <c r="H44" s="4">
        <f t="shared" si="0"/>
        <v>193361924805.35638</v>
      </c>
      <c r="I44" s="4"/>
      <c r="J44" s="4"/>
      <c r="K44" s="4"/>
      <c r="L44" s="4"/>
      <c r="M44" s="4"/>
      <c r="N44" s="4"/>
      <c r="O44" s="4"/>
      <c r="P44" s="4"/>
      <c r="Q44" s="4"/>
      <c r="R44" s="4">
        <v>26444900</v>
      </c>
      <c r="S44" s="5">
        <v>7.9281827497929655E-2</v>
      </c>
      <c r="T44" s="5">
        <v>0</v>
      </c>
      <c r="U44" s="5">
        <v>9.7087400000000004E-3</v>
      </c>
      <c r="V44" s="5"/>
    </row>
    <row r="45" spans="1:22" x14ac:dyDescent="0.2">
      <c r="A45" s="26"/>
      <c r="B45" t="s">
        <v>21</v>
      </c>
      <c r="C45" s="2">
        <v>45259</v>
      </c>
      <c r="D45" s="4">
        <v>1580515</v>
      </c>
      <c r="E45" s="4">
        <v>276500</v>
      </c>
      <c r="F45" s="4">
        <v>1304015</v>
      </c>
      <c r="G45" s="4">
        <v>27424930000</v>
      </c>
      <c r="H45" s="4">
        <f t="shared" si="0"/>
        <v>220786854805.35638</v>
      </c>
      <c r="I45" s="4"/>
      <c r="J45" s="4"/>
      <c r="K45" s="4"/>
      <c r="L45" s="4"/>
      <c r="M45" s="4"/>
      <c r="N45" s="4"/>
      <c r="O45" s="4"/>
      <c r="P45" s="4"/>
      <c r="Q45" s="4"/>
      <c r="R45" s="4">
        <v>17510500</v>
      </c>
      <c r="S45" s="5">
        <v>0.10605151194997288</v>
      </c>
      <c r="T45" s="5">
        <v>0</v>
      </c>
      <c r="U45" s="5">
        <v>1.2019230000000001E-2</v>
      </c>
      <c r="V45" s="5"/>
    </row>
    <row r="46" spans="1:22" x14ac:dyDescent="0.2">
      <c r="A46" s="26"/>
      <c r="B46" t="s">
        <v>22</v>
      </c>
      <c r="C46" s="2">
        <v>45260</v>
      </c>
      <c r="D46" s="4">
        <v>398600</v>
      </c>
      <c r="E46" s="4">
        <v>1836029</v>
      </c>
      <c r="F46" s="4">
        <v>-1437429</v>
      </c>
      <c r="G46" s="4">
        <v>-30069820000</v>
      </c>
      <c r="H46" s="4">
        <f t="shared" si="0"/>
        <v>190717034805.35638</v>
      </c>
      <c r="I46" s="4"/>
      <c r="J46" s="4"/>
      <c r="K46" s="4"/>
      <c r="L46" s="4"/>
      <c r="M46" s="4"/>
      <c r="N46" s="4"/>
      <c r="O46" s="4"/>
      <c r="P46" s="4"/>
      <c r="Q46" s="4"/>
      <c r="R46" s="4">
        <v>28329400</v>
      </c>
      <c r="S46" s="5">
        <v>7.888020925257859E-2</v>
      </c>
      <c r="T46" s="5">
        <v>0</v>
      </c>
      <c r="U46" s="5">
        <v>-4.7505899999999998E-3</v>
      </c>
      <c r="V46" s="5"/>
    </row>
    <row r="47" spans="1:22" x14ac:dyDescent="0.2">
      <c r="A47" s="26">
        <v>12</v>
      </c>
      <c r="B47" t="s">
        <v>24</v>
      </c>
      <c r="C47" s="2">
        <v>45261</v>
      </c>
      <c r="D47" s="4">
        <v>539100</v>
      </c>
      <c r="E47" s="4">
        <v>76550</v>
      </c>
      <c r="F47" s="4">
        <v>462550</v>
      </c>
      <c r="G47" s="4">
        <v>9771890000</v>
      </c>
      <c r="H47" s="4">
        <f t="shared" si="0"/>
        <v>200488924805.35638</v>
      </c>
      <c r="I47" s="4"/>
      <c r="J47" s="4"/>
      <c r="K47" s="4"/>
      <c r="L47" s="4"/>
      <c r="M47" s="4"/>
      <c r="N47" s="4"/>
      <c r="O47" s="4"/>
      <c r="P47" s="4"/>
      <c r="Q47" s="4"/>
      <c r="R47" s="4">
        <v>19247300</v>
      </c>
      <c r="S47" s="5">
        <v>3.19863045725894E-2</v>
      </c>
      <c r="T47" s="5">
        <v>0</v>
      </c>
      <c r="U47" s="5">
        <v>1.9093079999999998E-2</v>
      </c>
      <c r="V47" s="5"/>
    </row>
    <row r="48" spans="1:22" x14ac:dyDescent="0.2">
      <c r="A48" s="26"/>
      <c r="B48" t="s">
        <v>27</v>
      </c>
      <c r="C48" s="2">
        <v>45264</v>
      </c>
      <c r="D48" s="4">
        <v>538084</v>
      </c>
      <c r="E48" s="4">
        <v>4817210</v>
      </c>
      <c r="F48" s="4">
        <v>-4279126</v>
      </c>
      <c r="G48" s="4">
        <v>-95296010000</v>
      </c>
      <c r="H48" s="4">
        <f t="shared" si="0"/>
        <v>105192914805.35638</v>
      </c>
      <c r="I48" s="4"/>
      <c r="J48" s="4"/>
      <c r="K48" s="4"/>
      <c r="L48" s="4"/>
      <c r="M48" s="4"/>
      <c r="N48" s="4"/>
      <c r="O48" s="4"/>
      <c r="P48" s="4"/>
      <c r="Q48" s="4"/>
      <c r="R48" s="4">
        <v>56592100</v>
      </c>
      <c r="S48" s="5">
        <v>9.4629709800484518E-2</v>
      </c>
      <c r="T48" s="5">
        <v>0</v>
      </c>
      <c r="U48" s="5">
        <v>6.3231850000000006E-2</v>
      </c>
      <c r="V48" s="5"/>
    </row>
    <row r="49" spans="1:22" x14ac:dyDescent="0.2">
      <c r="A49" s="26"/>
      <c r="B49" t="s">
        <v>28</v>
      </c>
      <c r="C49" s="2">
        <v>45265</v>
      </c>
      <c r="D49" s="4">
        <v>234284</v>
      </c>
      <c r="E49" s="4">
        <v>3925541</v>
      </c>
      <c r="F49" s="4">
        <v>-3691257</v>
      </c>
      <c r="G49" s="4">
        <v>-83351620000</v>
      </c>
      <c r="H49" s="4">
        <f t="shared" si="0"/>
        <v>21841294805.356384</v>
      </c>
      <c r="I49" s="4"/>
      <c r="J49" s="4"/>
      <c r="K49" s="4"/>
      <c r="L49" s="4"/>
      <c r="M49" s="4"/>
      <c r="N49" s="4"/>
      <c r="O49" s="4"/>
      <c r="P49" s="4"/>
      <c r="Q49" s="4"/>
      <c r="R49" s="4">
        <v>27463600</v>
      </c>
      <c r="S49" s="5">
        <v>0.151466850667793</v>
      </c>
      <c r="T49" s="5">
        <v>0</v>
      </c>
      <c r="U49" s="5">
        <v>-6.6079299999999997E-3</v>
      </c>
      <c r="V49" s="5"/>
    </row>
    <row r="50" spans="1:22" x14ac:dyDescent="0.2">
      <c r="A50" s="26"/>
      <c r="B50" t="s">
        <v>29</v>
      </c>
      <c r="C50" s="2">
        <v>45266</v>
      </c>
      <c r="D50" s="4">
        <v>844395</v>
      </c>
      <c r="E50" s="4">
        <v>4611723</v>
      </c>
      <c r="F50" s="4">
        <v>-3767328</v>
      </c>
      <c r="G50" s="4">
        <v>-85564760000</v>
      </c>
      <c r="H50" s="4">
        <f t="shared" si="0"/>
        <v>-63723465194.643616</v>
      </c>
      <c r="I50" s="4"/>
      <c r="J50" s="4"/>
      <c r="K50" s="4"/>
      <c r="L50" s="4"/>
      <c r="M50" s="4"/>
      <c r="N50" s="4"/>
      <c r="O50" s="4"/>
      <c r="P50" s="4"/>
      <c r="Q50" s="4"/>
      <c r="R50" s="4">
        <v>30761300</v>
      </c>
      <c r="S50" s="5">
        <v>0.17736955200202853</v>
      </c>
      <c r="T50" s="5">
        <v>0</v>
      </c>
      <c r="U50" s="5">
        <v>8.8691800000000008E-3</v>
      </c>
      <c r="V50" s="5"/>
    </row>
    <row r="51" spans="1:22" x14ac:dyDescent="0.2">
      <c r="A51" s="26"/>
      <c r="B51" t="s">
        <v>30</v>
      </c>
      <c r="C51" s="2">
        <v>45267</v>
      </c>
      <c r="D51" s="4">
        <v>727762</v>
      </c>
      <c r="E51" s="4">
        <v>1097415</v>
      </c>
      <c r="F51" s="4">
        <v>-369653</v>
      </c>
      <c r="G51" s="4">
        <v>-8224660000</v>
      </c>
      <c r="H51" s="4">
        <f t="shared" si="0"/>
        <v>-71948125194.643616</v>
      </c>
      <c r="I51" s="4"/>
      <c r="J51" s="4"/>
      <c r="K51" s="4"/>
      <c r="L51" s="4"/>
      <c r="M51" s="4"/>
      <c r="N51" s="4"/>
      <c r="O51" s="4"/>
      <c r="P51" s="4"/>
      <c r="Q51" s="4"/>
      <c r="R51" s="4">
        <v>67492301</v>
      </c>
      <c r="S51" s="5">
        <v>2.7042743734577962E-2</v>
      </c>
      <c r="T51" s="5">
        <v>0</v>
      </c>
      <c r="U51" s="5">
        <v>-3.2967030000000001E-2</v>
      </c>
      <c r="V51" s="5"/>
    </row>
    <row r="52" spans="1:22" x14ac:dyDescent="0.2">
      <c r="A52" s="26"/>
      <c r="B52" t="s">
        <v>37</v>
      </c>
      <c r="C52" s="2">
        <v>45268</v>
      </c>
      <c r="D52" s="4">
        <v>1694128</v>
      </c>
      <c r="E52" s="4">
        <v>829379</v>
      </c>
      <c r="F52" s="4">
        <v>864749</v>
      </c>
      <c r="G52" s="4">
        <v>18957090000</v>
      </c>
      <c r="H52" s="4">
        <f t="shared" si="0"/>
        <v>-52991035194.643616</v>
      </c>
      <c r="I52" s="4">
        <v>1041400</v>
      </c>
      <c r="J52" s="4">
        <v>38800</v>
      </c>
      <c r="K52" s="4">
        <v>1002600</v>
      </c>
      <c r="L52" s="4">
        <v>22072410000</v>
      </c>
      <c r="M52" s="4"/>
      <c r="N52" s="4">
        <v>3482</v>
      </c>
      <c r="O52" s="4">
        <v>7209</v>
      </c>
      <c r="P52" s="4">
        <v>7500200</v>
      </c>
      <c r="Q52" s="4">
        <v>11471700</v>
      </c>
      <c r="R52" s="4">
        <v>20885500</v>
      </c>
      <c r="S52" s="5">
        <v>0.12082578822628139</v>
      </c>
      <c r="T52" s="5">
        <v>5.1720092887409926E-2</v>
      </c>
      <c r="U52" s="5">
        <v>-1.363636E-2</v>
      </c>
      <c r="V52" s="5"/>
    </row>
    <row r="53" spans="1:22" x14ac:dyDescent="0.2">
      <c r="A53" s="26"/>
      <c r="B53" t="s">
        <v>34</v>
      </c>
      <c r="C53" s="2">
        <v>45271</v>
      </c>
      <c r="D53" s="4">
        <v>2256884</v>
      </c>
      <c r="E53" s="4">
        <v>211215</v>
      </c>
      <c r="F53" s="4">
        <v>2045669</v>
      </c>
      <c r="G53" s="4">
        <v>44309780000</v>
      </c>
      <c r="H53" s="4">
        <f t="shared" si="0"/>
        <v>-8681255194.6436157</v>
      </c>
      <c r="I53" s="4">
        <v>26400</v>
      </c>
      <c r="J53" s="4">
        <v>9500</v>
      </c>
      <c r="K53" s="4">
        <v>16900</v>
      </c>
      <c r="L53" s="4">
        <v>366310000</v>
      </c>
      <c r="M53" s="4"/>
      <c r="N53" s="4">
        <v>6275</v>
      </c>
      <c r="O53" s="4">
        <v>6443</v>
      </c>
      <c r="P53" s="4">
        <v>12251400</v>
      </c>
      <c r="Q53" s="4">
        <v>10794600</v>
      </c>
      <c r="R53" s="4">
        <v>24212900</v>
      </c>
      <c r="S53" s="5">
        <v>0.10193322567722164</v>
      </c>
      <c r="T53" s="5">
        <v>1.482680719781604E-3</v>
      </c>
      <c r="U53" s="5">
        <v>1.152074E-2</v>
      </c>
    </row>
    <row r="54" spans="1:22" x14ac:dyDescent="0.2">
      <c r="A54" s="26"/>
      <c r="B54" t="s">
        <v>35</v>
      </c>
      <c r="C54" s="2">
        <v>45272</v>
      </c>
      <c r="D54" s="4">
        <v>3518111</v>
      </c>
      <c r="E54" s="4">
        <v>420620</v>
      </c>
      <c r="F54" s="4">
        <v>3097491</v>
      </c>
      <c r="G54" s="4">
        <v>68532070000</v>
      </c>
      <c r="H54" s="4">
        <f t="shared" si="0"/>
        <v>59850814805.356384</v>
      </c>
      <c r="I54" s="4">
        <v>730000</v>
      </c>
      <c r="J54" s="4">
        <v>26400</v>
      </c>
      <c r="K54" s="4">
        <v>703600</v>
      </c>
      <c r="L54" s="4">
        <v>15546355000</v>
      </c>
      <c r="M54" s="4"/>
      <c r="N54" s="4">
        <v>4193</v>
      </c>
      <c r="O54" s="4">
        <v>3316</v>
      </c>
      <c r="P54" s="4">
        <v>7735000</v>
      </c>
      <c r="Q54" s="4">
        <v>7528100</v>
      </c>
      <c r="R54" s="4">
        <v>16260700</v>
      </c>
      <c r="S54" s="5">
        <v>0.24222395099841951</v>
      </c>
      <c r="T54" s="5">
        <v>4.6517062611080705E-2</v>
      </c>
      <c r="U54" s="5">
        <v>4.5558100000000004E-3</v>
      </c>
    </row>
    <row r="55" spans="1:22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2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2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2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2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2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2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2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2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2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89A-DDAA-BD4F-9E2B-E7E3EAAC1AF6}">
  <dimension ref="A1:U67"/>
  <sheetViews>
    <sheetView topLeftCell="C1" workbookViewId="0">
      <pane ySplit="2" topLeftCell="A26" activePane="bottomLeft" state="frozen"/>
      <selection pane="bottomLeft" activeCell="H54" sqref="H54"/>
    </sheetView>
  </sheetViews>
  <sheetFormatPr baseColWidth="10" defaultRowHeight="16" x14ac:dyDescent="0.2"/>
  <cols>
    <col min="4" max="4" width="14.33203125" customWidth="1"/>
    <col min="5" max="5" width="13.6640625" customWidth="1"/>
    <col min="6" max="6" width="15.6640625" customWidth="1"/>
    <col min="7" max="7" width="16.1640625" customWidth="1"/>
    <col min="8" max="8" width="20.6640625" customWidth="1"/>
    <col min="12" max="12" width="13.6640625" customWidth="1"/>
    <col min="18" max="18" width="13.6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182910</v>
      </c>
      <c r="E3" s="4">
        <v>148600</v>
      </c>
      <c r="F3" s="4">
        <v>34310</v>
      </c>
      <c r="G3" s="4">
        <v>607598877.9000001</v>
      </c>
      <c r="H3" s="4">
        <v>607598877.9000001</v>
      </c>
      <c r="I3" s="4"/>
      <c r="J3" s="4"/>
      <c r="K3" s="4"/>
      <c r="L3" s="4"/>
      <c r="M3" s="4"/>
      <c r="N3" s="4"/>
      <c r="O3" s="4"/>
      <c r="P3" s="4"/>
      <c r="Q3" s="4"/>
      <c r="R3" s="4">
        <v>7603122</v>
      </c>
      <c r="S3" s="5">
        <v>4.360182567108617E-2</v>
      </c>
      <c r="T3" s="5">
        <v>0</v>
      </c>
      <c r="U3" s="5">
        <v>-1.9607840000000001E-2</v>
      </c>
    </row>
    <row r="4" spans="1:21" x14ac:dyDescent="0.2">
      <c r="A4" s="26"/>
      <c r="B4" t="s">
        <v>26</v>
      </c>
      <c r="C4" s="2">
        <v>45202</v>
      </c>
      <c r="D4" s="4">
        <v>168900</v>
      </c>
      <c r="E4" s="4">
        <v>291100</v>
      </c>
      <c r="F4" s="4">
        <v>-122200</v>
      </c>
      <c r="G4" s="4">
        <v>-2121800000</v>
      </c>
      <c r="H4" s="4">
        <f>H3+G4</f>
        <v>-1514201122.0999999</v>
      </c>
      <c r="I4" s="4"/>
      <c r="J4" s="4"/>
      <c r="K4" s="4"/>
      <c r="L4" s="4"/>
      <c r="M4" s="4"/>
      <c r="N4" s="4"/>
      <c r="O4" s="4"/>
      <c r="P4" s="4"/>
      <c r="Q4" s="4"/>
      <c r="R4" s="4">
        <v>7810602</v>
      </c>
      <c r="S4" s="5">
        <v>5.8894308018767313E-2</v>
      </c>
      <c r="T4" s="5">
        <v>0</v>
      </c>
      <c r="U4" s="5">
        <v>-4.5714289999999998E-2</v>
      </c>
    </row>
    <row r="5" spans="1:21" x14ac:dyDescent="0.2">
      <c r="A5" s="26"/>
      <c r="B5" t="s">
        <v>27</v>
      </c>
      <c r="C5" s="2">
        <v>45203</v>
      </c>
      <c r="D5" s="4">
        <v>278300</v>
      </c>
      <c r="E5" s="4">
        <v>455800</v>
      </c>
      <c r="F5" s="4">
        <v>-177500</v>
      </c>
      <c r="G5" s="4">
        <v>-2975960000</v>
      </c>
      <c r="H5" s="4">
        <f>H4+G5</f>
        <v>-4490161122.1000004</v>
      </c>
      <c r="I5" s="4"/>
      <c r="J5" s="4"/>
      <c r="K5" s="4"/>
      <c r="L5" s="4"/>
      <c r="M5" s="4"/>
      <c r="N5" s="4"/>
      <c r="O5" s="4"/>
      <c r="P5" s="4"/>
      <c r="Q5" s="4"/>
      <c r="R5" s="4">
        <v>13261500</v>
      </c>
      <c r="S5" s="5">
        <v>5.5355728989933267E-2</v>
      </c>
      <c r="T5" s="5">
        <v>0</v>
      </c>
      <c r="U5" s="5">
        <v>-5.9880200000000001E-3</v>
      </c>
    </row>
    <row r="6" spans="1:21" x14ac:dyDescent="0.2">
      <c r="A6" s="26"/>
      <c r="B6" t="s">
        <v>28</v>
      </c>
      <c r="C6" s="2">
        <v>45204</v>
      </c>
      <c r="D6" s="4">
        <v>78000</v>
      </c>
      <c r="E6" s="4">
        <v>464400</v>
      </c>
      <c r="F6" s="4">
        <v>-386400</v>
      </c>
      <c r="G6" s="4">
        <v>-6415950000</v>
      </c>
      <c r="H6" s="4">
        <f>H5+G6</f>
        <v>-10906111122.1</v>
      </c>
      <c r="I6" s="4"/>
      <c r="J6" s="4"/>
      <c r="K6" s="4"/>
      <c r="L6" s="4"/>
      <c r="M6" s="4"/>
      <c r="N6" s="4"/>
      <c r="O6" s="4"/>
      <c r="P6" s="4"/>
      <c r="Q6" s="4"/>
      <c r="R6" s="4">
        <v>3336200</v>
      </c>
      <c r="S6" s="5">
        <v>0.16258018104430191</v>
      </c>
      <c r="T6" s="5">
        <v>0</v>
      </c>
      <c r="U6" s="5">
        <v>-3.0120500000000001E-3</v>
      </c>
    </row>
    <row r="7" spans="1:21" x14ac:dyDescent="0.2">
      <c r="A7" s="26"/>
      <c r="B7" t="s">
        <v>29</v>
      </c>
      <c r="C7" s="2">
        <v>45205</v>
      </c>
      <c r="D7" s="4">
        <v>349900</v>
      </c>
      <c r="E7" s="4">
        <v>17600</v>
      </c>
      <c r="F7" s="4">
        <v>332300</v>
      </c>
      <c r="G7" s="4">
        <v>5539050000</v>
      </c>
      <c r="H7" s="4">
        <f t="shared" ref="H7:H54" si="0">H6+G7</f>
        <v>-5367061122.1000004</v>
      </c>
      <c r="I7" s="4"/>
      <c r="J7" s="4"/>
      <c r="K7" s="4"/>
      <c r="L7" s="4"/>
      <c r="M7" s="4"/>
      <c r="N7" s="4"/>
      <c r="O7" s="4"/>
      <c r="P7" s="4"/>
      <c r="Q7" s="4"/>
      <c r="R7" s="4">
        <v>4441500</v>
      </c>
      <c r="S7" s="5">
        <v>8.2742316784869971E-2</v>
      </c>
      <c r="T7" s="5">
        <v>0</v>
      </c>
      <c r="U7" s="5">
        <v>1.5105739999999999E-2</v>
      </c>
    </row>
    <row r="8" spans="1:21" x14ac:dyDescent="0.2">
      <c r="A8" s="26"/>
      <c r="B8" t="s">
        <v>32</v>
      </c>
      <c r="C8" s="2">
        <v>45208</v>
      </c>
      <c r="D8" s="4">
        <v>31100</v>
      </c>
      <c r="E8" s="4">
        <v>456400</v>
      </c>
      <c r="F8" s="4">
        <v>-425300</v>
      </c>
      <c r="G8" s="4">
        <v>-7151420000</v>
      </c>
      <c r="H8" s="4">
        <f t="shared" si="0"/>
        <v>-12518481122.1</v>
      </c>
      <c r="I8" s="4"/>
      <c r="J8" s="4"/>
      <c r="K8" s="4"/>
      <c r="L8" s="4"/>
      <c r="M8" s="4"/>
      <c r="N8" s="4"/>
      <c r="O8" s="4"/>
      <c r="P8" s="4"/>
      <c r="Q8" s="4"/>
      <c r="R8" s="4">
        <v>19186301</v>
      </c>
      <c r="S8" s="5">
        <v>2.5408753881219732E-2</v>
      </c>
      <c r="T8" s="5">
        <v>0</v>
      </c>
      <c r="U8" s="5">
        <v>2.9761900000000001E-3</v>
      </c>
    </row>
    <row r="9" spans="1:21" x14ac:dyDescent="0.2">
      <c r="A9" s="26"/>
      <c r="B9" t="s">
        <v>33</v>
      </c>
      <c r="C9" s="2">
        <v>45209</v>
      </c>
      <c r="D9" s="4">
        <v>253813</v>
      </c>
      <c r="E9" s="4">
        <v>335200</v>
      </c>
      <c r="F9" s="4">
        <v>-81387</v>
      </c>
      <c r="G9" s="4">
        <v>-1368020000</v>
      </c>
      <c r="H9" s="4">
        <f t="shared" si="0"/>
        <v>-13886501122.1</v>
      </c>
      <c r="I9" s="4"/>
      <c r="J9" s="4"/>
      <c r="K9" s="4"/>
      <c r="L9" s="4"/>
      <c r="M9" s="4"/>
      <c r="N9" s="4"/>
      <c r="O9" s="4"/>
      <c r="P9" s="4"/>
      <c r="Q9" s="4"/>
      <c r="R9" s="4">
        <v>4293100</v>
      </c>
      <c r="S9" s="5">
        <v>0.13719992546178753</v>
      </c>
      <c r="T9" s="5">
        <v>0</v>
      </c>
      <c r="U9" s="5">
        <v>-5.9347200000000001E-3</v>
      </c>
    </row>
    <row r="10" spans="1:21" x14ac:dyDescent="0.2">
      <c r="A10" s="26"/>
      <c r="B10" t="s">
        <v>34</v>
      </c>
      <c r="C10" s="2">
        <v>45210</v>
      </c>
      <c r="D10" s="4">
        <v>169600</v>
      </c>
      <c r="E10" s="4">
        <v>92100</v>
      </c>
      <c r="F10" s="4">
        <v>77500</v>
      </c>
      <c r="G10" s="4">
        <v>1301280000</v>
      </c>
      <c r="H10" s="4">
        <f t="shared" si="0"/>
        <v>-12585221122.1</v>
      </c>
      <c r="I10" s="4"/>
      <c r="J10" s="4"/>
      <c r="K10" s="4"/>
      <c r="L10" s="4"/>
      <c r="M10" s="4"/>
      <c r="N10" s="4"/>
      <c r="O10" s="4"/>
      <c r="P10" s="4"/>
      <c r="Q10" s="4"/>
      <c r="R10" s="4">
        <v>4637900</v>
      </c>
      <c r="S10" s="5">
        <v>5.6426399879255698E-2</v>
      </c>
      <c r="T10" s="5">
        <v>0</v>
      </c>
      <c r="U10" s="5">
        <v>0</v>
      </c>
    </row>
    <row r="11" spans="1:21" x14ac:dyDescent="0.2">
      <c r="A11" s="26"/>
      <c r="B11" t="s">
        <v>35</v>
      </c>
      <c r="C11" s="2">
        <v>45211</v>
      </c>
      <c r="D11" s="4">
        <v>95005</v>
      </c>
      <c r="E11" s="4">
        <v>371000</v>
      </c>
      <c r="F11" s="4">
        <v>-275995</v>
      </c>
      <c r="G11" s="4">
        <v>-4640000000</v>
      </c>
      <c r="H11" s="4">
        <f t="shared" si="0"/>
        <v>-17225221122.099998</v>
      </c>
      <c r="I11" s="4"/>
      <c r="J11" s="4"/>
      <c r="K11" s="4"/>
      <c r="L11" s="4"/>
      <c r="M11" s="4"/>
      <c r="N11" s="4"/>
      <c r="O11" s="4"/>
      <c r="P11" s="4"/>
      <c r="Q11" s="4"/>
      <c r="R11" s="4">
        <v>5222800</v>
      </c>
      <c r="S11" s="5">
        <v>8.9225128283679248E-2</v>
      </c>
      <c r="T11" s="5">
        <v>0</v>
      </c>
      <c r="U11" s="5">
        <v>2.6865670000000001E-2</v>
      </c>
    </row>
    <row r="12" spans="1:21" x14ac:dyDescent="0.2">
      <c r="A12" s="26"/>
      <c r="B12" t="s">
        <v>36</v>
      </c>
      <c r="C12" s="2">
        <v>45212</v>
      </c>
      <c r="D12" s="4">
        <v>2400</v>
      </c>
      <c r="E12" s="4">
        <v>208900</v>
      </c>
      <c r="F12" s="4">
        <v>-206500</v>
      </c>
      <c r="G12" s="4">
        <v>-3532910000</v>
      </c>
      <c r="H12" s="4">
        <f t="shared" si="0"/>
        <v>-20758131122.099998</v>
      </c>
      <c r="I12" s="4"/>
      <c r="J12" s="4"/>
      <c r="K12" s="4"/>
      <c r="L12" s="4"/>
      <c r="M12" s="4"/>
      <c r="N12" s="4"/>
      <c r="O12" s="4"/>
      <c r="P12" s="4"/>
      <c r="Q12" s="4"/>
      <c r="R12" s="4">
        <v>7508503</v>
      </c>
      <c r="S12" s="5">
        <v>2.8141428457843062E-2</v>
      </c>
      <c r="T12" s="5">
        <v>0</v>
      </c>
      <c r="U12" s="5">
        <v>2.90698E-3</v>
      </c>
    </row>
    <row r="13" spans="1:21" x14ac:dyDescent="0.2">
      <c r="A13" s="26"/>
      <c r="B13" t="s">
        <v>8</v>
      </c>
      <c r="C13" s="6">
        <v>45215</v>
      </c>
      <c r="D13" s="4">
        <v>13340</v>
      </c>
      <c r="E13" s="4">
        <v>679500</v>
      </c>
      <c r="F13" s="4">
        <v>-666160</v>
      </c>
      <c r="G13" s="4">
        <v>-11269940000</v>
      </c>
      <c r="H13" s="4">
        <f t="shared" si="0"/>
        <v>-32028071122.099998</v>
      </c>
      <c r="I13" s="4"/>
      <c r="J13" s="4"/>
      <c r="K13" s="4"/>
      <c r="L13" s="4"/>
      <c r="M13" s="4"/>
      <c r="N13" s="4"/>
      <c r="O13" s="4"/>
      <c r="P13" s="4"/>
      <c r="Q13" s="4"/>
      <c r="R13" s="4">
        <v>4724902</v>
      </c>
      <c r="S13" s="5">
        <v>0.14663584556886047</v>
      </c>
      <c r="T13" s="5">
        <v>0</v>
      </c>
      <c r="U13" s="5">
        <v>-2.6086959999999999E-2</v>
      </c>
    </row>
    <row r="14" spans="1:21" x14ac:dyDescent="0.2">
      <c r="A14" s="26"/>
      <c r="B14" t="s">
        <v>9</v>
      </c>
      <c r="C14" s="6">
        <v>45216</v>
      </c>
      <c r="D14" s="4">
        <v>111222</v>
      </c>
      <c r="E14" s="4">
        <v>21900</v>
      </c>
      <c r="F14" s="4">
        <v>89322</v>
      </c>
      <c r="G14" s="4">
        <v>1508550000</v>
      </c>
      <c r="H14" s="4">
        <f t="shared" si="0"/>
        <v>-30519521122.099998</v>
      </c>
      <c r="I14" s="4"/>
      <c r="J14" s="4"/>
      <c r="K14" s="4"/>
      <c r="L14" s="4"/>
      <c r="M14" s="4"/>
      <c r="N14" s="4"/>
      <c r="O14" s="4"/>
      <c r="P14" s="4"/>
      <c r="Q14" s="4"/>
      <c r="R14" s="4">
        <v>3429202</v>
      </c>
      <c r="S14" s="5">
        <v>3.8820110334707607E-2</v>
      </c>
      <c r="T14" s="5">
        <v>0</v>
      </c>
      <c r="U14" s="5">
        <v>-1.7857140000000001E-2</v>
      </c>
    </row>
    <row r="15" spans="1:21" x14ac:dyDescent="0.2">
      <c r="A15" s="26"/>
      <c r="B15" t="s">
        <v>10</v>
      </c>
      <c r="C15" s="6">
        <v>45217</v>
      </c>
      <c r="D15" s="4">
        <v>392800</v>
      </c>
      <c r="E15" s="4">
        <v>50491</v>
      </c>
      <c r="F15" s="4">
        <v>342309</v>
      </c>
      <c r="G15" s="4">
        <v>5599880000</v>
      </c>
      <c r="H15" s="4">
        <f t="shared" si="0"/>
        <v>-24919641122.099998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9962800</v>
      </c>
      <c r="S15" s="5">
        <v>4.4494619986349217E-2</v>
      </c>
      <c r="T15" s="5">
        <v>0</v>
      </c>
      <c r="U15" s="5">
        <v>-1.515152E-2</v>
      </c>
    </row>
    <row r="16" spans="1:21" x14ac:dyDescent="0.2">
      <c r="A16" s="26"/>
      <c r="B16" t="s">
        <v>11</v>
      </c>
      <c r="C16" s="6">
        <v>45218</v>
      </c>
      <c r="D16" s="4">
        <v>354067</v>
      </c>
      <c r="E16" s="4">
        <v>269500</v>
      </c>
      <c r="F16" s="4">
        <v>84567</v>
      </c>
      <c r="G16" s="4">
        <v>1371250000</v>
      </c>
      <c r="H16" s="4">
        <f t="shared" si="0"/>
        <v>-23548391122.099998</v>
      </c>
      <c r="I16" s="4"/>
      <c r="J16" s="4"/>
      <c r="K16" s="4"/>
      <c r="L16" s="4"/>
      <c r="M16" s="4"/>
      <c r="N16" s="4"/>
      <c r="O16" s="4"/>
      <c r="P16" s="4"/>
      <c r="Q16" s="4"/>
      <c r="R16" s="4">
        <v>2472901</v>
      </c>
      <c r="S16" s="5">
        <v>0.25216011478017114</v>
      </c>
      <c r="T16" s="5">
        <v>0</v>
      </c>
      <c r="U16" s="5">
        <v>-6.1538499999999998E-3</v>
      </c>
    </row>
    <row r="17" spans="1:21" x14ac:dyDescent="0.2">
      <c r="A17" s="26"/>
      <c r="B17" t="s">
        <v>12</v>
      </c>
      <c r="C17" s="6">
        <v>45219</v>
      </c>
      <c r="D17" s="4">
        <v>319300</v>
      </c>
      <c r="E17" s="4">
        <v>127600</v>
      </c>
      <c r="F17" s="4">
        <v>191700</v>
      </c>
      <c r="G17" s="4">
        <v>3092160000</v>
      </c>
      <c r="H17" s="4">
        <f t="shared" si="0"/>
        <v>-20456231122.099998</v>
      </c>
      <c r="I17" s="4"/>
      <c r="J17" s="4"/>
      <c r="K17" s="4"/>
      <c r="L17" s="4"/>
      <c r="M17" s="4"/>
      <c r="N17" s="4"/>
      <c r="O17" s="4"/>
      <c r="P17" s="4"/>
      <c r="Q17" s="4"/>
      <c r="R17" s="4">
        <v>2685900</v>
      </c>
      <c r="S17" s="5">
        <v>0.16638743065639078</v>
      </c>
      <c r="T17" s="5">
        <v>0</v>
      </c>
      <c r="U17" s="5">
        <v>2.167183E-2</v>
      </c>
    </row>
    <row r="18" spans="1:21" x14ac:dyDescent="0.2">
      <c r="A18" s="26"/>
      <c r="B18" t="s">
        <v>15</v>
      </c>
      <c r="C18" s="6">
        <v>45222</v>
      </c>
      <c r="D18" s="4">
        <v>114500</v>
      </c>
      <c r="E18" s="4">
        <v>890900</v>
      </c>
      <c r="F18" s="4">
        <v>-776400</v>
      </c>
      <c r="G18" s="4">
        <v>-12788740000</v>
      </c>
      <c r="H18" s="4">
        <f t="shared" si="0"/>
        <v>-33244971122.099998</v>
      </c>
      <c r="I18" s="4"/>
      <c r="J18" s="4"/>
      <c r="K18" s="4"/>
      <c r="L18" s="4"/>
      <c r="M18" s="4"/>
      <c r="N18" s="4"/>
      <c r="O18" s="4"/>
      <c r="P18" s="4"/>
      <c r="Q18" s="4"/>
      <c r="R18" s="4">
        <v>6245201</v>
      </c>
      <c r="S18" s="5">
        <v>0.16098761272855749</v>
      </c>
      <c r="T18" s="5">
        <v>0</v>
      </c>
      <c r="U18" s="5">
        <v>-3.0303000000000001E-3</v>
      </c>
    </row>
    <row r="19" spans="1:21" x14ac:dyDescent="0.2">
      <c r="A19" s="26"/>
      <c r="B19" t="s">
        <v>16</v>
      </c>
      <c r="C19" s="6">
        <v>45223</v>
      </c>
      <c r="D19" s="4">
        <v>228300</v>
      </c>
      <c r="E19" s="4">
        <v>79561</v>
      </c>
      <c r="F19" s="4">
        <v>148739</v>
      </c>
      <c r="G19" s="4">
        <v>2462930000</v>
      </c>
      <c r="H19" s="4">
        <f t="shared" si="0"/>
        <v>-30782041122.099998</v>
      </c>
      <c r="I19" s="4"/>
      <c r="J19" s="4"/>
      <c r="K19" s="4"/>
      <c r="L19" s="4"/>
      <c r="M19" s="4"/>
      <c r="N19" s="4"/>
      <c r="O19" s="4"/>
      <c r="P19" s="4"/>
      <c r="Q19" s="4"/>
      <c r="R19" s="4">
        <v>4260802</v>
      </c>
      <c r="S19" s="5">
        <v>7.2254237582502073E-2</v>
      </c>
      <c r="T19" s="5">
        <v>0</v>
      </c>
      <c r="U19" s="5">
        <v>2.12766E-2</v>
      </c>
    </row>
    <row r="20" spans="1:21" x14ac:dyDescent="0.2">
      <c r="A20" s="26"/>
      <c r="B20" t="s">
        <v>17</v>
      </c>
      <c r="C20" s="6">
        <v>45224</v>
      </c>
      <c r="D20" s="4">
        <v>216845</v>
      </c>
      <c r="E20" s="4">
        <v>356064</v>
      </c>
      <c r="F20" s="4">
        <v>-139219</v>
      </c>
      <c r="G20" s="4">
        <v>-2346030000</v>
      </c>
      <c r="H20" s="4">
        <f t="shared" si="0"/>
        <v>-33128071122.099998</v>
      </c>
      <c r="I20" s="4"/>
      <c r="J20" s="4"/>
      <c r="K20" s="4"/>
      <c r="L20" s="4"/>
      <c r="M20" s="4"/>
      <c r="N20" s="4"/>
      <c r="O20" s="4"/>
      <c r="P20" s="4"/>
      <c r="Q20" s="4"/>
      <c r="R20" s="4">
        <v>4184700</v>
      </c>
      <c r="S20" s="5">
        <v>0.13690563242287379</v>
      </c>
      <c r="T20" s="5">
        <v>0</v>
      </c>
      <c r="U20" s="5">
        <v>-2.9761900000000001E-3</v>
      </c>
    </row>
    <row r="21" spans="1:21" x14ac:dyDescent="0.2">
      <c r="A21" s="26"/>
      <c r="B21" t="s">
        <v>18</v>
      </c>
      <c r="C21" s="6">
        <v>45225</v>
      </c>
      <c r="D21" s="4">
        <v>290620</v>
      </c>
      <c r="E21" s="4">
        <v>848400</v>
      </c>
      <c r="F21" s="4">
        <v>-557780</v>
      </c>
      <c r="G21" s="4">
        <v>-8978540000</v>
      </c>
      <c r="H21" s="4">
        <f t="shared" si="0"/>
        <v>-42106611122.099998</v>
      </c>
      <c r="I21" s="4"/>
      <c r="J21" s="4"/>
      <c r="K21" s="4"/>
      <c r="L21" s="4"/>
      <c r="M21" s="4"/>
      <c r="N21" s="4"/>
      <c r="O21" s="4"/>
      <c r="P21" s="4"/>
      <c r="Q21" s="4"/>
      <c r="R21" s="4">
        <v>6938901</v>
      </c>
      <c r="S21" s="5">
        <v>0.16414991365347337</v>
      </c>
      <c r="T21" s="5">
        <v>0</v>
      </c>
      <c r="U21" s="5">
        <v>-4.4776120000000003E-2</v>
      </c>
    </row>
    <row r="22" spans="1:21" x14ac:dyDescent="0.2">
      <c r="A22" s="26"/>
      <c r="B22" t="s">
        <v>19</v>
      </c>
      <c r="C22" s="6">
        <v>45226</v>
      </c>
      <c r="D22" s="4">
        <v>60500</v>
      </c>
      <c r="E22" s="4">
        <v>117900</v>
      </c>
      <c r="F22" s="4">
        <v>-57400</v>
      </c>
      <c r="G22" s="4">
        <v>-923533403.72670805</v>
      </c>
      <c r="H22" s="4">
        <f t="shared" si="0"/>
        <v>-43030144525.826706</v>
      </c>
      <c r="I22" s="4"/>
      <c r="J22" s="4"/>
      <c r="K22" s="4"/>
      <c r="L22" s="4"/>
      <c r="M22" s="4"/>
      <c r="N22" s="4"/>
      <c r="O22" s="4"/>
      <c r="P22" s="4"/>
      <c r="Q22" s="4"/>
      <c r="R22" s="4">
        <v>2254000</v>
      </c>
      <c r="S22" s="5">
        <v>7.9148181011535049E-2</v>
      </c>
      <c r="T22" s="5">
        <v>0</v>
      </c>
      <c r="U22" s="5">
        <v>1.2500000000000001E-2</v>
      </c>
    </row>
    <row r="23" spans="1:21" x14ac:dyDescent="0.2">
      <c r="A23" s="26"/>
      <c r="B23" t="s">
        <v>22</v>
      </c>
      <c r="C23" s="2">
        <v>45229</v>
      </c>
      <c r="D23" s="4">
        <v>183101</v>
      </c>
      <c r="E23" s="4">
        <v>115400</v>
      </c>
      <c r="F23" s="4">
        <v>67701</v>
      </c>
      <c r="G23" s="4">
        <v>1097780000</v>
      </c>
      <c r="H23" s="4">
        <f t="shared" si="0"/>
        <v>-41932364525.826706</v>
      </c>
      <c r="I23" s="4"/>
      <c r="J23" s="4"/>
      <c r="K23" s="4"/>
      <c r="L23" s="4"/>
      <c r="M23" s="4"/>
      <c r="N23" s="4"/>
      <c r="O23" s="4"/>
      <c r="P23" s="4"/>
      <c r="Q23" s="4"/>
      <c r="R23" s="4">
        <v>8316501</v>
      </c>
      <c r="S23" s="5">
        <v>3.5892618782827054E-2</v>
      </c>
      <c r="T23" s="5">
        <v>0</v>
      </c>
      <c r="U23" s="5">
        <v>-1.234568E-2</v>
      </c>
    </row>
    <row r="24" spans="1:21" x14ac:dyDescent="0.2">
      <c r="A24" s="26"/>
      <c r="B24" t="s">
        <v>23</v>
      </c>
      <c r="C24" s="2">
        <v>45230</v>
      </c>
      <c r="D24" s="4">
        <v>338100</v>
      </c>
      <c r="E24" s="4">
        <v>179100</v>
      </c>
      <c r="F24" s="4">
        <v>159000</v>
      </c>
      <c r="G24" s="4">
        <v>2539406377.7596078</v>
      </c>
      <c r="H24" s="4">
        <f t="shared" si="0"/>
        <v>-39392958148.067101</v>
      </c>
      <c r="I24" s="4"/>
      <c r="J24" s="4"/>
      <c r="K24" s="4"/>
      <c r="L24" s="4"/>
      <c r="M24" s="4"/>
      <c r="N24" s="4"/>
      <c r="O24" s="4"/>
      <c r="P24" s="4"/>
      <c r="Q24" s="4"/>
      <c r="R24" s="4">
        <v>2935201</v>
      </c>
      <c r="S24" s="5">
        <v>0.17620599066299036</v>
      </c>
      <c r="T24" s="5">
        <v>0</v>
      </c>
      <c r="U24" s="5">
        <v>-1.2500000000000001E-2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256800</v>
      </c>
      <c r="E25" s="4">
        <v>334500</v>
      </c>
      <c r="F25" s="4">
        <v>-77700</v>
      </c>
      <c r="G25" s="4">
        <v>-1224841867.8142862</v>
      </c>
      <c r="H25" s="4">
        <f t="shared" si="0"/>
        <v>-40617800015.881386</v>
      </c>
      <c r="I25" s="4"/>
      <c r="J25" s="4"/>
      <c r="K25" s="4"/>
      <c r="L25" s="4"/>
      <c r="M25" s="4"/>
      <c r="N25" s="4"/>
      <c r="O25" s="4"/>
      <c r="P25" s="4"/>
      <c r="Q25" s="4"/>
      <c r="R25" s="4">
        <v>3308401</v>
      </c>
      <c r="S25" s="5">
        <v>0.1787268230181287</v>
      </c>
      <c r="T25" s="5">
        <v>0</v>
      </c>
      <c r="U25" s="5">
        <v>0</v>
      </c>
    </row>
    <row r="26" spans="1:21" x14ac:dyDescent="0.2">
      <c r="A26" s="26"/>
      <c r="B26" t="s">
        <v>25</v>
      </c>
      <c r="C26" s="6">
        <v>45232</v>
      </c>
      <c r="D26" s="4">
        <v>132000</v>
      </c>
      <c r="E26" s="4">
        <v>295700</v>
      </c>
      <c r="F26" s="4">
        <v>-163700</v>
      </c>
      <c r="G26" s="4">
        <v>-2705400000</v>
      </c>
      <c r="H26" s="4">
        <f t="shared" si="0"/>
        <v>-43323200015.881386</v>
      </c>
      <c r="I26" s="4"/>
      <c r="J26" s="4"/>
      <c r="K26" s="4"/>
      <c r="L26" s="4"/>
      <c r="M26" s="4"/>
      <c r="N26" s="4"/>
      <c r="O26" s="4"/>
      <c r="P26" s="4"/>
      <c r="Q26" s="4"/>
      <c r="R26" s="4">
        <v>7603800</v>
      </c>
      <c r="S26" s="5">
        <v>5.6248191693626874E-2</v>
      </c>
      <c r="T26" s="5">
        <v>0</v>
      </c>
      <c r="U26" s="5">
        <v>3.7974679999999997E-2</v>
      </c>
    </row>
    <row r="27" spans="1:21" x14ac:dyDescent="0.2">
      <c r="A27" s="26"/>
      <c r="B27" t="s">
        <v>26</v>
      </c>
      <c r="C27" s="6">
        <v>45233</v>
      </c>
      <c r="D27" s="4">
        <v>274100</v>
      </c>
      <c r="E27" s="4">
        <v>218945</v>
      </c>
      <c r="F27" s="4">
        <v>55155</v>
      </c>
      <c r="G27" s="4">
        <v>910690000</v>
      </c>
      <c r="H27" s="4">
        <f t="shared" si="0"/>
        <v>-42412510015.881386</v>
      </c>
      <c r="I27" s="4"/>
      <c r="J27" s="4"/>
      <c r="K27" s="4"/>
      <c r="L27" s="4"/>
      <c r="M27" s="4"/>
      <c r="N27" s="4"/>
      <c r="O27" s="4"/>
      <c r="P27" s="4"/>
      <c r="Q27" s="4"/>
      <c r="R27" s="4">
        <v>5785600</v>
      </c>
      <c r="S27" s="5">
        <v>8.5219337665929207E-2</v>
      </c>
      <c r="T27" s="5">
        <v>0</v>
      </c>
      <c r="U27" s="5">
        <v>-2.134146E-2</v>
      </c>
    </row>
    <row r="28" spans="1:21" x14ac:dyDescent="0.2">
      <c r="A28" s="26"/>
      <c r="B28" t="s">
        <v>29</v>
      </c>
      <c r="C28" s="6">
        <v>45236</v>
      </c>
      <c r="D28" s="4">
        <v>404850</v>
      </c>
      <c r="E28" s="4">
        <v>384300</v>
      </c>
      <c r="F28" s="4">
        <v>20550</v>
      </c>
      <c r="G28" s="4">
        <v>339966430.43031597</v>
      </c>
      <c r="H28" s="4">
        <f t="shared" si="0"/>
        <v>-42072543585.451073</v>
      </c>
      <c r="I28" s="4"/>
      <c r="J28" s="4"/>
      <c r="K28" s="4"/>
      <c r="L28" s="4"/>
      <c r="M28" s="4"/>
      <c r="N28" s="4"/>
      <c r="O28" s="4"/>
      <c r="P28" s="4"/>
      <c r="Q28" s="4"/>
      <c r="R28" s="4">
        <v>9526558</v>
      </c>
      <c r="S28" s="5">
        <v>8.2836844115156807E-2</v>
      </c>
      <c r="T28" s="5">
        <v>0</v>
      </c>
      <c r="U28" s="5">
        <v>3.4267909999999999E-2</v>
      </c>
    </row>
    <row r="29" spans="1:21" x14ac:dyDescent="0.2">
      <c r="A29" s="26"/>
      <c r="B29" t="s">
        <v>30</v>
      </c>
      <c r="C29" s="6">
        <v>45237</v>
      </c>
      <c r="D29" s="4">
        <v>141800</v>
      </c>
      <c r="E29" s="4">
        <v>93501</v>
      </c>
      <c r="F29" s="4">
        <v>48299</v>
      </c>
      <c r="G29" s="4">
        <v>799970000</v>
      </c>
      <c r="H29" s="4">
        <f t="shared" si="0"/>
        <v>-41272573585.451073</v>
      </c>
      <c r="I29" s="4"/>
      <c r="J29" s="4"/>
      <c r="K29" s="4"/>
      <c r="L29" s="4"/>
      <c r="M29" s="4"/>
      <c r="N29" s="4"/>
      <c r="O29" s="4"/>
      <c r="P29" s="4"/>
      <c r="Q29" s="4"/>
      <c r="R29" s="4">
        <v>5593300</v>
      </c>
      <c r="S29" s="5">
        <v>4.2068367511129384E-2</v>
      </c>
      <c r="T29" s="5">
        <v>0</v>
      </c>
      <c r="U29" s="5">
        <v>-3.0120500000000001E-3</v>
      </c>
    </row>
    <row r="30" spans="1:21" x14ac:dyDescent="0.2">
      <c r="A30" s="26"/>
      <c r="B30" t="s">
        <v>37</v>
      </c>
      <c r="C30" s="6">
        <v>45238</v>
      </c>
      <c r="D30" s="4">
        <v>547600</v>
      </c>
      <c r="E30" s="4">
        <v>254700</v>
      </c>
      <c r="F30" s="4">
        <v>292900</v>
      </c>
      <c r="G30" s="4">
        <v>5116170000</v>
      </c>
      <c r="H30" s="4">
        <f t="shared" si="0"/>
        <v>-36156403585.451073</v>
      </c>
      <c r="I30" s="4"/>
      <c r="J30" s="4"/>
      <c r="K30" s="4"/>
      <c r="L30" s="4"/>
      <c r="M30" s="4"/>
      <c r="N30" s="4"/>
      <c r="O30" s="4"/>
      <c r="P30" s="4"/>
      <c r="Q30" s="4"/>
      <c r="R30" s="4">
        <v>10010201</v>
      </c>
      <c r="S30" s="5">
        <v>8.0148240779580743E-2</v>
      </c>
      <c r="T30" s="5">
        <v>0</v>
      </c>
      <c r="U30" s="5">
        <v>4.2296069999999998E-2</v>
      </c>
    </row>
    <row r="31" spans="1:21" x14ac:dyDescent="0.2">
      <c r="A31" s="26"/>
      <c r="B31" t="s">
        <v>32</v>
      </c>
      <c r="C31" s="6">
        <v>45239</v>
      </c>
      <c r="D31" s="4">
        <v>710200</v>
      </c>
      <c r="E31" s="4">
        <v>480400</v>
      </c>
      <c r="F31" s="4">
        <v>229800</v>
      </c>
      <c r="G31" s="4">
        <v>3967110000</v>
      </c>
      <c r="H31" s="4">
        <f t="shared" si="0"/>
        <v>-32189293585.451073</v>
      </c>
      <c r="I31" s="4"/>
      <c r="J31" s="4"/>
      <c r="K31" s="4"/>
      <c r="L31" s="4"/>
      <c r="M31" s="4"/>
      <c r="N31" s="4"/>
      <c r="O31" s="4"/>
      <c r="P31" s="4"/>
      <c r="Q31" s="4"/>
      <c r="R31" s="4">
        <v>5483600</v>
      </c>
      <c r="S31" s="5">
        <v>0.21712014005397914</v>
      </c>
      <c r="T31" s="5">
        <v>0</v>
      </c>
      <c r="U31" s="5">
        <v>-8.6956499999999992E-3</v>
      </c>
    </row>
    <row r="32" spans="1:21" x14ac:dyDescent="0.2">
      <c r="A32" s="26"/>
      <c r="B32" t="s">
        <v>33</v>
      </c>
      <c r="C32" s="6">
        <v>45240</v>
      </c>
      <c r="D32" s="4">
        <v>1957500</v>
      </c>
      <c r="E32" s="4">
        <v>211400</v>
      </c>
      <c r="F32" s="4">
        <v>1746100</v>
      </c>
      <c r="G32" s="4">
        <v>29797450000</v>
      </c>
      <c r="H32" s="4">
        <f t="shared" si="0"/>
        <v>-2391843585.4510727</v>
      </c>
      <c r="I32" s="4"/>
      <c r="J32" s="4"/>
      <c r="K32" s="4"/>
      <c r="L32" s="4"/>
      <c r="M32" s="4"/>
      <c r="N32" s="4"/>
      <c r="O32" s="4"/>
      <c r="P32" s="4"/>
      <c r="Q32" s="4"/>
      <c r="R32" s="4">
        <v>5916200</v>
      </c>
      <c r="S32" s="5">
        <v>0.36660356309793446</v>
      </c>
      <c r="T32" s="5">
        <v>0</v>
      </c>
      <c r="U32" s="5">
        <v>-5.8479500000000002E-3</v>
      </c>
    </row>
    <row r="33" spans="1:21" x14ac:dyDescent="0.2">
      <c r="A33" s="26"/>
      <c r="B33" t="s">
        <v>36</v>
      </c>
      <c r="C33" s="6">
        <v>45243</v>
      </c>
      <c r="D33" s="4">
        <v>2118800</v>
      </c>
      <c r="E33" s="4">
        <v>579600</v>
      </c>
      <c r="F33" s="4">
        <v>1539200</v>
      </c>
      <c r="G33" s="4">
        <v>26351440000</v>
      </c>
      <c r="H33" s="4">
        <f t="shared" si="0"/>
        <v>23959596414.548927</v>
      </c>
      <c r="I33" s="4"/>
      <c r="J33" s="4"/>
      <c r="K33" s="4"/>
      <c r="L33" s="4"/>
      <c r="M33" s="4"/>
      <c r="N33" s="4"/>
      <c r="O33" s="4"/>
      <c r="P33" s="4"/>
      <c r="Q33" s="4"/>
      <c r="R33" s="4">
        <v>5153300</v>
      </c>
      <c r="S33" s="5">
        <v>0.52362563794073702</v>
      </c>
      <c r="T33" s="5">
        <v>0</v>
      </c>
      <c r="U33" s="5">
        <v>1.4705879999999999E-2</v>
      </c>
    </row>
    <row r="34" spans="1:21" x14ac:dyDescent="0.2">
      <c r="A34" s="26"/>
      <c r="B34" t="s">
        <v>38</v>
      </c>
      <c r="C34" s="6">
        <v>45244</v>
      </c>
      <c r="D34" s="4">
        <v>61900</v>
      </c>
      <c r="E34" s="4">
        <v>750800</v>
      </c>
      <c r="F34" s="4">
        <v>-688900</v>
      </c>
      <c r="G34" s="4">
        <v>-12073880000</v>
      </c>
      <c r="H34" s="4">
        <f t="shared" si="0"/>
        <v>11885716414.548927</v>
      </c>
      <c r="I34" s="4"/>
      <c r="J34" s="4"/>
      <c r="K34" s="4"/>
      <c r="L34" s="4"/>
      <c r="M34" s="4"/>
      <c r="N34" s="4"/>
      <c r="O34" s="4"/>
      <c r="P34" s="4"/>
      <c r="Q34" s="4"/>
      <c r="R34" s="4">
        <v>12503701</v>
      </c>
      <c r="S34" s="5">
        <v>6.4996755760554414E-2</v>
      </c>
      <c r="T34" s="5">
        <v>0</v>
      </c>
      <c r="U34" s="5">
        <v>8.6956499999999992E-3</v>
      </c>
    </row>
    <row r="35" spans="1:21" x14ac:dyDescent="0.2">
      <c r="A35" s="26"/>
      <c r="B35" t="s">
        <v>7</v>
      </c>
      <c r="C35" s="6">
        <v>45245</v>
      </c>
      <c r="D35" s="4">
        <v>1961300</v>
      </c>
      <c r="E35" s="4">
        <v>1336800</v>
      </c>
      <c r="F35" s="4">
        <v>624500</v>
      </c>
      <c r="G35" s="4">
        <v>10872810000</v>
      </c>
      <c r="H35" s="4">
        <f t="shared" si="0"/>
        <v>22758526414.548927</v>
      </c>
      <c r="I35" s="4"/>
      <c r="J35" s="4"/>
      <c r="K35" s="4"/>
      <c r="L35" s="4"/>
      <c r="M35" s="4"/>
      <c r="N35" s="4"/>
      <c r="O35" s="4"/>
      <c r="P35" s="4"/>
      <c r="Q35" s="4"/>
      <c r="R35" s="4">
        <v>9764000</v>
      </c>
      <c r="S35" s="5">
        <v>0.33778164686603851</v>
      </c>
      <c r="T35" s="5">
        <v>0</v>
      </c>
      <c r="U35" s="5">
        <v>1.7241380000000001E-2</v>
      </c>
    </row>
    <row r="36" spans="1:21" x14ac:dyDescent="0.2">
      <c r="A36" s="26"/>
      <c r="B36" t="s">
        <v>8</v>
      </c>
      <c r="C36" s="6">
        <v>45246</v>
      </c>
      <c r="D36" s="4">
        <v>908397</v>
      </c>
      <c r="E36" s="4">
        <v>1175400</v>
      </c>
      <c r="F36" s="4">
        <v>-267003</v>
      </c>
      <c r="G36" s="4">
        <v>-4629630000</v>
      </c>
      <c r="H36" s="4">
        <f t="shared" si="0"/>
        <v>18128896414.548927</v>
      </c>
      <c r="I36" s="4"/>
      <c r="J36" s="4"/>
      <c r="K36" s="4"/>
      <c r="L36" s="4"/>
      <c r="M36" s="4"/>
      <c r="N36" s="4"/>
      <c r="O36" s="4"/>
      <c r="P36" s="4"/>
      <c r="Q36" s="4"/>
      <c r="R36" s="4">
        <v>5719100</v>
      </c>
      <c r="S36" s="5">
        <v>0.36435750380304593</v>
      </c>
      <c r="T36" s="5">
        <v>0</v>
      </c>
      <c r="U36" s="5">
        <v>-1.1299439999999999E-2</v>
      </c>
    </row>
    <row r="37" spans="1:21" x14ac:dyDescent="0.2">
      <c r="A37" s="26"/>
      <c r="B37" t="s">
        <v>9</v>
      </c>
      <c r="C37" s="6">
        <v>45247</v>
      </c>
      <c r="D37" s="4">
        <v>306773</v>
      </c>
      <c r="E37" s="4">
        <v>1106200</v>
      </c>
      <c r="F37" s="4">
        <v>-799427</v>
      </c>
      <c r="G37" s="4">
        <v>-13718530000</v>
      </c>
      <c r="H37" s="4">
        <f t="shared" si="0"/>
        <v>4410366414.5489273</v>
      </c>
      <c r="I37" s="4"/>
      <c r="J37" s="4"/>
      <c r="K37" s="4"/>
      <c r="L37" s="4"/>
      <c r="M37" s="4"/>
      <c r="N37" s="4"/>
      <c r="O37" s="4"/>
      <c r="P37" s="4"/>
      <c r="Q37" s="4"/>
      <c r="R37" s="4">
        <v>7432101</v>
      </c>
      <c r="S37" s="5">
        <v>0.19011757240651062</v>
      </c>
      <c r="T37" s="5">
        <v>0</v>
      </c>
      <c r="U37" s="5">
        <v>-2.8571429999999998E-2</v>
      </c>
    </row>
    <row r="38" spans="1:21" x14ac:dyDescent="0.2">
      <c r="A38" s="26"/>
      <c r="B38" t="s">
        <v>12</v>
      </c>
      <c r="C38" s="2">
        <v>45250</v>
      </c>
      <c r="D38" s="4">
        <v>1965720</v>
      </c>
      <c r="E38" s="4">
        <v>292300</v>
      </c>
      <c r="F38" s="4">
        <v>1673420</v>
      </c>
      <c r="G38" s="4">
        <v>28777710000</v>
      </c>
      <c r="H38" s="4">
        <f>H37+G38</f>
        <v>33188076414.548927</v>
      </c>
      <c r="I38" s="4"/>
      <c r="J38" s="4"/>
      <c r="K38" s="4"/>
      <c r="L38" s="4"/>
      <c r="M38" s="4"/>
      <c r="N38" s="4"/>
      <c r="O38" s="4"/>
      <c r="P38" s="4"/>
      <c r="Q38" s="4"/>
      <c r="R38" s="4">
        <v>8008577</v>
      </c>
      <c r="S38" s="5">
        <v>0.28195021412667942</v>
      </c>
      <c r="T38" s="5">
        <v>0</v>
      </c>
      <c r="U38" s="5">
        <v>1.1764709999999999E-2</v>
      </c>
    </row>
    <row r="39" spans="1:21" x14ac:dyDescent="0.2">
      <c r="A39" s="26"/>
      <c r="B39" t="s">
        <v>13</v>
      </c>
      <c r="C39" s="2">
        <v>45251</v>
      </c>
      <c r="D39" s="4">
        <v>188300</v>
      </c>
      <c r="E39" s="4">
        <v>106000</v>
      </c>
      <c r="F39" s="4">
        <v>82300</v>
      </c>
      <c r="G39" s="4">
        <v>1405920000</v>
      </c>
      <c r="H39" s="4">
        <f t="shared" si="0"/>
        <v>34593996414.548927</v>
      </c>
      <c r="I39" s="4"/>
      <c r="J39" s="4"/>
      <c r="K39" s="4"/>
      <c r="L39" s="4"/>
      <c r="M39" s="4"/>
      <c r="N39" s="4"/>
      <c r="O39" s="4"/>
      <c r="P39" s="4"/>
      <c r="Q39" s="4"/>
      <c r="R39" s="4">
        <v>7665500</v>
      </c>
      <c r="S39" s="5">
        <v>3.8392798904181069E-2</v>
      </c>
      <c r="T39" s="5">
        <v>0</v>
      </c>
      <c r="U39" s="5">
        <v>-8.72093E-3</v>
      </c>
    </row>
    <row r="40" spans="1:21" x14ac:dyDescent="0.2">
      <c r="A40" s="26"/>
      <c r="B40" t="s">
        <v>14</v>
      </c>
      <c r="C40" s="2">
        <v>45252</v>
      </c>
      <c r="D40" s="4">
        <v>210100</v>
      </c>
      <c r="E40" s="4">
        <v>217900</v>
      </c>
      <c r="F40" s="4">
        <v>-7800</v>
      </c>
      <c r="G40" s="4">
        <v>-111550000</v>
      </c>
      <c r="H40" s="4">
        <f t="shared" si="0"/>
        <v>34482446414.548927</v>
      </c>
      <c r="I40" s="4"/>
      <c r="J40" s="4"/>
      <c r="K40" s="4"/>
      <c r="L40" s="4"/>
      <c r="M40" s="4"/>
      <c r="N40" s="4"/>
      <c r="O40" s="4"/>
      <c r="P40" s="4"/>
      <c r="Q40" s="4"/>
      <c r="R40" s="4">
        <v>2304201</v>
      </c>
      <c r="S40" s="5">
        <v>0.18574768433830208</v>
      </c>
      <c r="T40" s="5">
        <v>0</v>
      </c>
      <c r="U40" s="5">
        <v>2.9325499999999999E-3</v>
      </c>
    </row>
    <row r="41" spans="1:21" x14ac:dyDescent="0.2">
      <c r="A41" s="26"/>
      <c r="B41" t="s">
        <v>15</v>
      </c>
      <c r="C41" s="2">
        <v>45253</v>
      </c>
      <c r="D41" s="4">
        <v>150230</v>
      </c>
      <c r="E41" s="4">
        <v>770800</v>
      </c>
      <c r="F41" s="4">
        <v>-620570</v>
      </c>
      <c r="G41" s="4">
        <v>-10669240000</v>
      </c>
      <c r="H41" s="4">
        <f t="shared" si="0"/>
        <v>23813206414.548927</v>
      </c>
      <c r="I41" s="4"/>
      <c r="J41" s="4"/>
      <c r="K41" s="4"/>
      <c r="L41" s="4"/>
      <c r="M41" s="4"/>
      <c r="N41" s="4"/>
      <c r="O41" s="4"/>
      <c r="P41" s="4"/>
      <c r="Q41" s="4"/>
      <c r="R41" s="4">
        <v>6954701</v>
      </c>
      <c r="S41" s="5">
        <v>0.13243272428246736</v>
      </c>
      <c r="T41" s="5">
        <v>0</v>
      </c>
      <c r="U41" s="5">
        <v>-5.8479500000000002E-3</v>
      </c>
    </row>
    <row r="42" spans="1:21" x14ac:dyDescent="0.2">
      <c r="A42" s="26"/>
      <c r="B42" t="s">
        <v>16</v>
      </c>
      <c r="C42" s="2">
        <v>45254</v>
      </c>
      <c r="D42" s="4">
        <v>160800</v>
      </c>
      <c r="E42" s="4">
        <v>26020</v>
      </c>
      <c r="F42" s="4">
        <v>134780</v>
      </c>
      <c r="G42" s="4">
        <v>2281920000</v>
      </c>
      <c r="H42" s="4">
        <f t="shared" si="0"/>
        <v>26095126414.548927</v>
      </c>
      <c r="I42" s="4"/>
      <c r="J42" s="4"/>
      <c r="K42" s="4"/>
      <c r="L42" s="4"/>
      <c r="M42" s="4"/>
      <c r="N42" s="4"/>
      <c r="O42" s="4"/>
      <c r="P42" s="4"/>
      <c r="Q42" s="4"/>
      <c r="R42" s="4">
        <v>3548100</v>
      </c>
      <c r="S42" s="5">
        <v>5.2653532876750939E-2</v>
      </c>
      <c r="T42" s="5">
        <v>0</v>
      </c>
      <c r="U42" s="5">
        <v>0</v>
      </c>
    </row>
    <row r="43" spans="1:21" x14ac:dyDescent="0.2">
      <c r="A43" s="26"/>
      <c r="B43" t="s">
        <v>19</v>
      </c>
      <c r="C43" s="2">
        <v>45257</v>
      </c>
      <c r="D43" s="4">
        <v>112400</v>
      </c>
      <c r="E43" s="4">
        <v>62800</v>
      </c>
      <c r="F43" s="4">
        <v>49600</v>
      </c>
      <c r="G43" s="4">
        <v>826760000</v>
      </c>
      <c r="H43" s="4">
        <f t="shared" si="0"/>
        <v>26921886414.548927</v>
      </c>
      <c r="I43" s="4"/>
      <c r="J43" s="4"/>
      <c r="K43" s="4"/>
      <c r="L43" s="4"/>
      <c r="M43" s="4"/>
      <c r="N43" s="4"/>
      <c r="O43" s="4"/>
      <c r="P43" s="4"/>
      <c r="Q43" s="4"/>
      <c r="R43" s="4">
        <v>3113700</v>
      </c>
      <c r="S43" s="5">
        <v>5.6267463146738604E-2</v>
      </c>
      <c r="T43" s="5">
        <v>0</v>
      </c>
      <c r="U43" s="5">
        <v>-2.0588240000000001E-2</v>
      </c>
    </row>
    <row r="44" spans="1:21" x14ac:dyDescent="0.2">
      <c r="A44" s="26"/>
      <c r="B44" t="s">
        <v>20</v>
      </c>
      <c r="C44" s="2">
        <v>45258</v>
      </c>
      <c r="D44" s="4">
        <v>480900</v>
      </c>
      <c r="E44" s="4">
        <v>70400</v>
      </c>
      <c r="F44" s="4">
        <v>410500</v>
      </c>
      <c r="G44" s="4">
        <v>6807230000</v>
      </c>
      <c r="H44" s="4">
        <f t="shared" si="0"/>
        <v>33729116414.548927</v>
      </c>
      <c r="I44" s="4"/>
      <c r="J44" s="4"/>
      <c r="K44" s="4"/>
      <c r="L44" s="4"/>
      <c r="M44" s="4"/>
      <c r="N44" s="4"/>
      <c r="O44" s="4"/>
      <c r="P44" s="4"/>
      <c r="Q44" s="4"/>
      <c r="R44" s="4">
        <v>3155600</v>
      </c>
      <c r="S44" s="5">
        <v>0.1747052858410445</v>
      </c>
      <c r="T44" s="5">
        <v>0</v>
      </c>
      <c r="U44" s="5">
        <v>6.00601E-3</v>
      </c>
    </row>
    <row r="45" spans="1:21" x14ac:dyDescent="0.2">
      <c r="A45" s="26"/>
      <c r="B45" t="s">
        <v>21</v>
      </c>
      <c r="C45" s="2">
        <v>45259</v>
      </c>
      <c r="D45" s="4">
        <v>796000</v>
      </c>
      <c r="E45" s="4">
        <v>101200</v>
      </c>
      <c r="F45" s="4">
        <v>694800</v>
      </c>
      <c r="G45" s="4">
        <v>11708330000</v>
      </c>
      <c r="H45" s="4">
        <f t="shared" si="0"/>
        <v>45437446414.548927</v>
      </c>
      <c r="I45" s="4"/>
      <c r="J45" s="4"/>
      <c r="K45" s="4"/>
      <c r="L45" s="4"/>
      <c r="M45" s="4"/>
      <c r="N45" s="4"/>
      <c r="O45" s="4"/>
      <c r="P45" s="4"/>
      <c r="Q45" s="4"/>
      <c r="R45" s="4">
        <v>2466900</v>
      </c>
      <c r="S45" s="5">
        <v>0.36369532611779964</v>
      </c>
      <c r="T45" s="5">
        <v>0</v>
      </c>
      <c r="U45" s="5">
        <v>5.9701499999999996E-3</v>
      </c>
    </row>
    <row r="46" spans="1:21" x14ac:dyDescent="0.2">
      <c r="A46" s="26"/>
      <c r="B46" t="s">
        <v>22</v>
      </c>
      <c r="C46" s="2">
        <v>45260</v>
      </c>
      <c r="D46" s="4">
        <v>27800</v>
      </c>
      <c r="E46" s="4">
        <v>459339</v>
      </c>
      <c r="F46" s="4">
        <v>-431539</v>
      </c>
      <c r="G46" s="4">
        <v>-7336080000</v>
      </c>
      <c r="H46" s="4">
        <f t="shared" si="0"/>
        <v>38101366414.548927</v>
      </c>
      <c r="I46" s="4"/>
      <c r="J46" s="4"/>
      <c r="K46" s="4"/>
      <c r="L46" s="4"/>
      <c r="M46" s="4"/>
      <c r="N46" s="4"/>
      <c r="O46" s="4"/>
      <c r="P46" s="4"/>
      <c r="Q46" s="4"/>
      <c r="R46" s="4">
        <v>11576600</v>
      </c>
      <c r="S46" s="5">
        <v>4.2079626142390684E-2</v>
      </c>
      <c r="T46" s="5">
        <v>0</v>
      </c>
      <c r="U46" s="5">
        <v>8.9020799999999997E-3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290540</v>
      </c>
      <c r="E47" s="4">
        <v>103400</v>
      </c>
      <c r="F47" s="4">
        <v>187140</v>
      </c>
      <c r="G47" s="4">
        <v>3185210000</v>
      </c>
      <c r="H47" s="4">
        <f t="shared" si="0"/>
        <v>41286576414.548927</v>
      </c>
      <c r="I47" s="4"/>
      <c r="J47" s="4"/>
      <c r="K47" s="4"/>
      <c r="L47" s="4"/>
      <c r="M47" s="4"/>
      <c r="N47" s="4"/>
      <c r="O47" s="4"/>
      <c r="P47" s="4"/>
      <c r="Q47" s="4"/>
      <c r="R47" s="4">
        <v>10676800</v>
      </c>
      <c r="S47" s="5">
        <v>3.6896823018132775E-2</v>
      </c>
      <c r="T47" s="5">
        <v>0</v>
      </c>
      <c r="U47" s="5">
        <v>5.8823499999999997E-3</v>
      </c>
    </row>
    <row r="48" spans="1:21" x14ac:dyDescent="0.2">
      <c r="A48" s="26"/>
      <c r="B48" t="s">
        <v>27</v>
      </c>
      <c r="C48" s="2">
        <v>45264</v>
      </c>
      <c r="D48" s="4">
        <v>548100</v>
      </c>
      <c r="E48" s="4">
        <v>1119400</v>
      </c>
      <c r="F48" s="4">
        <v>-571300</v>
      </c>
      <c r="G48" s="4">
        <v>-9901410000</v>
      </c>
      <c r="H48" s="4">
        <f t="shared" si="0"/>
        <v>31385166414.548927</v>
      </c>
      <c r="I48" s="4"/>
      <c r="J48" s="4"/>
      <c r="K48" s="4"/>
      <c r="L48" s="4"/>
      <c r="M48" s="4"/>
      <c r="N48" s="4"/>
      <c r="O48" s="4"/>
      <c r="P48" s="4"/>
      <c r="Q48" s="4"/>
      <c r="R48" s="4">
        <v>11159100</v>
      </c>
      <c r="S48" s="5">
        <v>0.14942961349929654</v>
      </c>
      <c r="T48" s="5">
        <v>0</v>
      </c>
      <c r="U48" s="5">
        <v>5.8479500000000002E-3</v>
      </c>
    </row>
    <row r="49" spans="1:21" x14ac:dyDescent="0.2">
      <c r="A49" s="26"/>
      <c r="B49" t="s">
        <v>28</v>
      </c>
      <c r="C49" s="2">
        <v>45265</v>
      </c>
      <c r="D49" s="4">
        <v>563200</v>
      </c>
      <c r="E49" s="4">
        <v>817400</v>
      </c>
      <c r="F49" s="4">
        <v>-254200</v>
      </c>
      <c r="G49" s="4">
        <v>-4340850000</v>
      </c>
      <c r="H49" s="4">
        <f t="shared" si="0"/>
        <v>27044316414.548927</v>
      </c>
      <c r="I49" s="4"/>
      <c r="J49" s="4"/>
      <c r="K49" s="4"/>
      <c r="L49" s="4"/>
      <c r="M49" s="4"/>
      <c r="N49" s="4"/>
      <c r="O49" s="4"/>
      <c r="P49" s="4"/>
      <c r="Q49" s="4"/>
      <c r="R49" s="4">
        <v>4489600</v>
      </c>
      <c r="S49" s="5">
        <v>0.30751069137562365</v>
      </c>
      <c r="T49" s="5">
        <v>0</v>
      </c>
      <c r="U49" s="5">
        <v>-8.72093E-3</v>
      </c>
    </row>
    <row r="50" spans="1:21" x14ac:dyDescent="0.2">
      <c r="A50" s="26"/>
      <c r="B50" t="s">
        <v>29</v>
      </c>
      <c r="C50" s="2">
        <v>45266</v>
      </c>
      <c r="D50" s="4">
        <v>463300</v>
      </c>
      <c r="E50" s="4">
        <v>1089912</v>
      </c>
      <c r="F50" s="4">
        <v>-626612</v>
      </c>
      <c r="G50" s="4">
        <v>-10845640000</v>
      </c>
      <c r="H50" s="4">
        <f t="shared" si="0"/>
        <v>16198676414.548927</v>
      </c>
      <c r="I50" s="4"/>
      <c r="J50" s="4"/>
      <c r="K50" s="4"/>
      <c r="L50" s="4"/>
      <c r="M50" s="4"/>
      <c r="N50" s="4"/>
      <c r="O50" s="4"/>
      <c r="P50" s="4"/>
      <c r="Q50" s="4"/>
      <c r="R50" s="4">
        <v>17002600</v>
      </c>
      <c r="S50" s="5">
        <v>9.1351440367943723E-2</v>
      </c>
      <c r="T50" s="5">
        <v>0</v>
      </c>
      <c r="U50" s="5">
        <v>2.3460410000000001E-2</v>
      </c>
    </row>
    <row r="51" spans="1:21" x14ac:dyDescent="0.2">
      <c r="A51" s="26"/>
      <c r="B51" t="s">
        <v>30</v>
      </c>
      <c r="C51" s="2">
        <v>45267</v>
      </c>
      <c r="D51" s="4">
        <v>1086500</v>
      </c>
      <c r="E51" s="4">
        <v>1526500</v>
      </c>
      <c r="F51" s="4">
        <v>-440000</v>
      </c>
      <c r="G51" s="4">
        <v>-7635420000</v>
      </c>
      <c r="H51" s="4">
        <f t="shared" si="0"/>
        <v>8563256414.5489273</v>
      </c>
      <c r="I51" s="4"/>
      <c r="J51" s="4"/>
      <c r="K51" s="4"/>
      <c r="L51" s="4"/>
      <c r="M51" s="4"/>
      <c r="N51" s="4"/>
      <c r="O51" s="4"/>
      <c r="P51" s="4"/>
      <c r="Q51" s="4"/>
      <c r="R51" s="4">
        <v>15077101</v>
      </c>
      <c r="S51" s="5">
        <v>0.17330917926463449</v>
      </c>
      <c r="T51" s="5">
        <v>0</v>
      </c>
      <c r="U51" s="5">
        <v>5.7306600000000003E-3</v>
      </c>
    </row>
    <row r="52" spans="1:21" x14ac:dyDescent="0.2">
      <c r="A52" s="26"/>
      <c r="B52" t="s">
        <v>37</v>
      </c>
      <c r="C52" s="2">
        <v>45268</v>
      </c>
      <c r="D52" s="4">
        <v>776000</v>
      </c>
      <c r="E52" s="4">
        <v>613000</v>
      </c>
      <c r="F52" s="4">
        <v>163000</v>
      </c>
      <c r="G52" s="4">
        <v>2869100000</v>
      </c>
      <c r="H52" s="4">
        <f t="shared" si="0"/>
        <v>11432356414.548927</v>
      </c>
      <c r="I52" s="4">
        <v>595100</v>
      </c>
      <c r="J52" s="4">
        <v>349402</v>
      </c>
      <c r="K52" s="4">
        <v>245698</v>
      </c>
      <c r="L52" s="4">
        <v>4325012000</v>
      </c>
      <c r="M52" s="4"/>
      <c r="N52" s="4"/>
      <c r="O52" s="4"/>
      <c r="P52" s="4"/>
      <c r="Q52" s="4"/>
      <c r="R52" s="4">
        <v>5176002</v>
      </c>
      <c r="S52" s="5">
        <v>0.26835383757579689</v>
      </c>
      <c r="T52" s="5">
        <v>0</v>
      </c>
      <c r="U52" s="5">
        <v>-5.6980099999999999E-3</v>
      </c>
    </row>
    <row r="53" spans="1:21" x14ac:dyDescent="0.2">
      <c r="A53" s="26"/>
      <c r="B53" t="s">
        <v>34</v>
      </c>
      <c r="C53" s="2">
        <v>45271</v>
      </c>
      <c r="D53" s="4">
        <v>2573160</v>
      </c>
      <c r="E53" s="4">
        <v>2043000</v>
      </c>
      <c r="F53" s="4">
        <v>530160</v>
      </c>
      <c r="G53" s="4">
        <v>9261800000</v>
      </c>
      <c r="H53" s="4">
        <f t="shared" si="0"/>
        <v>20694156414.548927</v>
      </c>
      <c r="I53" s="4">
        <v>840200</v>
      </c>
      <c r="J53" s="4">
        <v>1758800</v>
      </c>
      <c r="K53" s="4">
        <v>918600</v>
      </c>
      <c r="L53" s="4">
        <v>16976265000</v>
      </c>
      <c r="M53" s="4"/>
      <c r="N53" s="4"/>
      <c r="O53" s="4"/>
      <c r="P53" s="4"/>
      <c r="Q53" s="4"/>
      <c r="R53" s="4">
        <v>7640200</v>
      </c>
      <c r="S53" s="5">
        <v>0.60419360749718598</v>
      </c>
      <c r="T53" s="5">
        <v>0.34017434098583804</v>
      </c>
      <c r="U53" s="5">
        <v>-5.7306600000000003E-3</v>
      </c>
    </row>
    <row r="54" spans="1:21" x14ac:dyDescent="0.2">
      <c r="A54" s="26"/>
      <c r="B54" t="s">
        <v>35</v>
      </c>
      <c r="C54" s="2">
        <v>45272</v>
      </c>
      <c r="D54" s="4">
        <v>117210</v>
      </c>
      <c r="E54" s="4">
        <v>404879</v>
      </c>
      <c r="F54" s="4">
        <v>-287669</v>
      </c>
      <c r="G54" s="4">
        <v>-4978310000</v>
      </c>
      <c r="H54" s="4">
        <f t="shared" si="0"/>
        <v>15715846414.548927</v>
      </c>
      <c r="I54" s="4">
        <v>136400</v>
      </c>
      <c r="J54" s="4">
        <v>335000</v>
      </c>
      <c r="K54" s="4">
        <v>-198600</v>
      </c>
      <c r="L54" s="4">
        <v>-3433915000</v>
      </c>
      <c r="M54" s="4"/>
      <c r="N54" s="4"/>
      <c r="O54" s="4"/>
      <c r="P54" s="4"/>
      <c r="Q54" s="4"/>
      <c r="R54" s="4">
        <v>2415200</v>
      </c>
      <c r="S54" s="5">
        <v>0.21616801921165948</v>
      </c>
      <c r="T54" s="5">
        <v>0.19518052335210334</v>
      </c>
      <c r="U54" s="5">
        <v>0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CC3-236F-7F4E-981F-6CA667EA440C}">
  <dimension ref="A1:U67"/>
  <sheetViews>
    <sheetView topLeftCell="E1" workbookViewId="0">
      <pane ySplit="2" topLeftCell="A25" activePane="bottomLeft" state="frozen"/>
      <selection pane="bottomLeft" activeCell="L54" sqref="L54"/>
    </sheetView>
  </sheetViews>
  <sheetFormatPr baseColWidth="10" defaultRowHeight="16" x14ac:dyDescent="0.2"/>
  <cols>
    <col min="4" max="4" width="14.83203125" customWidth="1"/>
    <col min="5" max="5" width="15.33203125" customWidth="1"/>
    <col min="6" max="6" width="14.5" customWidth="1"/>
    <col min="7" max="7" width="20.5" customWidth="1"/>
    <col min="8" max="8" width="24.1640625" customWidth="1"/>
    <col min="9" max="9" width="15" customWidth="1"/>
    <col min="10" max="10" width="15.5" customWidth="1"/>
    <col min="11" max="11" width="14.5" customWidth="1"/>
    <col min="12" max="12" width="15.6640625" customWidth="1"/>
    <col min="13" max="13" width="15.1640625" customWidth="1"/>
    <col min="18" max="18" width="15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249200</v>
      </c>
      <c r="E3" s="4">
        <v>351254</v>
      </c>
      <c r="F3" s="4">
        <v>-102054</v>
      </c>
      <c r="G3" s="4">
        <v>-8863610000</v>
      </c>
      <c r="H3" s="4">
        <v>-8863610000</v>
      </c>
      <c r="I3" s="4"/>
      <c r="J3" s="4"/>
      <c r="K3" s="4"/>
      <c r="L3" s="4"/>
      <c r="M3" s="4"/>
      <c r="N3" s="4"/>
      <c r="O3" s="4"/>
      <c r="P3" s="4"/>
      <c r="Q3" s="4"/>
      <c r="R3" s="4">
        <v>765716</v>
      </c>
      <c r="S3" s="5">
        <v>0.78417324438825886</v>
      </c>
      <c r="T3" s="5">
        <v>0</v>
      </c>
      <c r="U3" s="5">
        <v>-1.1428570000000001E-2</v>
      </c>
    </row>
    <row r="4" spans="1:21" x14ac:dyDescent="0.2">
      <c r="A4" s="26"/>
      <c r="B4" t="s">
        <v>26</v>
      </c>
      <c r="C4" s="2">
        <v>45202</v>
      </c>
      <c r="D4" s="4">
        <v>331620</v>
      </c>
      <c r="E4" s="4">
        <v>429305</v>
      </c>
      <c r="F4" s="4">
        <v>-97685</v>
      </c>
      <c r="G4" s="4">
        <v>-8419930000</v>
      </c>
      <c r="H4" s="4">
        <f>H3+G4</f>
        <v>-17283540000</v>
      </c>
      <c r="I4" s="4"/>
      <c r="J4" s="4"/>
      <c r="K4" s="4"/>
      <c r="L4" s="4"/>
      <c r="M4" s="4"/>
      <c r="N4" s="4"/>
      <c r="O4" s="4"/>
      <c r="P4" s="4"/>
      <c r="Q4" s="4"/>
      <c r="R4" s="4">
        <v>1066600</v>
      </c>
      <c r="S4" s="5">
        <v>0.71341177573598347</v>
      </c>
      <c r="T4" s="5">
        <v>0</v>
      </c>
      <c r="U4" s="5">
        <v>-2.3121399999999999E-3</v>
      </c>
    </row>
    <row r="5" spans="1:21" x14ac:dyDescent="0.2">
      <c r="A5" s="26"/>
      <c r="B5" t="s">
        <v>27</v>
      </c>
      <c r="C5" s="2">
        <v>45203</v>
      </c>
      <c r="D5" s="4">
        <v>466300</v>
      </c>
      <c r="E5" s="4">
        <v>573078</v>
      </c>
      <c r="F5" s="4">
        <v>-106778</v>
      </c>
      <c r="G5" s="4">
        <v>-9157290890.0199966</v>
      </c>
      <c r="H5" s="4">
        <f>H4+G5</f>
        <v>-26440830890.019997</v>
      </c>
      <c r="I5" s="4"/>
      <c r="J5" s="4"/>
      <c r="K5" s="4"/>
      <c r="L5" s="4"/>
      <c r="M5" s="4"/>
      <c r="N5" s="4"/>
      <c r="O5" s="4"/>
      <c r="P5" s="4"/>
      <c r="Q5" s="4"/>
      <c r="R5" s="4">
        <v>923800</v>
      </c>
      <c r="S5" s="5">
        <v>1.1251114959948041</v>
      </c>
      <c r="T5" s="5">
        <v>0</v>
      </c>
      <c r="U5" s="5">
        <v>0</v>
      </c>
    </row>
    <row r="6" spans="1:21" x14ac:dyDescent="0.2">
      <c r="A6" s="26"/>
      <c r="B6" t="s">
        <v>28</v>
      </c>
      <c r="C6" s="2">
        <v>45204</v>
      </c>
      <c r="D6" s="4">
        <v>343921</v>
      </c>
      <c r="E6" s="4">
        <v>498887</v>
      </c>
      <c r="F6" s="4">
        <v>-154966</v>
      </c>
      <c r="G6" s="4">
        <v>-13217230000</v>
      </c>
      <c r="H6" s="4">
        <f>H5+G6</f>
        <v>-39658060890.019997</v>
      </c>
      <c r="I6" s="4"/>
      <c r="J6" s="4"/>
      <c r="K6" s="4"/>
      <c r="L6" s="4"/>
      <c r="M6" s="4"/>
      <c r="N6" s="4"/>
      <c r="O6" s="4"/>
      <c r="P6" s="4"/>
      <c r="Q6" s="4"/>
      <c r="R6" s="4">
        <v>1014000</v>
      </c>
      <c r="S6" s="5">
        <v>0.83117159763313608</v>
      </c>
      <c r="T6" s="5">
        <v>0</v>
      </c>
      <c r="U6" s="5">
        <v>-2.0857469999999999E-2</v>
      </c>
    </row>
    <row r="7" spans="1:21" x14ac:dyDescent="0.2">
      <c r="A7" s="26"/>
      <c r="B7" t="s">
        <v>29</v>
      </c>
      <c r="C7" s="2">
        <v>45205</v>
      </c>
      <c r="D7" s="4">
        <v>410000</v>
      </c>
      <c r="E7" s="4">
        <v>405000</v>
      </c>
      <c r="F7" s="4">
        <v>5000</v>
      </c>
      <c r="G7" s="4">
        <v>506600000</v>
      </c>
      <c r="H7" s="4">
        <f t="shared" ref="H7:H54" si="0">H6+G7</f>
        <v>-39151460890.019997</v>
      </c>
      <c r="I7" s="4"/>
      <c r="J7" s="4"/>
      <c r="K7" s="4"/>
      <c r="L7" s="4"/>
      <c r="M7" s="4"/>
      <c r="N7" s="4"/>
      <c r="O7" s="4"/>
      <c r="P7" s="4"/>
      <c r="Q7" s="4"/>
      <c r="R7" s="4">
        <v>800900</v>
      </c>
      <c r="S7" s="5">
        <v>1.0176051941565738</v>
      </c>
      <c r="T7" s="5">
        <v>0</v>
      </c>
      <c r="U7" s="5">
        <v>1.065089E-2</v>
      </c>
    </row>
    <row r="8" spans="1:21" x14ac:dyDescent="0.2">
      <c r="A8" s="26"/>
      <c r="B8" t="s">
        <v>32</v>
      </c>
      <c r="C8" s="2">
        <v>45208</v>
      </c>
      <c r="D8" s="4">
        <v>511700</v>
      </c>
      <c r="E8" s="4">
        <v>772545</v>
      </c>
      <c r="F8" s="4">
        <v>-260845</v>
      </c>
      <c r="G8" s="4">
        <v>-21968430000</v>
      </c>
      <c r="H8" s="4">
        <f t="shared" si="0"/>
        <v>-61119890890.019997</v>
      </c>
      <c r="I8" s="4"/>
      <c r="J8" s="4"/>
      <c r="K8" s="4"/>
      <c r="L8" s="4"/>
      <c r="M8" s="4"/>
      <c r="N8" s="4"/>
      <c r="O8" s="4"/>
      <c r="P8" s="4"/>
      <c r="Q8" s="4"/>
      <c r="R8" s="4">
        <v>1212100</v>
      </c>
      <c r="S8" s="5">
        <v>1.0595206666116657</v>
      </c>
      <c r="T8" s="5">
        <v>0</v>
      </c>
      <c r="U8" s="5">
        <v>-9.3676799999999998E-3</v>
      </c>
    </row>
    <row r="9" spans="1:21" x14ac:dyDescent="0.2">
      <c r="A9" s="26"/>
      <c r="B9" t="s">
        <v>33</v>
      </c>
      <c r="C9" s="2">
        <v>45209</v>
      </c>
      <c r="D9" s="4">
        <v>365950</v>
      </c>
      <c r="E9" s="4">
        <v>237233</v>
      </c>
      <c r="F9" s="4">
        <v>128717</v>
      </c>
      <c r="G9" s="4">
        <v>11071380000</v>
      </c>
      <c r="H9" s="4">
        <f t="shared" si="0"/>
        <v>-50048510890.019997</v>
      </c>
      <c r="I9" s="4"/>
      <c r="J9" s="4"/>
      <c r="K9" s="4"/>
      <c r="L9" s="4"/>
      <c r="M9" s="4"/>
      <c r="N9" s="4"/>
      <c r="O9" s="4"/>
      <c r="P9" s="4"/>
      <c r="Q9" s="4"/>
      <c r="R9" s="4">
        <v>802101</v>
      </c>
      <c r="S9" s="5">
        <v>0.75200380002019696</v>
      </c>
      <c r="T9" s="5">
        <v>0</v>
      </c>
      <c r="U9" s="5">
        <v>1.77305E-2</v>
      </c>
    </row>
    <row r="10" spans="1:21" x14ac:dyDescent="0.2">
      <c r="A10" s="26"/>
      <c r="B10" t="s">
        <v>34</v>
      </c>
      <c r="C10" s="2">
        <v>45210</v>
      </c>
      <c r="D10" s="4">
        <v>467500</v>
      </c>
      <c r="E10" s="4">
        <v>158924</v>
      </c>
      <c r="F10" s="4">
        <v>308576</v>
      </c>
      <c r="G10" s="4">
        <v>26553040000</v>
      </c>
      <c r="H10" s="4">
        <f t="shared" si="0"/>
        <v>-23495470890.019997</v>
      </c>
      <c r="I10" s="4"/>
      <c r="J10" s="4"/>
      <c r="K10" s="4"/>
      <c r="L10" s="4"/>
      <c r="M10" s="4"/>
      <c r="N10" s="4"/>
      <c r="O10" s="4"/>
      <c r="P10" s="4"/>
      <c r="Q10" s="4"/>
      <c r="R10" s="4">
        <v>815401</v>
      </c>
      <c r="S10" s="5">
        <v>0.76824041177285773</v>
      </c>
      <c r="T10" s="5">
        <v>0</v>
      </c>
      <c r="U10" s="5">
        <v>4.6457599999999996E-3</v>
      </c>
    </row>
    <row r="11" spans="1:21" x14ac:dyDescent="0.2">
      <c r="A11" s="26"/>
      <c r="B11" t="s">
        <v>35</v>
      </c>
      <c r="C11" s="2">
        <v>45211</v>
      </c>
      <c r="D11" s="4">
        <v>498864</v>
      </c>
      <c r="E11" s="4">
        <v>614295</v>
      </c>
      <c r="F11" s="4">
        <v>-115431</v>
      </c>
      <c r="G11" s="4">
        <v>-9898340000</v>
      </c>
      <c r="H11" s="4">
        <f t="shared" si="0"/>
        <v>-33393810890.019997</v>
      </c>
      <c r="I11" s="4"/>
      <c r="J11" s="4"/>
      <c r="K11" s="4"/>
      <c r="L11" s="4"/>
      <c r="M11" s="4"/>
      <c r="N11" s="4"/>
      <c r="O11" s="4"/>
      <c r="P11" s="4"/>
      <c r="Q11" s="4"/>
      <c r="R11" s="4">
        <v>882100</v>
      </c>
      <c r="S11" s="5">
        <v>1.2619419566942522</v>
      </c>
      <c r="T11" s="5">
        <v>0</v>
      </c>
      <c r="U11" s="5">
        <v>-5.7803500000000001E-3</v>
      </c>
    </row>
    <row r="12" spans="1:21" x14ac:dyDescent="0.2">
      <c r="A12" s="26"/>
      <c r="B12" t="s">
        <v>36</v>
      </c>
      <c r="C12" s="2">
        <v>45212</v>
      </c>
      <c r="D12" s="4">
        <v>548500</v>
      </c>
      <c r="E12" s="4">
        <v>292200</v>
      </c>
      <c r="F12" s="4">
        <v>256300</v>
      </c>
      <c r="G12" s="4">
        <v>22078310000</v>
      </c>
      <c r="H12" s="4">
        <f t="shared" si="0"/>
        <v>-11315500890.019997</v>
      </c>
      <c r="I12" s="4"/>
      <c r="J12" s="4"/>
      <c r="K12" s="4"/>
      <c r="L12" s="4"/>
      <c r="M12" s="4"/>
      <c r="N12" s="4"/>
      <c r="O12" s="4"/>
      <c r="P12" s="4"/>
      <c r="Q12" s="4"/>
      <c r="R12" s="4">
        <v>788100</v>
      </c>
      <c r="S12" s="5">
        <v>1.0667427991371654</v>
      </c>
      <c r="T12" s="5">
        <v>0</v>
      </c>
      <c r="U12" s="5">
        <v>6.9767400000000004E-3</v>
      </c>
    </row>
    <row r="13" spans="1:21" x14ac:dyDescent="0.2">
      <c r="A13" s="26"/>
      <c r="B13" t="s">
        <v>8</v>
      </c>
      <c r="C13" s="6">
        <v>45215</v>
      </c>
      <c r="D13" s="4">
        <v>248900</v>
      </c>
      <c r="E13" s="4">
        <v>86217</v>
      </c>
      <c r="F13" s="4">
        <v>162683</v>
      </c>
      <c r="G13" s="4">
        <v>13978270000</v>
      </c>
      <c r="H13" s="4">
        <f t="shared" si="0"/>
        <v>2662769109.9800034</v>
      </c>
      <c r="I13" s="4"/>
      <c r="J13" s="4"/>
      <c r="K13" s="4"/>
      <c r="L13" s="4"/>
      <c r="M13" s="4"/>
      <c r="N13" s="4"/>
      <c r="O13" s="4"/>
      <c r="P13" s="4"/>
      <c r="Q13" s="4"/>
      <c r="R13" s="4">
        <v>551300</v>
      </c>
      <c r="S13" s="5">
        <v>0.60786686014873936</v>
      </c>
      <c r="T13" s="5">
        <v>0</v>
      </c>
      <c r="U13" s="5">
        <v>-5.7736699999999998E-3</v>
      </c>
    </row>
    <row r="14" spans="1:21" x14ac:dyDescent="0.2">
      <c r="A14" s="26"/>
      <c r="B14" t="s">
        <v>9</v>
      </c>
      <c r="C14" s="6">
        <v>45216</v>
      </c>
      <c r="D14" s="4">
        <v>308700</v>
      </c>
      <c r="E14" s="4">
        <v>252227</v>
      </c>
      <c r="F14" s="4">
        <v>56473</v>
      </c>
      <c r="G14" s="4">
        <v>4876710000</v>
      </c>
      <c r="H14" s="4">
        <f t="shared" si="0"/>
        <v>7539479109.9800034</v>
      </c>
      <c r="I14" s="4"/>
      <c r="J14" s="4"/>
      <c r="K14" s="4"/>
      <c r="L14" s="4"/>
      <c r="M14" s="4"/>
      <c r="N14" s="4"/>
      <c r="O14" s="4"/>
      <c r="P14" s="4"/>
      <c r="Q14" s="4"/>
      <c r="R14" s="4">
        <v>488400</v>
      </c>
      <c r="S14" s="5">
        <v>1.1484991809991809</v>
      </c>
      <c r="T14" s="5">
        <v>0</v>
      </c>
      <c r="U14" s="5">
        <v>-2.3228799999999998E-3</v>
      </c>
    </row>
    <row r="15" spans="1:21" x14ac:dyDescent="0.2">
      <c r="A15" s="26"/>
      <c r="B15" t="s">
        <v>10</v>
      </c>
      <c r="C15" s="6">
        <v>45217</v>
      </c>
      <c r="D15" s="4">
        <v>733700</v>
      </c>
      <c r="E15" s="4">
        <v>651641</v>
      </c>
      <c r="F15" s="4">
        <v>82059</v>
      </c>
      <c r="G15" s="4">
        <v>7134250000</v>
      </c>
      <c r="H15" s="4">
        <f t="shared" si="0"/>
        <v>14673729109.980003</v>
      </c>
      <c r="I15" s="4"/>
      <c r="J15" s="4"/>
      <c r="K15" s="4"/>
      <c r="L15" s="4"/>
      <c r="M15" s="4"/>
      <c r="N15" s="4"/>
      <c r="O15" s="4"/>
      <c r="P15" s="4"/>
      <c r="Q15" s="4"/>
      <c r="R15" s="4">
        <v>1266400</v>
      </c>
      <c r="S15" s="5">
        <v>1.0939205622236261</v>
      </c>
      <c r="T15" s="5">
        <v>0</v>
      </c>
      <c r="U15" s="5">
        <v>0</v>
      </c>
    </row>
    <row r="16" spans="1:21" x14ac:dyDescent="0.2">
      <c r="A16" s="26"/>
      <c r="B16" t="s">
        <v>11</v>
      </c>
      <c r="C16" s="6">
        <v>45218</v>
      </c>
      <c r="D16" s="4">
        <v>869200</v>
      </c>
      <c r="E16" s="4">
        <v>952335</v>
      </c>
      <c r="F16" s="4">
        <v>-83135</v>
      </c>
      <c r="G16" s="4">
        <v>-6971310000</v>
      </c>
      <c r="H16" s="4">
        <f t="shared" si="0"/>
        <v>7702419109.9800034</v>
      </c>
      <c r="I16" s="4"/>
      <c r="J16" s="4"/>
      <c r="K16" s="4"/>
      <c r="L16" s="4"/>
      <c r="M16" s="4"/>
      <c r="N16" s="4"/>
      <c r="O16" s="4"/>
      <c r="P16" s="4"/>
      <c r="Q16" s="4"/>
      <c r="R16" s="4">
        <v>1408600</v>
      </c>
      <c r="S16" s="5">
        <v>1.2931527758057646</v>
      </c>
      <c r="T16" s="5">
        <v>0</v>
      </c>
      <c r="U16" s="5">
        <v>-1.629802E-2</v>
      </c>
    </row>
    <row r="17" spans="1:21" x14ac:dyDescent="0.2">
      <c r="A17" s="26"/>
      <c r="B17" t="s">
        <v>12</v>
      </c>
      <c r="C17" s="6">
        <v>45219</v>
      </c>
      <c r="D17" s="4">
        <v>446400</v>
      </c>
      <c r="E17" s="4">
        <v>645536</v>
      </c>
      <c r="F17" s="4">
        <v>-199136</v>
      </c>
      <c r="G17" s="4">
        <v>-16505330000</v>
      </c>
      <c r="H17" s="4">
        <f t="shared" si="0"/>
        <v>-8802910890.0199966</v>
      </c>
      <c r="I17" s="4"/>
      <c r="J17" s="4"/>
      <c r="K17" s="4"/>
      <c r="L17" s="4"/>
      <c r="M17" s="4"/>
      <c r="N17" s="4"/>
      <c r="O17" s="4"/>
      <c r="P17" s="4"/>
      <c r="Q17" s="4"/>
      <c r="R17" s="4">
        <v>938400</v>
      </c>
      <c r="S17" s="5">
        <v>1.1636146632566069</v>
      </c>
      <c r="T17" s="5">
        <v>0</v>
      </c>
      <c r="U17" s="5">
        <v>3.5503000000000002E-3</v>
      </c>
    </row>
    <row r="18" spans="1:21" x14ac:dyDescent="0.2">
      <c r="A18" s="26"/>
      <c r="B18" t="s">
        <v>15</v>
      </c>
      <c r="C18" s="6">
        <v>45222</v>
      </c>
      <c r="D18" s="4">
        <v>446800</v>
      </c>
      <c r="E18" s="4">
        <v>537481</v>
      </c>
      <c r="F18" s="4">
        <v>-90681</v>
      </c>
      <c r="G18" s="4">
        <v>-7364350000</v>
      </c>
      <c r="H18" s="4">
        <f t="shared" si="0"/>
        <v>-16167260890.019997</v>
      </c>
      <c r="I18" s="4"/>
      <c r="J18" s="4"/>
      <c r="K18" s="4"/>
      <c r="L18" s="4"/>
      <c r="M18" s="4"/>
      <c r="N18" s="4"/>
      <c r="O18" s="4"/>
      <c r="P18" s="4"/>
      <c r="Q18" s="4"/>
      <c r="R18" s="4">
        <v>1130600</v>
      </c>
      <c r="S18" s="5">
        <v>0.87058287634884135</v>
      </c>
      <c r="T18" s="5">
        <v>0</v>
      </c>
      <c r="U18" s="5">
        <v>-3.5377400000000002E-3</v>
      </c>
    </row>
    <row r="19" spans="1:21" x14ac:dyDescent="0.2">
      <c r="A19" s="26"/>
      <c r="B19" t="s">
        <v>16</v>
      </c>
      <c r="C19" s="6">
        <v>45223</v>
      </c>
      <c r="D19" s="4">
        <v>424500</v>
      </c>
      <c r="E19" s="4">
        <v>418239</v>
      </c>
      <c r="F19" s="4">
        <v>6261</v>
      </c>
      <c r="G19" s="4">
        <v>455710000</v>
      </c>
      <c r="H19" s="4">
        <f t="shared" si="0"/>
        <v>-15711550890.019997</v>
      </c>
      <c r="I19" s="4"/>
      <c r="J19" s="4"/>
      <c r="K19" s="4"/>
      <c r="L19" s="4"/>
      <c r="M19" s="4"/>
      <c r="N19" s="4"/>
      <c r="O19" s="4"/>
      <c r="P19" s="4"/>
      <c r="Q19" s="4"/>
      <c r="R19" s="4">
        <v>994000</v>
      </c>
      <c r="S19" s="5">
        <v>0.84782595573440644</v>
      </c>
      <c r="T19" s="5">
        <v>0</v>
      </c>
      <c r="U19" s="5">
        <v>1.775148E-2</v>
      </c>
    </row>
    <row r="20" spans="1:21" x14ac:dyDescent="0.2">
      <c r="A20" s="26"/>
      <c r="B20" t="s">
        <v>17</v>
      </c>
      <c r="C20" s="6">
        <v>45224</v>
      </c>
      <c r="D20" s="4">
        <v>582200</v>
      </c>
      <c r="E20" s="4">
        <v>443644</v>
      </c>
      <c r="F20" s="4">
        <v>138556</v>
      </c>
      <c r="G20" s="4">
        <v>11845730000</v>
      </c>
      <c r="H20" s="4">
        <f t="shared" si="0"/>
        <v>-3865820890.0199966</v>
      </c>
      <c r="I20" s="4"/>
      <c r="J20" s="4"/>
      <c r="K20" s="4"/>
      <c r="L20" s="4"/>
      <c r="M20" s="4"/>
      <c r="N20" s="4"/>
      <c r="O20" s="4"/>
      <c r="P20" s="4"/>
      <c r="Q20" s="4"/>
      <c r="R20" s="4">
        <v>924100</v>
      </c>
      <c r="S20" s="5">
        <v>1.1101006384590413</v>
      </c>
      <c r="T20" s="5">
        <v>0</v>
      </c>
      <c r="U20" s="5">
        <v>-2.3255799999999998E-3</v>
      </c>
    </row>
    <row r="21" spans="1:21" x14ac:dyDescent="0.2">
      <c r="A21" s="26"/>
      <c r="B21" t="s">
        <v>18</v>
      </c>
      <c r="C21" s="6">
        <v>45225</v>
      </c>
      <c r="D21" s="4">
        <v>1001400</v>
      </c>
      <c r="E21" s="4">
        <v>556360</v>
      </c>
      <c r="F21" s="4">
        <v>445040</v>
      </c>
      <c r="G21" s="4">
        <v>37808737773.709785</v>
      </c>
      <c r="H21" s="4">
        <f t="shared" si="0"/>
        <v>33942916883.689789</v>
      </c>
      <c r="I21" s="4"/>
      <c r="J21" s="4"/>
      <c r="K21" s="4"/>
      <c r="L21" s="4"/>
      <c r="M21" s="4"/>
      <c r="N21" s="4"/>
      <c r="O21" s="4"/>
      <c r="P21" s="4"/>
      <c r="Q21" s="4"/>
      <c r="R21" s="4">
        <v>1520300</v>
      </c>
      <c r="S21" s="5">
        <v>1.0246398737091365</v>
      </c>
      <c r="T21" s="5">
        <v>0</v>
      </c>
      <c r="U21" s="5">
        <v>-1.515152E-2</v>
      </c>
    </row>
    <row r="22" spans="1:21" x14ac:dyDescent="0.2">
      <c r="A22" s="26"/>
      <c r="B22" t="s">
        <v>19</v>
      </c>
      <c r="C22" s="6">
        <v>45226</v>
      </c>
      <c r="D22" s="4">
        <v>476430</v>
      </c>
      <c r="E22" s="4">
        <v>534700</v>
      </c>
      <c r="F22" s="4">
        <v>-58270</v>
      </c>
      <c r="G22" s="4">
        <v>-4911607231.5748672</v>
      </c>
      <c r="H22" s="4">
        <f t="shared" si="0"/>
        <v>29031309652.114922</v>
      </c>
      <c r="I22" s="4"/>
      <c r="J22" s="4"/>
      <c r="K22" s="4"/>
      <c r="L22" s="4"/>
      <c r="M22" s="4"/>
      <c r="N22" s="4"/>
      <c r="O22" s="4"/>
      <c r="P22" s="4"/>
      <c r="Q22" s="4"/>
      <c r="R22" s="4">
        <v>911400</v>
      </c>
      <c r="S22" s="5">
        <v>1.1094250603467193</v>
      </c>
      <c r="T22" s="5">
        <v>0</v>
      </c>
      <c r="U22" s="5">
        <v>5.9171600000000003E-3</v>
      </c>
    </row>
    <row r="23" spans="1:21" x14ac:dyDescent="0.2">
      <c r="A23" s="26"/>
      <c r="B23" t="s">
        <v>22</v>
      </c>
      <c r="C23" s="2">
        <v>45229</v>
      </c>
      <c r="D23" s="4">
        <v>510400</v>
      </c>
      <c r="E23" s="4">
        <v>174954</v>
      </c>
      <c r="F23" s="4">
        <v>335446</v>
      </c>
      <c r="G23" s="4">
        <v>28724770000</v>
      </c>
      <c r="H23" s="4">
        <f t="shared" si="0"/>
        <v>57756079652.114922</v>
      </c>
      <c r="I23" s="4"/>
      <c r="J23" s="4"/>
      <c r="K23" s="4"/>
      <c r="L23" s="4"/>
      <c r="M23" s="4"/>
      <c r="N23" s="4"/>
      <c r="O23" s="4"/>
      <c r="P23" s="4"/>
      <c r="Q23" s="4"/>
      <c r="R23" s="4">
        <v>618900</v>
      </c>
      <c r="S23" s="5">
        <v>1.1073743738891582</v>
      </c>
      <c r="T23" s="5">
        <v>0</v>
      </c>
      <c r="U23" s="5">
        <v>1.058824E-2</v>
      </c>
    </row>
    <row r="24" spans="1:21" x14ac:dyDescent="0.2">
      <c r="A24" s="26"/>
      <c r="B24" t="s">
        <v>23</v>
      </c>
      <c r="C24" s="2">
        <v>45230</v>
      </c>
      <c r="D24" s="4">
        <v>949310</v>
      </c>
      <c r="E24" s="4">
        <v>651979</v>
      </c>
      <c r="F24" s="4">
        <v>297331</v>
      </c>
      <c r="G24" s="4">
        <v>25697500000</v>
      </c>
      <c r="H24" s="4">
        <f t="shared" si="0"/>
        <v>83453579652.114929</v>
      </c>
      <c r="I24" s="4"/>
      <c r="J24" s="4"/>
      <c r="K24" s="4"/>
      <c r="L24" s="4"/>
      <c r="M24" s="4"/>
      <c r="N24" s="4"/>
      <c r="O24" s="4"/>
      <c r="P24" s="4"/>
      <c r="Q24" s="4"/>
      <c r="R24" s="4">
        <v>1438300</v>
      </c>
      <c r="S24" s="5">
        <v>1.1133205868038656</v>
      </c>
      <c r="T24" s="5">
        <v>0</v>
      </c>
      <c r="U24" s="5">
        <v>1.04773E-2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915927</v>
      </c>
      <c r="E25" s="4">
        <v>761762</v>
      </c>
      <c r="F25" s="4">
        <v>154165</v>
      </c>
      <c r="G25" s="4">
        <v>13516360000</v>
      </c>
      <c r="H25" s="4">
        <f t="shared" si="0"/>
        <v>96969939652.114929</v>
      </c>
      <c r="I25" s="4"/>
      <c r="J25" s="4"/>
      <c r="K25" s="4"/>
      <c r="L25" s="4"/>
      <c r="M25" s="4"/>
      <c r="N25" s="4"/>
      <c r="O25" s="4"/>
      <c r="P25" s="4"/>
      <c r="Q25" s="4"/>
      <c r="R25" s="4">
        <v>1550100</v>
      </c>
      <c r="S25" s="5">
        <v>1.0823101735371912</v>
      </c>
      <c r="T25" s="5">
        <v>0</v>
      </c>
      <c r="U25" s="5">
        <v>1.152074E-2</v>
      </c>
    </row>
    <row r="26" spans="1:21" x14ac:dyDescent="0.2">
      <c r="A26" s="26"/>
      <c r="B26" t="s">
        <v>25</v>
      </c>
      <c r="C26" s="6">
        <v>45232</v>
      </c>
      <c r="D26" s="4">
        <v>603430</v>
      </c>
      <c r="E26" s="4">
        <v>578909</v>
      </c>
      <c r="F26" s="4">
        <v>24521</v>
      </c>
      <c r="G26" s="4">
        <v>2429750000</v>
      </c>
      <c r="H26" s="4">
        <f t="shared" si="0"/>
        <v>99399689652.114929</v>
      </c>
      <c r="I26" s="4"/>
      <c r="J26" s="4"/>
      <c r="K26" s="4"/>
      <c r="L26" s="4"/>
      <c r="M26" s="4"/>
      <c r="N26" s="4"/>
      <c r="O26" s="4"/>
      <c r="P26" s="4"/>
      <c r="Q26" s="4"/>
      <c r="R26" s="4">
        <v>1114500</v>
      </c>
      <c r="S26" s="5">
        <v>1.0608694481830416</v>
      </c>
      <c r="T26" s="5">
        <v>0</v>
      </c>
      <c r="U26" s="5">
        <v>1.366743E-2</v>
      </c>
    </row>
    <row r="27" spans="1:21" x14ac:dyDescent="0.2">
      <c r="A27" s="26"/>
      <c r="B27" t="s">
        <v>26</v>
      </c>
      <c r="C27" s="6">
        <v>45233</v>
      </c>
      <c r="D27" s="4">
        <v>940700</v>
      </c>
      <c r="E27" s="4">
        <v>452253</v>
      </c>
      <c r="F27" s="4">
        <v>488447</v>
      </c>
      <c r="G27" s="4">
        <v>43460720000</v>
      </c>
      <c r="H27" s="4">
        <f t="shared" si="0"/>
        <v>142860409652.11493</v>
      </c>
      <c r="I27" s="4"/>
      <c r="J27" s="4"/>
      <c r="K27" s="4"/>
      <c r="L27" s="4"/>
      <c r="M27" s="4"/>
      <c r="N27" s="4"/>
      <c r="O27" s="4"/>
      <c r="P27" s="4"/>
      <c r="Q27" s="4"/>
      <c r="R27" s="4">
        <v>1157600</v>
      </c>
      <c r="S27" s="5">
        <v>1.2033111610228058</v>
      </c>
      <c r="T27" s="5">
        <v>0</v>
      </c>
      <c r="U27" s="5">
        <v>-1.1236E-3</v>
      </c>
    </row>
    <row r="28" spans="1:21" x14ac:dyDescent="0.2">
      <c r="A28" s="26"/>
      <c r="B28" t="s">
        <v>29</v>
      </c>
      <c r="C28" s="6">
        <v>45236</v>
      </c>
      <c r="D28" s="4">
        <v>546950</v>
      </c>
      <c r="E28" s="4">
        <v>343140</v>
      </c>
      <c r="F28" s="4">
        <v>203810</v>
      </c>
      <c r="G28" s="4">
        <v>18198809907.459988</v>
      </c>
      <c r="H28" s="4">
        <f t="shared" si="0"/>
        <v>161059219559.57492</v>
      </c>
      <c r="I28" s="4"/>
      <c r="J28" s="4"/>
      <c r="K28" s="4"/>
      <c r="L28" s="4"/>
      <c r="M28" s="4"/>
      <c r="N28" s="4"/>
      <c r="O28" s="4"/>
      <c r="P28" s="4"/>
      <c r="Q28" s="4"/>
      <c r="R28" s="4">
        <v>833800</v>
      </c>
      <c r="S28" s="5">
        <v>1.0675101942911969</v>
      </c>
      <c r="T28" s="5">
        <v>0</v>
      </c>
      <c r="U28" s="5">
        <v>6.7491599999999997E-3</v>
      </c>
    </row>
    <row r="29" spans="1:21" x14ac:dyDescent="0.2">
      <c r="A29" s="26"/>
      <c r="B29" t="s">
        <v>30</v>
      </c>
      <c r="C29" s="6">
        <v>45237</v>
      </c>
      <c r="D29" s="4">
        <v>187300</v>
      </c>
      <c r="E29" s="4">
        <v>246245</v>
      </c>
      <c r="F29" s="4">
        <v>-58945</v>
      </c>
      <c r="G29" s="4">
        <v>-5209340000</v>
      </c>
      <c r="H29" s="4">
        <f t="shared" si="0"/>
        <v>155849879559.57492</v>
      </c>
      <c r="I29" s="4"/>
      <c r="J29" s="4"/>
      <c r="K29" s="4"/>
      <c r="L29" s="4"/>
      <c r="M29" s="4"/>
      <c r="N29" s="4"/>
      <c r="O29" s="4"/>
      <c r="P29" s="4"/>
      <c r="Q29" s="4"/>
      <c r="R29" s="4">
        <v>518900</v>
      </c>
      <c r="S29" s="5">
        <v>0.83550780497205623</v>
      </c>
      <c r="T29" s="5">
        <v>0</v>
      </c>
      <c r="U29" s="5">
        <v>-1.3407820000000001E-2</v>
      </c>
    </row>
    <row r="30" spans="1:21" x14ac:dyDescent="0.2">
      <c r="A30" s="26"/>
      <c r="B30" t="s">
        <v>37</v>
      </c>
      <c r="C30" s="6">
        <v>45238</v>
      </c>
      <c r="D30" s="4">
        <v>712721</v>
      </c>
      <c r="E30" s="4">
        <v>719157</v>
      </c>
      <c r="F30" s="4">
        <v>-6436</v>
      </c>
      <c r="G30" s="4">
        <v>-709780000</v>
      </c>
      <c r="H30" s="4">
        <f t="shared" si="0"/>
        <v>155140099559.57492</v>
      </c>
      <c r="I30" s="4"/>
      <c r="J30" s="4"/>
      <c r="K30" s="4"/>
      <c r="L30" s="4"/>
      <c r="M30" s="4"/>
      <c r="N30" s="4"/>
      <c r="O30" s="4"/>
      <c r="P30" s="4"/>
      <c r="Q30" s="4"/>
      <c r="R30" s="4">
        <v>1329301</v>
      </c>
      <c r="S30" s="5">
        <v>1.0771661196373132</v>
      </c>
      <c r="T30" s="5">
        <v>0</v>
      </c>
      <c r="U30" s="5">
        <v>1.3590029999999999E-2</v>
      </c>
    </row>
    <row r="31" spans="1:21" x14ac:dyDescent="0.2">
      <c r="A31" s="26"/>
      <c r="B31" t="s">
        <v>32</v>
      </c>
      <c r="C31" s="6">
        <v>45239</v>
      </c>
      <c r="D31" s="4">
        <v>282454</v>
      </c>
      <c r="E31" s="4">
        <v>1904158</v>
      </c>
      <c r="F31" s="4">
        <v>-1621704</v>
      </c>
      <c r="G31" s="4">
        <v>-142949750000</v>
      </c>
      <c r="H31" s="4">
        <f t="shared" si="0"/>
        <v>12190349559.574921</v>
      </c>
      <c r="I31" s="4"/>
      <c r="J31" s="4"/>
      <c r="K31" s="4"/>
      <c r="L31" s="4"/>
      <c r="M31" s="4"/>
      <c r="N31" s="4"/>
      <c r="O31" s="4"/>
      <c r="P31" s="4"/>
      <c r="Q31" s="4"/>
      <c r="R31" s="4">
        <v>2291800</v>
      </c>
      <c r="S31" s="5">
        <v>0.95410245222096168</v>
      </c>
      <c r="T31" s="5">
        <v>0</v>
      </c>
      <c r="U31" s="5">
        <v>-1.7877090000000002E-2</v>
      </c>
    </row>
    <row r="32" spans="1:21" x14ac:dyDescent="0.2">
      <c r="A32" s="26"/>
      <c r="B32" t="s">
        <v>33</v>
      </c>
      <c r="C32" s="6">
        <v>45240</v>
      </c>
      <c r="D32" s="4">
        <v>158100</v>
      </c>
      <c r="E32" s="4">
        <v>827047</v>
      </c>
      <c r="F32" s="4">
        <v>-668947</v>
      </c>
      <c r="G32" s="4">
        <v>-57769220000</v>
      </c>
      <c r="H32" s="4">
        <f t="shared" si="0"/>
        <v>-45578870440.425079</v>
      </c>
      <c r="I32" s="4"/>
      <c r="J32" s="4"/>
      <c r="K32" s="4"/>
      <c r="L32" s="4"/>
      <c r="M32" s="4"/>
      <c r="N32" s="4"/>
      <c r="O32" s="4"/>
      <c r="P32" s="4"/>
      <c r="Q32" s="4"/>
      <c r="R32" s="4">
        <v>1411000</v>
      </c>
      <c r="S32" s="5">
        <v>0.69819064493267191</v>
      </c>
      <c r="T32" s="5">
        <v>0</v>
      </c>
      <c r="U32" s="5">
        <v>-2.1615470000000001E-2</v>
      </c>
    </row>
    <row r="33" spans="1:21" x14ac:dyDescent="0.2">
      <c r="A33" s="26"/>
      <c r="B33" t="s">
        <v>36</v>
      </c>
      <c r="C33" s="6">
        <v>45243</v>
      </c>
      <c r="D33" s="4">
        <v>158300</v>
      </c>
      <c r="E33" s="4">
        <v>1773186</v>
      </c>
      <c r="F33" s="4">
        <v>-1614886</v>
      </c>
      <c r="G33" s="4">
        <v>-144776730000</v>
      </c>
      <c r="H33" s="4">
        <f t="shared" si="0"/>
        <v>-190355600440.42508</v>
      </c>
      <c r="I33" s="4"/>
      <c r="J33" s="4"/>
      <c r="K33" s="4"/>
      <c r="L33" s="4"/>
      <c r="M33" s="4"/>
      <c r="N33" s="4"/>
      <c r="O33" s="4"/>
      <c r="P33" s="4"/>
      <c r="Q33" s="4"/>
      <c r="R33" s="4">
        <v>3242786</v>
      </c>
      <c r="S33" s="5">
        <v>0.59562548993365583</v>
      </c>
      <c r="T33" s="5">
        <v>0</v>
      </c>
      <c r="U33" s="5">
        <v>-5.81395E-3</v>
      </c>
    </row>
    <row r="34" spans="1:21" x14ac:dyDescent="0.2">
      <c r="A34" s="26"/>
      <c r="B34" t="s">
        <v>38</v>
      </c>
      <c r="C34" s="6">
        <v>45244</v>
      </c>
      <c r="D34" s="4">
        <v>60802</v>
      </c>
      <c r="E34" s="4">
        <v>468260</v>
      </c>
      <c r="F34" s="4">
        <v>-407458</v>
      </c>
      <c r="G34" s="4">
        <v>-34998330000</v>
      </c>
      <c r="H34" s="4">
        <f t="shared" si="0"/>
        <v>-225353930440.42508</v>
      </c>
      <c r="I34" s="4"/>
      <c r="J34" s="4"/>
      <c r="K34" s="4"/>
      <c r="L34" s="4"/>
      <c r="M34" s="4"/>
      <c r="N34" s="4"/>
      <c r="O34" s="4"/>
      <c r="P34" s="4"/>
      <c r="Q34" s="4"/>
      <c r="R34" s="4">
        <v>1086500</v>
      </c>
      <c r="S34" s="5">
        <v>0.48694155545329038</v>
      </c>
      <c r="T34" s="5">
        <v>0</v>
      </c>
      <c r="U34" s="5">
        <v>5.8479500000000002E-3</v>
      </c>
    </row>
    <row r="35" spans="1:21" x14ac:dyDescent="0.2">
      <c r="A35" s="26"/>
      <c r="B35" t="s">
        <v>7</v>
      </c>
      <c r="C35" s="6">
        <v>45245</v>
      </c>
      <c r="D35" s="4">
        <v>2028300</v>
      </c>
      <c r="E35" s="4">
        <v>1192340</v>
      </c>
      <c r="F35" s="4">
        <v>835960</v>
      </c>
      <c r="G35" s="4">
        <v>72420650000</v>
      </c>
      <c r="H35" s="4">
        <f t="shared" si="0"/>
        <v>-152933280440.42508</v>
      </c>
      <c r="I35" s="4"/>
      <c r="J35" s="4"/>
      <c r="K35" s="4"/>
      <c r="L35" s="4"/>
      <c r="M35" s="4"/>
      <c r="N35" s="4"/>
      <c r="O35" s="4"/>
      <c r="P35" s="4"/>
      <c r="Q35" s="4"/>
      <c r="R35" s="4">
        <v>4172800</v>
      </c>
      <c r="S35" s="5">
        <v>0.77181748466257671</v>
      </c>
      <c r="T35" s="5">
        <v>0</v>
      </c>
      <c r="U35" s="5">
        <v>1.9767440000000001E-2</v>
      </c>
    </row>
    <row r="36" spans="1:21" x14ac:dyDescent="0.2">
      <c r="A36" s="26"/>
      <c r="B36" t="s">
        <v>8</v>
      </c>
      <c r="C36" s="6">
        <v>45246</v>
      </c>
      <c r="D36" s="4">
        <v>528100</v>
      </c>
      <c r="E36" s="4">
        <v>443462</v>
      </c>
      <c r="F36" s="4">
        <v>84638</v>
      </c>
      <c r="G36" s="4">
        <v>7529320000</v>
      </c>
      <c r="H36" s="4">
        <f t="shared" si="0"/>
        <v>-145403960440.42508</v>
      </c>
      <c r="I36" s="4"/>
      <c r="J36" s="4"/>
      <c r="K36" s="4"/>
      <c r="L36" s="4"/>
      <c r="M36" s="4"/>
      <c r="N36" s="4"/>
      <c r="O36" s="4"/>
      <c r="P36" s="4"/>
      <c r="Q36" s="4"/>
      <c r="R36" s="4">
        <v>1343800</v>
      </c>
      <c r="S36" s="5">
        <v>0.72299598154487277</v>
      </c>
      <c r="T36" s="5">
        <v>0</v>
      </c>
      <c r="U36" s="5">
        <v>3.4207500000000002E-3</v>
      </c>
    </row>
    <row r="37" spans="1:21" x14ac:dyDescent="0.2">
      <c r="A37" s="26"/>
      <c r="B37" t="s">
        <v>9</v>
      </c>
      <c r="C37" s="6">
        <v>45247</v>
      </c>
      <c r="D37" s="4">
        <v>57200</v>
      </c>
      <c r="E37" s="4">
        <v>695144</v>
      </c>
      <c r="F37" s="4">
        <v>-637944</v>
      </c>
      <c r="G37" s="4">
        <v>-55172320000</v>
      </c>
      <c r="H37" s="4">
        <f t="shared" si="0"/>
        <v>-200576280440.42508</v>
      </c>
      <c r="I37" s="4"/>
      <c r="J37" s="4"/>
      <c r="K37" s="4"/>
      <c r="L37" s="4"/>
      <c r="M37" s="4"/>
      <c r="N37" s="4"/>
      <c r="O37" s="4"/>
      <c r="P37" s="4"/>
      <c r="Q37" s="4"/>
      <c r="R37" s="4">
        <v>1693000</v>
      </c>
      <c r="S37" s="5">
        <v>0.44438511518015356</v>
      </c>
      <c r="T37" s="5">
        <v>0</v>
      </c>
      <c r="U37" s="5">
        <v>-2.7272729999999999E-2</v>
      </c>
    </row>
    <row r="38" spans="1:21" x14ac:dyDescent="0.2">
      <c r="A38" s="26"/>
      <c r="B38" t="s">
        <v>12</v>
      </c>
      <c r="C38" s="2">
        <v>45250</v>
      </c>
      <c r="D38" s="4">
        <v>446600</v>
      </c>
      <c r="E38" s="4">
        <v>129945</v>
      </c>
      <c r="F38" s="4">
        <v>316655</v>
      </c>
      <c r="G38" s="4">
        <v>27338420000</v>
      </c>
      <c r="H38" s="4">
        <f>H37+G38</f>
        <v>-173237860440.42508</v>
      </c>
      <c r="I38" s="4"/>
      <c r="J38" s="4"/>
      <c r="K38" s="4"/>
      <c r="L38" s="4"/>
      <c r="M38" s="4"/>
      <c r="N38" s="4"/>
      <c r="O38" s="4"/>
      <c r="P38" s="4"/>
      <c r="Q38" s="4"/>
      <c r="R38" s="4">
        <v>1157400</v>
      </c>
      <c r="S38" s="5">
        <v>0.49813806808363575</v>
      </c>
      <c r="T38" s="5">
        <v>0</v>
      </c>
      <c r="U38" s="5">
        <v>5.84112E-3</v>
      </c>
    </row>
    <row r="39" spans="1:21" x14ac:dyDescent="0.2">
      <c r="A39" s="26"/>
      <c r="B39" t="s">
        <v>13</v>
      </c>
      <c r="C39" s="2">
        <v>45251</v>
      </c>
      <c r="D39" s="4">
        <v>620300</v>
      </c>
      <c r="E39" s="4">
        <v>287884</v>
      </c>
      <c r="F39" s="4">
        <v>332416</v>
      </c>
      <c r="G39" s="4">
        <v>28746680000</v>
      </c>
      <c r="H39" s="4">
        <f t="shared" si="0"/>
        <v>-144491180440.42508</v>
      </c>
      <c r="I39" s="4"/>
      <c r="J39" s="4"/>
      <c r="K39" s="4"/>
      <c r="L39" s="4"/>
      <c r="M39" s="4"/>
      <c r="N39" s="4"/>
      <c r="O39" s="4"/>
      <c r="P39" s="4"/>
      <c r="Q39" s="4"/>
      <c r="R39" s="4">
        <v>1256400</v>
      </c>
      <c r="S39" s="5">
        <v>0.72284622731614134</v>
      </c>
      <c r="T39" s="5">
        <v>0</v>
      </c>
      <c r="U39" s="5">
        <v>5.8072000000000002E-3</v>
      </c>
    </row>
    <row r="40" spans="1:21" x14ac:dyDescent="0.2">
      <c r="A40" s="26"/>
      <c r="B40" t="s">
        <v>14</v>
      </c>
      <c r="C40" s="2">
        <v>45252</v>
      </c>
      <c r="D40" s="4">
        <v>298000</v>
      </c>
      <c r="E40" s="4">
        <v>499076</v>
      </c>
      <c r="F40" s="4">
        <v>-201076</v>
      </c>
      <c r="G40" s="4">
        <v>-17135880000</v>
      </c>
      <c r="H40" s="4">
        <f t="shared" si="0"/>
        <v>-161627060440.42508</v>
      </c>
      <c r="I40" s="4"/>
      <c r="J40" s="4"/>
      <c r="K40" s="4"/>
      <c r="L40" s="4"/>
      <c r="M40" s="4"/>
      <c r="N40" s="4"/>
      <c r="O40" s="4"/>
      <c r="P40" s="4"/>
      <c r="Q40" s="4"/>
      <c r="R40" s="4">
        <v>1071700</v>
      </c>
      <c r="S40" s="5">
        <v>0.74374918354016983</v>
      </c>
      <c r="T40" s="5">
        <v>0</v>
      </c>
      <c r="U40" s="5">
        <v>1.1547300000000001E-3</v>
      </c>
    </row>
    <row r="41" spans="1:21" x14ac:dyDescent="0.2">
      <c r="A41" s="26"/>
      <c r="B41" t="s">
        <v>15</v>
      </c>
      <c r="C41" s="2">
        <v>45253</v>
      </c>
      <c r="D41" s="4">
        <v>230600</v>
      </c>
      <c r="E41" s="4">
        <v>309164</v>
      </c>
      <c r="F41" s="4">
        <v>-78564</v>
      </c>
      <c r="G41" s="4">
        <v>-6734440000</v>
      </c>
      <c r="H41" s="4">
        <f t="shared" si="0"/>
        <v>-168361500440.42508</v>
      </c>
      <c r="I41" s="4"/>
      <c r="J41" s="4"/>
      <c r="K41" s="4"/>
      <c r="L41" s="4"/>
      <c r="M41" s="4"/>
      <c r="N41" s="4"/>
      <c r="O41" s="4"/>
      <c r="P41" s="4"/>
      <c r="Q41" s="4"/>
      <c r="R41" s="4">
        <v>752200</v>
      </c>
      <c r="S41" s="5">
        <v>0.71758043073650624</v>
      </c>
      <c r="T41" s="5">
        <v>0</v>
      </c>
      <c r="U41" s="5">
        <v>-1.384083E-2</v>
      </c>
    </row>
    <row r="42" spans="1:21" x14ac:dyDescent="0.2">
      <c r="A42" s="26"/>
      <c r="B42" t="s">
        <v>16</v>
      </c>
      <c r="C42" s="2">
        <v>45254</v>
      </c>
      <c r="D42" s="4">
        <v>204200</v>
      </c>
      <c r="E42" s="4">
        <v>39390</v>
      </c>
      <c r="F42" s="4">
        <v>164810</v>
      </c>
      <c r="G42" s="4">
        <v>14130090000</v>
      </c>
      <c r="H42" s="4">
        <f t="shared" si="0"/>
        <v>-154231410440.42508</v>
      </c>
      <c r="I42" s="4"/>
      <c r="J42" s="4"/>
      <c r="K42" s="4"/>
      <c r="L42" s="4"/>
      <c r="M42" s="4"/>
      <c r="N42" s="4"/>
      <c r="O42" s="4"/>
      <c r="P42" s="4"/>
      <c r="Q42" s="4"/>
      <c r="R42" s="4">
        <v>793500</v>
      </c>
      <c r="S42" s="5">
        <v>0.30698172652804034</v>
      </c>
      <c r="T42" s="5">
        <v>0</v>
      </c>
      <c r="U42" s="5">
        <v>5.8479500000000002E-3</v>
      </c>
    </row>
    <row r="43" spans="1:21" x14ac:dyDescent="0.2">
      <c r="A43" s="26"/>
      <c r="B43" t="s">
        <v>19</v>
      </c>
      <c r="C43" s="2">
        <v>45257</v>
      </c>
      <c r="D43" s="4">
        <v>186100</v>
      </c>
      <c r="E43" s="4">
        <v>162950</v>
      </c>
      <c r="F43" s="4">
        <v>23150</v>
      </c>
      <c r="G43" s="4">
        <v>2003880000</v>
      </c>
      <c r="H43" s="4">
        <f t="shared" si="0"/>
        <v>-152227530440.42508</v>
      </c>
      <c r="I43" s="4"/>
      <c r="J43" s="4"/>
      <c r="K43" s="4"/>
      <c r="L43" s="4"/>
      <c r="M43" s="4"/>
      <c r="N43" s="4"/>
      <c r="O43" s="4"/>
      <c r="P43" s="4"/>
      <c r="Q43" s="4"/>
      <c r="R43" s="4">
        <v>548000</v>
      </c>
      <c r="S43" s="5">
        <v>0.6369525547445255</v>
      </c>
      <c r="T43" s="5">
        <v>0</v>
      </c>
      <c r="U43" s="5">
        <v>-2.3255799999999998E-3</v>
      </c>
    </row>
    <row r="44" spans="1:21" x14ac:dyDescent="0.2">
      <c r="A44" s="26"/>
      <c r="B44" t="s">
        <v>20</v>
      </c>
      <c r="C44" s="2">
        <v>45258</v>
      </c>
      <c r="D44" s="4">
        <v>279500</v>
      </c>
      <c r="E44" s="4">
        <v>527003</v>
      </c>
      <c r="F44" s="4">
        <v>-247503</v>
      </c>
      <c r="G44" s="4">
        <v>-21036730000</v>
      </c>
      <c r="H44" s="4">
        <f t="shared" si="0"/>
        <v>-173264260440.42508</v>
      </c>
      <c r="I44" s="4"/>
      <c r="J44" s="4"/>
      <c r="K44" s="4"/>
      <c r="L44" s="4"/>
      <c r="M44" s="4"/>
      <c r="N44" s="4"/>
      <c r="O44" s="4"/>
      <c r="P44" s="4"/>
      <c r="Q44" s="4"/>
      <c r="R44" s="4">
        <v>838400</v>
      </c>
      <c r="S44" s="5">
        <v>0.96195491412213741</v>
      </c>
      <c r="T44" s="5">
        <v>0</v>
      </c>
      <c r="U44" s="5">
        <v>0</v>
      </c>
    </row>
    <row r="45" spans="1:21" x14ac:dyDescent="0.2">
      <c r="A45" s="26"/>
      <c r="B45" t="s">
        <v>21</v>
      </c>
      <c r="C45" s="2">
        <v>45259</v>
      </c>
      <c r="D45" s="4">
        <v>165000</v>
      </c>
      <c r="E45" s="4">
        <v>461929</v>
      </c>
      <c r="F45" s="4">
        <v>-296929</v>
      </c>
      <c r="G45" s="4">
        <v>-25304220000</v>
      </c>
      <c r="H45" s="4">
        <f t="shared" si="0"/>
        <v>-198568480440.42508</v>
      </c>
      <c r="I45" s="4"/>
      <c r="J45" s="4"/>
      <c r="K45" s="4"/>
      <c r="L45" s="4"/>
      <c r="M45" s="4"/>
      <c r="N45" s="4"/>
      <c r="O45" s="4"/>
      <c r="P45" s="4"/>
      <c r="Q45" s="4"/>
      <c r="R45" s="4">
        <v>838100</v>
      </c>
      <c r="S45" s="5">
        <v>0.74803603388617113</v>
      </c>
      <c r="T45" s="5">
        <v>0</v>
      </c>
      <c r="U45" s="5">
        <v>-8.1585100000000008E-3</v>
      </c>
    </row>
    <row r="46" spans="1:21" x14ac:dyDescent="0.2">
      <c r="A46" s="26"/>
      <c r="B46" t="s">
        <v>22</v>
      </c>
      <c r="C46" s="2">
        <v>45260</v>
      </c>
      <c r="D46" s="4">
        <v>155100</v>
      </c>
      <c r="E46" s="4">
        <v>406560</v>
      </c>
      <c r="F46" s="4">
        <v>-251460</v>
      </c>
      <c r="G46" s="4">
        <v>-21373210000</v>
      </c>
      <c r="H46" s="4">
        <f t="shared" si="0"/>
        <v>-219941690440.42508</v>
      </c>
      <c r="I46" s="4"/>
      <c r="J46" s="4"/>
      <c r="K46" s="4"/>
      <c r="L46" s="4"/>
      <c r="M46" s="4"/>
      <c r="N46" s="4"/>
      <c r="O46" s="4"/>
      <c r="P46" s="4"/>
      <c r="Q46" s="4"/>
      <c r="R46" s="4">
        <v>986600</v>
      </c>
      <c r="S46" s="5">
        <v>0.56928846543685385</v>
      </c>
      <c r="T46" s="5">
        <v>0</v>
      </c>
      <c r="U46" s="5">
        <v>-4.7003499999999998E-3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107600</v>
      </c>
      <c r="E47" s="4">
        <v>176600</v>
      </c>
      <c r="F47" s="4">
        <v>-69000</v>
      </c>
      <c r="G47" s="4">
        <v>-5809560000</v>
      </c>
      <c r="H47" s="4">
        <f t="shared" si="0"/>
        <v>-225751250440.42508</v>
      </c>
      <c r="I47" s="4"/>
      <c r="J47" s="4"/>
      <c r="K47" s="4"/>
      <c r="L47" s="4"/>
      <c r="M47" s="4"/>
      <c r="N47" s="4"/>
      <c r="O47" s="4"/>
      <c r="P47" s="4"/>
      <c r="Q47" s="4"/>
      <c r="R47" s="4">
        <v>788700</v>
      </c>
      <c r="S47" s="5">
        <v>0.36033979967034363</v>
      </c>
      <c r="T47" s="5">
        <v>0</v>
      </c>
      <c r="U47" s="5">
        <v>3.5419100000000001E-3</v>
      </c>
    </row>
    <row r="48" spans="1:21" x14ac:dyDescent="0.2">
      <c r="A48" s="26"/>
      <c r="B48" t="s">
        <v>27</v>
      </c>
      <c r="C48" s="2">
        <v>45264</v>
      </c>
      <c r="D48" s="4">
        <v>242800</v>
      </c>
      <c r="E48" s="4">
        <v>159213</v>
      </c>
      <c r="F48" s="4">
        <v>83587</v>
      </c>
      <c r="G48" s="4">
        <v>7205630000</v>
      </c>
      <c r="H48" s="4">
        <f t="shared" si="0"/>
        <v>-218545620440.42508</v>
      </c>
      <c r="I48" s="4"/>
      <c r="J48" s="4"/>
      <c r="K48" s="4"/>
      <c r="L48" s="4"/>
      <c r="M48" s="4"/>
      <c r="N48" s="4"/>
      <c r="O48" s="4"/>
      <c r="P48" s="4"/>
      <c r="Q48" s="4"/>
      <c r="R48" s="4">
        <v>978100</v>
      </c>
      <c r="S48" s="5">
        <v>0.41101421122584603</v>
      </c>
      <c r="T48" s="5">
        <v>0</v>
      </c>
      <c r="U48" s="5">
        <v>1.1764709999999999E-2</v>
      </c>
    </row>
    <row r="49" spans="1:21" x14ac:dyDescent="0.2">
      <c r="A49" s="26"/>
      <c r="B49" t="s">
        <v>28</v>
      </c>
      <c r="C49" s="2">
        <v>45265</v>
      </c>
      <c r="D49" s="4">
        <v>60000</v>
      </c>
      <c r="E49" s="4">
        <v>1234086</v>
      </c>
      <c r="F49" s="4">
        <v>-1174086</v>
      </c>
      <c r="G49" s="4">
        <v>-104177060000</v>
      </c>
      <c r="H49" s="4">
        <f t="shared" si="0"/>
        <v>-322722680440.42505</v>
      </c>
      <c r="I49" s="4"/>
      <c r="J49" s="4"/>
      <c r="K49" s="4"/>
      <c r="L49" s="4"/>
      <c r="M49" s="4"/>
      <c r="N49" s="4"/>
      <c r="O49" s="4"/>
      <c r="P49" s="4"/>
      <c r="Q49" s="4"/>
      <c r="R49" s="4">
        <v>2339861</v>
      </c>
      <c r="S49" s="5">
        <v>0.55306105790044791</v>
      </c>
      <c r="T49" s="5">
        <v>0</v>
      </c>
      <c r="U49" s="5">
        <v>-6.9767400000000004E-3</v>
      </c>
    </row>
    <row r="50" spans="1:21" x14ac:dyDescent="0.2">
      <c r="A50" s="26"/>
      <c r="B50" t="s">
        <v>29</v>
      </c>
      <c r="C50" s="2">
        <v>45266</v>
      </c>
      <c r="D50" s="4">
        <v>200511</v>
      </c>
      <c r="E50" s="4">
        <v>189983</v>
      </c>
      <c r="F50" s="4">
        <v>10528</v>
      </c>
      <c r="G50" s="4">
        <v>925310000</v>
      </c>
      <c r="H50" s="4">
        <f t="shared" si="0"/>
        <v>-321797370440.42505</v>
      </c>
      <c r="I50" s="4"/>
      <c r="J50" s="4"/>
      <c r="K50" s="4"/>
      <c r="L50" s="4"/>
      <c r="M50" s="4"/>
      <c r="N50" s="4"/>
      <c r="O50" s="4"/>
      <c r="P50" s="4"/>
      <c r="Q50" s="4"/>
      <c r="R50" s="4">
        <v>748000</v>
      </c>
      <c r="S50" s="5">
        <v>0.52205080213903743</v>
      </c>
      <c r="T50" s="5">
        <v>0</v>
      </c>
      <c r="U50" s="5">
        <v>5.8548000000000003E-3</v>
      </c>
    </row>
    <row r="51" spans="1:21" x14ac:dyDescent="0.2">
      <c r="A51" s="26"/>
      <c r="B51" t="s">
        <v>30</v>
      </c>
      <c r="C51" s="2">
        <v>45267</v>
      </c>
      <c r="D51" s="4">
        <v>792960</v>
      </c>
      <c r="E51" s="4">
        <v>243562</v>
      </c>
      <c r="F51" s="4">
        <v>549398</v>
      </c>
      <c r="G51" s="4">
        <v>45601610000</v>
      </c>
      <c r="H51" s="4">
        <f t="shared" si="0"/>
        <v>-276195760440.42505</v>
      </c>
      <c r="I51" s="4"/>
      <c r="J51" s="4"/>
      <c r="K51" s="4"/>
      <c r="L51" s="4"/>
      <c r="M51" s="4"/>
      <c r="N51" s="4"/>
      <c r="O51" s="4"/>
      <c r="P51" s="4"/>
      <c r="Q51" s="4"/>
      <c r="R51" s="4">
        <v>2403460</v>
      </c>
      <c r="S51" s="5">
        <v>0.43126242999675468</v>
      </c>
      <c r="T51" s="5">
        <v>0</v>
      </c>
      <c r="U51" s="5">
        <v>-8.1490099999999999E-3</v>
      </c>
    </row>
    <row r="52" spans="1:21" x14ac:dyDescent="0.2">
      <c r="A52" s="26"/>
      <c r="B52" t="s">
        <v>37</v>
      </c>
      <c r="C52" s="2">
        <v>45268</v>
      </c>
      <c r="D52" s="4">
        <v>142300</v>
      </c>
      <c r="E52" s="4">
        <v>871486</v>
      </c>
      <c r="F52" s="4">
        <v>-729186</v>
      </c>
      <c r="G52" s="4">
        <v>-62069210000</v>
      </c>
      <c r="H52" s="4">
        <f t="shared" si="0"/>
        <v>-338264970440.42505</v>
      </c>
      <c r="I52" s="4">
        <v>44600</v>
      </c>
      <c r="J52" s="4">
        <v>115500</v>
      </c>
      <c r="K52" s="4">
        <v>70900</v>
      </c>
      <c r="L52" s="4">
        <v>6029860000</v>
      </c>
      <c r="M52" s="4"/>
      <c r="N52" s="4">
        <v>567</v>
      </c>
      <c r="O52" s="4">
        <v>1613</v>
      </c>
      <c r="P52" s="4">
        <v>268000</v>
      </c>
      <c r="Q52" s="4">
        <v>840600</v>
      </c>
      <c r="R52" s="4">
        <v>1293000</v>
      </c>
      <c r="S52" s="5">
        <v>0.78405723124516624</v>
      </c>
      <c r="T52" s="5">
        <v>0.12382057231245167</v>
      </c>
      <c r="U52" s="5">
        <v>-2.3474199999999998E-3</v>
      </c>
    </row>
    <row r="53" spans="1:21" x14ac:dyDescent="0.2">
      <c r="A53" s="26"/>
      <c r="B53" t="s">
        <v>34</v>
      </c>
      <c r="C53" s="2">
        <v>45271</v>
      </c>
      <c r="D53" s="4">
        <v>42810</v>
      </c>
      <c r="E53" s="4">
        <v>1707848</v>
      </c>
      <c r="F53" s="4">
        <v>-1665038</v>
      </c>
      <c r="G53" s="4">
        <v>-144471970000</v>
      </c>
      <c r="H53" s="4">
        <f t="shared" si="0"/>
        <v>-482736940440.42505</v>
      </c>
      <c r="I53" s="4">
        <v>49800</v>
      </c>
      <c r="J53" s="4">
        <v>124515</v>
      </c>
      <c r="K53" s="4">
        <v>-74715</v>
      </c>
      <c r="L53" s="4">
        <v>-6349983000</v>
      </c>
      <c r="M53" s="4"/>
      <c r="N53" s="4">
        <v>879</v>
      </c>
      <c r="O53" s="4">
        <v>1780</v>
      </c>
      <c r="P53" s="4">
        <v>433600</v>
      </c>
      <c r="Q53" s="4">
        <v>831700</v>
      </c>
      <c r="R53" s="4">
        <v>2768100</v>
      </c>
      <c r="S53" s="5">
        <v>0.63244030201221058</v>
      </c>
      <c r="T53" s="5">
        <v>6.2972797225533755E-2</v>
      </c>
      <c r="U53" s="5">
        <v>-9.4117599999999999E-3</v>
      </c>
    </row>
    <row r="54" spans="1:21" x14ac:dyDescent="0.2">
      <c r="A54" s="26"/>
      <c r="B54" t="s">
        <v>35</v>
      </c>
      <c r="C54" s="2">
        <v>45272</v>
      </c>
      <c r="D54" s="4">
        <v>88330</v>
      </c>
      <c r="E54" s="4">
        <v>542139</v>
      </c>
      <c r="F54" s="4">
        <v>-453809</v>
      </c>
      <c r="G54" s="4">
        <v>-38195110000</v>
      </c>
      <c r="H54" s="4">
        <f t="shared" si="0"/>
        <v>-520932050440.42505</v>
      </c>
      <c r="I54" s="4">
        <v>62000</v>
      </c>
      <c r="J54" s="4">
        <v>110300</v>
      </c>
      <c r="K54" s="4">
        <v>-48300</v>
      </c>
      <c r="L54" s="4">
        <v>-4050290000</v>
      </c>
      <c r="M54" s="4"/>
      <c r="N54" s="4">
        <v>708</v>
      </c>
      <c r="O54" s="4">
        <v>1466</v>
      </c>
      <c r="P54" s="4">
        <v>322600</v>
      </c>
      <c r="Q54" s="4">
        <v>629500</v>
      </c>
      <c r="R54" s="4">
        <v>1148400</v>
      </c>
      <c r="S54" s="5">
        <v>0.54899773598049462</v>
      </c>
      <c r="T54" s="5">
        <v>0.15003483106931384</v>
      </c>
      <c r="U54" s="5">
        <v>0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33F-EF72-5C44-B0AC-A6640A44E255}">
  <dimension ref="A1:U67"/>
  <sheetViews>
    <sheetView workbookViewId="0">
      <pane ySplit="2" topLeftCell="A27" activePane="bottomLeft" state="frozen"/>
      <selection pane="bottomLeft" activeCell="K53" sqref="K53"/>
    </sheetView>
  </sheetViews>
  <sheetFormatPr baseColWidth="10" defaultRowHeight="16" x14ac:dyDescent="0.2"/>
  <cols>
    <col min="4" max="4" width="13.6640625" customWidth="1"/>
    <col min="5" max="6" width="14.33203125" customWidth="1"/>
    <col min="7" max="7" width="21.6640625" customWidth="1"/>
    <col min="8" max="8" width="20.83203125" customWidth="1"/>
    <col min="9" max="9" width="13.83203125" customWidth="1"/>
    <col min="10" max="10" width="12.83203125" customWidth="1"/>
    <col min="11" max="11" width="14" customWidth="1"/>
    <col min="12" max="12" width="17.33203125" customWidth="1"/>
    <col min="13" max="13" width="15.33203125" customWidth="1"/>
    <col min="18" max="18" width="15.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180900</v>
      </c>
      <c r="E3" s="4">
        <v>1738606</v>
      </c>
      <c r="F3" s="4">
        <v>-1557706</v>
      </c>
      <c r="G3" s="4">
        <v>-33724739903.559998</v>
      </c>
      <c r="H3" s="4">
        <v>-33724739903.559998</v>
      </c>
      <c r="I3" s="4"/>
      <c r="J3" s="4"/>
      <c r="K3" s="4"/>
      <c r="L3" s="4"/>
      <c r="M3" s="4"/>
      <c r="N3" s="4"/>
      <c r="O3" s="4"/>
      <c r="P3" s="4"/>
      <c r="Q3" s="4"/>
      <c r="R3" s="4">
        <v>11272934</v>
      </c>
      <c r="S3" s="5">
        <v>0.17027563542907287</v>
      </c>
      <c r="T3" s="5">
        <v>0</v>
      </c>
      <c r="U3" s="5">
        <v>4.6082900000000001E-3</v>
      </c>
    </row>
    <row r="4" spans="1:21" x14ac:dyDescent="0.2">
      <c r="A4" s="26"/>
      <c r="B4" t="s">
        <v>26</v>
      </c>
      <c r="C4" s="2">
        <v>45202</v>
      </c>
      <c r="D4" s="4">
        <v>595600</v>
      </c>
      <c r="E4" s="4">
        <v>2775700</v>
      </c>
      <c r="F4" s="4">
        <v>-2180100</v>
      </c>
      <c r="G4" s="4">
        <v>-46042830000</v>
      </c>
      <c r="H4" s="4">
        <f>H3+G4</f>
        <v>-79767569903.559998</v>
      </c>
      <c r="I4" s="4"/>
      <c r="J4" s="4"/>
      <c r="K4" s="4"/>
      <c r="L4" s="4"/>
      <c r="M4" s="4"/>
      <c r="N4" s="4"/>
      <c r="O4" s="4"/>
      <c r="P4" s="4"/>
      <c r="Q4" s="4"/>
      <c r="R4" s="4">
        <v>13701900</v>
      </c>
      <c r="S4" s="5">
        <v>0.24604616877951233</v>
      </c>
      <c r="T4" s="5">
        <v>0</v>
      </c>
      <c r="U4" s="5">
        <v>-3.6697250000000001E-2</v>
      </c>
    </row>
    <row r="5" spans="1:21" x14ac:dyDescent="0.2">
      <c r="A5" s="26"/>
      <c r="B5" t="s">
        <v>27</v>
      </c>
      <c r="C5" s="2">
        <v>45203</v>
      </c>
      <c r="D5" s="4">
        <v>1144700</v>
      </c>
      <c r="E5" s="4">
        <v>981400</v>
      </c>
      <c r="F5" s="4">
        <v>163300</v>
      </c>
      <c r="G5" s="4">
        <v>3418130000</v>
      </c>
      <c r="H5" s="4">
        <f>H4+G5</f>
        <v>-76349439903.559998</v>
      </c>
      <c r="I5" s="4"/>
      <c r="J5" s="4"/>
      <c r="K5" s="4"/>
      <c r="L5" s="4"/>
      <c r="M5" s="4"/>
      <c r="N5" s="4"/>
      <c r="O5" s="4"/>
      <c r="P5" s="4"/>
      <c r="Q5" s="4"/>
      <c r="R5" s="4">
        <v>6975100</v>
      </c>
      <c r="S5" s="5">
        <v>0.30481283422459893</v>
      </c>
      <c r="T5" s="5">
        <v>0</v>
      </c>
      <c r="U5" s="5">
        <v>0</v>
      </c>
    </row>
    <row r="6" spans="1:21" x14ac:dyDescent="0.2">
      <c r="A6" s="26"/>
      <c r="B6" t="s">
        <v>28</v>
      </c>
      <c r="C6" s="2">
        <v>45204</v>
      </c>
      <c r="D6" s="4">
        <v>580672</v>
      </c>
      <c r="E6" s="4">
        <v>677400</v>
      </c>
      <c r="F6" s="4">
        <v>-96728</v>
      </c>
      <c r="G6" s="4">
        <v>-2021580000</v>
      </c>
      <c r="H6" s="4">
        <f>H5+G6</f>
        <v>-78371019903.559998</v>
      </c>
      <c r="I6" s="4"/>
      <c r="J6" s="4"/>
      <c r="K6" s="4"/>
      <c r="L6" s="4"/>
      <c r="M6" s="4"/>
      <c r="N6" s="4"/>
      <c r="O6" s="4"/>
      <c r="P6" s="4"/>
      <c r="Q6" s="4"/>
      <c r="R6" s="4">
        <v>8948000</v>
      </c>
      <c r="S6" s="5">
        <v>0.14059812248547163</v>
      </c>
      <c r="T6" s="5">
        <v>0</v>
      </c>
      <c r="U6" s="5">
        <v>-9.5238100000000006E-3</v>
      </c>
    </row>
    <row r="7" spans="1:21" x14ac:dyDescent="0.2">
      <c r="A7" s="26"/>
      <c r="B7" t="s">
        <v>29</v>
      </c>
      <c r="C7" s="2">
        <v>45205</v>
      </c>
      <c r="D7" s="4">
        <v>1554600</v>
      </c>
      <c r="E7" s="4">
        <v>1715800</v>
      </c>
      <c r="F7" s="4">
        <v>-161200</v>
      </c>
      <c r="G7" s="4">
        <v>-3418590000</v>
      </c>
      <c r="H7" s="4">
        <f t="shared" ref="H7:H54" si="0">H6+G7</f>
        <v>-81789609903.559998</v>
      </c>
      <c r="I7" s="4"/>
      <c r="J7" s="4"/>
      <c r="K7" s="4"/>
      <c r="L7" s="4"/>
      <c r="M7" s="4"/>
      <c r="N7" s="4"/>
      <c r="O7" s="4"/>
      <c r="P7" s="4"/>
      <c r="Q7" s="4"/>
      <c r="R7" s="4">
        <v>13211000</v>
      </c>
      <c r="S7" s="5">
        <v>0.24755128302172433</v>
      </c>
      <c r="T7" s="5">
        <v>0</v>
      </c>
      <c r="U7" s="5">
        <v>7.2115399999999998E-3</v>
      </c>
    </row>
    <row r="8" spans="1:21" x14ac:dyDescent="0.2">
      <c r="A8" s="26"/>
      <c r="B8" t="s">
        <v>32</v>
      </c>
      <c r="C8" s="2">
        <v>45208</v>
      </c>
      <c r="D8" s="4">
        <v>455701</v>
      </c>
      <c r="E8" s="4">
        <v>475600</v>
      </c>
      <c r="F8" s="4">
        <v>-19899</v>
      </c>
      <c r="G8" s="4">
        <v>-344600000</v>
      </c>
      <c r="H8" s="4">
        <f t="shared" si="0"/>
        <v>-82134209903.559998</v>
      </c>
      <c r="I8" s="4"/>
      <c r="J8" s="4"/>
      <c r="K8" s="4"/>
      <c r="L8" s="4"/>
      <c r="M8" s="4"/>
      <c r="N8" s="4"/>
      <c r="O8" s="4"/>
      <c r="P8" s="4"/>
      <c r="Q8" s="4"/>
      <c r="R8" s="4">
        <v>13973901</v>
      </c>
      <c r="S8" s="5">
        <v>6.6645741944214437E-2</v>
      </c>
      <c r="T8" s="5">
        <v>0</v>
      </c>
      <c r="U8" s="5">
        <v>2.1479709999999999E-2</v>
      </c>
    </row>
    <row r="9" spans="1:21" x14ac:dyDescent="0.2">
      <c r="A9" s="26"/>
      <c r="B9" t="s">
        <v>33</v>
      </c>
      <c r="C9" s="2">
        <v>45209</v>
      </c>
      <c r="D9" s="4">
        <v>220588</v>
      </c>
      <c r="E9" s="4">
        <v>4077700</v>
      </c>
      <c r="F9" s="4">
        <v>-3857112</v>
      </c>
      <c r="G9" s="4">
        <v>-82816460000</v>
      </c>
      <c r="H9" s="4">
        <f t="shared" si="0"/>
        <v>-164950669903.56</v>
      </c>
      <c r="I9" s="4"/>
      <c r="J9" s="4"/>
      <c r="K9" s="4"/>
      <c r="L9" s="4"/>
      <c r="M9" s="4"/>
      <c r="N9" s="4"/>
      <c r="O9" s="4"/>
      <c r="P9" s="4"/>
      <c r="Q9" s="4"/>
      <c r="R9" s="4">
        <v>11693200</v>
      </c>
      <c r="S9" s="5">
        <v>0.36758868402148259</v>
      </c>
      <c r="T9" s="5">
        <v>0</v>
      </c>
      <c r="U9" s="5">
        <v>9.3457899999999997E-3</v>
      </c>
    </row>
    <row r="10" spans="1:21" x14ac:dyDescent="0.2">
      <c r="A10" s="26"/>
      <c r="B10" t="s">
        <v>34</v>
      </c>
      <c r="C10" s="2">
        <v>45210</v>
      </c>
      <c r="D10" s="4">
        <v>994755</v>
      </c>
      <c r="E10" s="4">
        <v>2369600</v>
      </c>
      <c r="F10" s="4">
        <v>-1374845</v>
      </c>
      <c r="G10" s="4">
        <v>-29632430000</v>
      </c>
      <c r="H10" s="4">
        <f t="shared" si="0"/>
        <v>-194583099903.56</v>
      </c>
      <c r="I10" s="4"/>
      <c r="J10" s="4"/>
      <c r="K10" s="4"/>
      <c r="L10" s="4"/>
      <c r="M10" s="4"/>
      <c r="N10" s="4"/>
      <c r="O10" s="4"/>
      <c r="P10" s="4"/>
      <c r="Q10" s="4"/>
      <c r="R10" s="4">
        <v>9126601</v>
      </c>
      <c r="S10" s="5">
        <v>0.36863176115620699</v>
      </c>
      <c r="T10" s="5">
        <v>0</v>
      </c>
      <c r="U10" s="5">
        <v>9.2592600000000001E-3</v>
      </c>
    </row>
    <row r="11" spans="1:21" x14ac:dyDescent="0.2">
      <c r="A11" s="26"/>
      <c r="B11" t="s">
        <v>35</v>
      </c>
      <c r="C11" s="2">
        <v>45211</v>
      </c>
      <c r="D11" s="4">
        <v>746500</v>
      </c>
      <c r="E11" s="4">
        <v>3029300</v>
      </c>
      <c r="F11" s="4">
        <v>-2282800</v>
      </c>
      <c r="G11" s="4">
        <v>-49326220000</v>
      </c>
      <c r="H11" s="4">
        <f t="shared" si="0"/>
        <v>-243909319903.56</v>
      </c>
      <c r="I11" s="4"/>
      <c r="J11" s="4"/>
      <c r="K11" s="4"/>
      <c r="L11" s="4"/>
      <c r="M11" s="4"/>
      <c r="N11" s="4"/>
      <c r="O11" s="4"/>
      <c r="P11" s="4"/>
      <c r="Q11" s="4"/>
      <c r="R11" s="4">
        <v>11649300</v>
      </c>
      <c r="S11" s="5">
        <v>0.32412247946228528</v>
      </c>
      <c r="T11" s="5">
        <v>0</v>
      </c>
      <c r="U11" s="5">
        <v>2.2935799999999999E-3</v>
      </c>
    </row>
    <row r="12" spans="1:21" x14ac:dyDescent="0.2">
      <c r="A12" s="26"/>
      <c r="B12" t="s">
        <v>36</v>
      </c>
      <c r="C12" s="2">
        <v>45212</v>
      </c>
      <c r="D12" s="4">
        <v>53400</v>
      </c>
      <c r="E12" s="4">
        <v>2386300</v>
      </c>
      <c r="F12" s="4">
        <v>-2332900</v>
      </c>
      <c r="G12" s="4">
        <v>-50418830000</v>
      </c>
      <c r="H12" s="4">
        <f t="shared" si="0"/>
        <v>-294328149903.56</v>
      </c>
      <c r="I12" s="4"/>
      <c r="J12" s="4"/>
      <c r="K12" s="4"/>
      <c r="L12" s="4"/>
      <c r="M12" s="4"/>
      <c r="N12" s="4"/>
      <c r="O12" s="4"/>
      <c r="P12" s="4"/>
      <c r="Q12" s="4"/>
      <c r="R12" s="4">
        <v>14714000</v>
      </c>
      <c r="S12" s="5">
        <v>0.16580807394318337</v>
      </c>
      <c r="T12" s="5">
        <v>0</v>
      </c>
      <c r="U12" s="5">
        <v>4.5766599999999998E-3</v>
      </c>
    </row>
    <row r="13" spans="1:21" x14ac:dyDescent="0.2">
      <c r="A13" s="26"/>
      <c r="B13" t="s">
        <v>8</v>
      </c>
      <c r="C13" s="6">
        <v>45215</v>
      </c>
      <c r="D13" s="4">
        <v>286800</v>
      </c>
      <c r="E13" s="4">
        <v>3319501</v>
      </c>
      <c r="F13" s="4">
        <v>-3032701</v>
      </c>
      <c r="G13" s="4">
        <v>-66919300000</v>
      </c>
      <c r="H13" s="4">
        <f t="shared" si="0"/>
        <v>-361247449903.56</v>
      </c>
      <c r="I13" s="4"/>
      <c r="J13" s="4"/>
      <c r="K13" s="4"/>
      <c r="L13" s="4"/>
      <c r="M13" s="4"/>
      <c r="N13" s="4"/>
      <c r="O13" s="4"/>
      <c r="P13" s="4"/>
      <c r="Q13" s="4"/>
      <c r="R13" s="4">
        <v>26096800</v>
      </c>
      <c r="S13" s="5">
        <v>0.13818939486833634</v>
      </c>
      <c r="T13" s="5">
        <v>0</v>
      </c>
      <c r="U13" s="5">
        <v>2.5056950000000001E-2</v>
      </c>
    </row>
    <row r="14" spans="1:21" x14ac:dyDescent="0.2">
      <c r="A14" s="26"/>
      <c r="B14" t="s">
        <v>9</v>
      </c>
      <c r="C14" s="6">
        <v>45216</v>
      </c>
      <c r="D14" s="4">
        <v>401800</v>
      </c>
      <c r="E14" s="4">
        <v>4244356</v>
      </c>
      <c r="F14" s="4">
        <v>-3842556</v>
      </c>
      <c r="G14" s="4">
        <v>-86481340000</v>
      </c>
      <c r="H14" s="4">
        <f t="shared" si="0"/>
        <v>-447728789903.56</v>
      </c>
      <c r="I14" s="4"/>
      <c r="J14" s="4"/>
      <c r="K14" s="4"/>
      <c r="L14" s="4"/>
      <c r="M14" s="4"/>
      <c r="N14" s="4"/>
      <c r="O14" s="4"/>
      <c r="P14" s="4"/>
      <c r="Q14" s="4"/>
      <c r="R14" s="4">
        <v>28839901</v>
      </c>
      <c r="S14" s="5">
        <v>0.16110166258892497</v>
      </c>
      <c r="T14" s="5">
        <v>0</v>
      </c>
      <c r="U14" s="5">
        <v>8.88889E-3</v>
      </c>
    </row>
    <row r="15" spans="1:21" x14ac:dyDescent="0.2">
      <c r="A15" s="26"/>
      <c r="B15" t="s">
        <v>10</v>
      </c>
      <c r="C15" s="6">
        <v>45217</v>
      </c>
      <c r="D15" s="4">
        <v>1451100</v>
      </c>
      <c r="E15" s="4">
        <v>2395154</v>
      </c>
      <c r="F15" s="4">
        <v>-944054</v>
      </c>
      <c r="G15" s="4">
        <v>-22109760000</v>
      </c>
      <c r="H15" s="4">
        <f t="shared" si="0"/>
        <v>-469838549903.56</v>
      </c>
      <c r="I15" s="4"/>
      <c r="J15" s="4"/>
      <c r="K15" s="4"/>
      <c r="L15" s="4"/>
      <c r="M15" s="4"/>
      <c r="N15" s="4"/>
      <c r="O15" s="4"/>
      <c r="P15" s="4"/>
      <c r="Q15" s="4"/>
      <c r="R15" s="4">
        <v>42138000</v>
      </c>
      <c r="S15" s="5">
        <v>9.1277564193839283E-2</v>
      </c>
      <c r="T15" s="5">
        <v>0</v>
      </c>
      <c r="U15" s="5">
        <v>-8.8105700000000002E-3</v>
      </c>
    </row>
    <row r="16" spans="1:21" x14ac:dyDescent="0.2">
      <c r="A16" s="26"/>
      <c r="B16" t="s">
        <v>11</v>
      </c>
      <c r="C16" s="6">
        <v>45218</v>
      </c>
      <c r="D16" s="4">
        <v>1672700</v>
      </c>
      <c r="E16" s="4">
        <v>769900</v>
      </c>
      <c r="F16" s="4">
        <v>902800</v>
      </c>
      <c r="G16" s="4">
        <v>20098130000</v>
      </c>
      <c r="H16" s="4">
        <f t="shared" si="0"/>
        <v>-449740419903.56</v>
      </c>
      <c r="I16" s="4"/>
      <c r="J16" s="4"/>
      <c r="K16" s="4"/>
      <c r="L16" s="4"/>
      <c r="M16" s="4"/>
      <c r="N16" s="4"/>
      <c r="O16" s="4"/>
      <c r="P16" s="4"/>
      <c r="Q16" s="4"/>
      <c r="R16" s="4">
        <v>12570700</v>
      </c>
      <c r="S16" s="5">
        <v>0.1943089883618255</v>
      </c>
      <c r="T16" s="5">
        <v>0</v>
      </c>
      <c r="U16" s="5">
        <v>-4.666667E-2</v>
      </c>
    </row>
    <row r="17" spans="1:21" x14ac:dyDescent="0.2">
      <c r="A17" s="26"/>
      <c r="B17" t="s">
        <v>12</v>
      </c>
      <c r="C17" s="6">
        <v>45219</v>
      </c>
      <c r="D17" s="4">
        <v>1104900</v>
      </c>
      <c r="E17" s="4">
        <v>1565400</v>
      </c>
      <c r="F17" s="4">
        <v>-460500</v>
      </c>
      <c r="G17" s="4">
        <v>-9928780000</v>
      </c>
      <c r="H17" s="4">
        <f t="shared" si="0"/>
        <v>-459669199903.56</v>
      </c>
      <c r="I17" s="4"/>
      <c r="J17" s="4"/>
      <c r="K17" s="4"/>
      <c r="L17" s="4"/>
      <c r="M17" s="4"/>
      <c r="N17" s="4"/>
      <c r="O17" s="4"/>
      <c r="P17" s="4"/>
      <c r="Q17" s="4"/>
      <c r="R17" s="4">
        <v>10805700</v>
      </c>
      <c r="S17" s="5">
        <v>0.24711957577944973</v>
      </c>
      <c r="T17" s="5">
        <v>0</v>
      </c>
      <c r="U17" s="5">
        <v>6.99301E-3</v>
      </c>
    </row>
    <row r="18" spans="1:21" x14ac:dyDescent="0.2">
      <c r="A18" s="26"/>
      <c r="B18" t="s">
        <v>15</v>
      </c>
      <c r="C18" s="6">
        <v>45222</v>
      </c>
      <c r="D18" s="4">
        <v>431400</v>
      </c>
      <c r="E18" s="4">
        <v>2843900</v>
      </c>
      <c r="F18" s="4">
        <v>-2412500</v>
      </c>
      <c r="G18" s="4">
        <v>-50658130000</v>
      </c>
      <c r="H18" s="4">
        <f t="shared" si="0"/>
        <v>-510327329903.56</v>
      </c>
      <c r="I18" s="4"/>
      <c r="J18" s="4"/>
      <c r="K18" s="4"/>
      <c r="L18" s="4"/>
      <c r="M18" s="4"/>
      <c r="N18" s="4"/>
      <c r="O18" s="4"/>
      <c r="P18" s="4"/>
      <c r="Q18" s="4"/>
      <c r="R18" s="4">
        <v>14445800</v>
      </c>
      <c r="S18" s="5">
        <v>0.22673026069861135</v>
      </c>
      <c r="T18" s="5">
        <v>0</v>
      </c>
      <c r="U18" s="5">
        <v>-2.546296E-2</v>
      </c>
    </row>
    <row r="19" spans="1:21" x14ac:dyDescent="0.2">
      <c r="A19" s="26"/>
      <c r="B19" t="s">
        <v>16</v>
      </c>
      <c r="C19" s="6">
        <v>45223</v>
      </c>
      <c r="D19" s="4">
        <v>1070303</v>
      </c>
      <c r="E19" s="4">
        <v>691630</v>
      </c>
      <c r="F19" s="4">
        <v>378673</v>
      </c>
      <c r="G19" s="4">
        <v>8046910000</v>
      </c>
      <c r="H19" s="4">
        <f t="shared" si="0"/>
        <v>-502280419903.56</v>
      </c>
      <c r="I19" s="4"/>
      <c r="J19" s="4"/>
      <c r="K19" s="4"/>
      <c r="L19" s="4"/>
      <c r="M19" s="4"/>
      <c r="N19" s="4"/>
      <c r="O19" s="4"/>
      <c r="P19" s="4"/>
      <c r="Q19" s="4"/>
      <c r="R19" s="4">
        <v>7269700</v>
      </c>
      <c r="S19" s="5">
        <v>0.24236667262748118</v>
      </c>
      <c r="T19" s="5">
        <v>0</v>
      </c>
      <c r="U19" s="5">
        <v>0</v>
      </c>
    </row>
    <row r="20" spans="1:21" x14ac:dyDescent="0.2">
      <c r="A20" s="26"/>
      <c r="B20" t="s">
        <v>17</v>
      </c>
      <c r="C20" s="6">
        <v>45224</v>
      </c>
      <c r="D20" s="4">
        <v>652300</v>
      </c>
      <c r="E20" s="4">
        <v>1263500</v>
      </c>
      <c r="F20" s="4">
        <v>-611200</v>
      </c>
      <c r="G20" s="4">
        <v>-12887740000</v>
      </c>
      <c r="H20" s="4">
        <f t="shared" si="0"/>
        <v>-515168159903.56</v>
      </c>
      <c r="I20" s="4"/>
      <c r="J20" s="4"/>
      <c r="K20" s="4"/>
      <c r="L20" s="4"/>
      <c r="M20" s="4"/>
      <c r="N20" s="4"/>
      <c r="O20" s="4"/>
      <c r="P20" s="4"/>
      <c r="Q20" s="4"/>
      <c r="R20" s="4">
        <v>15340700</v>
      </c>
      <c r="S20" s="5">
        <v>0.12488347989335559</v>
      </c>
      <c r="T20" s="5">
        <v>0</v>
      </c>
      <c r="U20" s="5">
        <v>-2.3752999999999999E-3</v>
      </c>
    </row>
    <row r="21" spans="1:21" x14ac:dyDescent="0.2">
      <c r="A21" s="26"/>
      <c r="B21" t="s">
        <v>18</v>
      </c>
      <c r="C21" s="6">
        <v>45225</v>
      </c>
      <c r="D21" s="4">
        <v>1182730</v>
      </c>
      <c r="E21" s="4">
        <v>1472800</v>
      </c>
      <c r="F21" s="4">
        <v>-290070</v>
      </c>
      <c r="G21" s="4">
        <v>-5714740000</v>
      </c>
      <c r="H21" s="4">
        <f t="shared" si="0"/>
        <v>-520882899903.56</v>
      </c>
      <c r="I21" s="4"/>
      <c r="J21" s="4"/>
      <c r="K21" s="4"/>
      <c r="L21" s="4"/>
      <c r="M21" s="4"/>
      <c r="N21" s="4"/>
      <c r="O21" s="4"/>
      <c r="P21" s="4"/>
      <c r="Q21" s="4"/>
      <c r="R21" s="4">
        <v>23063600</v>
      </c>
      <c r="S21" s="5">
        <v>0.11513944050365077</v>
      </c>
      <c r="T21" s="5">
        <v>0</v>
      </c>
      <c r="U21" s="5">
        <v>-3.8095240000000002E-2</v>
      </c>
    </row>
    <row r="22" spans="1:21" x14ac:dyDescent="0.2">
      <c r="A22" s="26"/>
      <c r="B22" t="s">
        <v>19</v>
      </c>
      <c r="C22" s="6">
        <v>45226</v>
      </c>
      <c r="D22" s="4">
        <v>372766</v>
      </c>
      <c r="E22" s="4">
        <v>1654157</v>
      </c>
      <c r="F22" s="4">
        <v>-1281391</v>
      </c>
      <c r="G22" s="4">
        <v>-25785240000</v>
      </c>
      <c r="H22" s="4">
        <f t="shared" si="0"/>
        <v>-546668139903.56</v>
      </c>
      <c r="I22" s="4"/>
      <c r="J22" s="4"/>
      <c r="K22" s="4"/>
      <c r="L22" s="4"/>
      <c r="M22" s="4"/>
      <c r="N22" s="4"/>
      <c r="O22" s="4"/>
      <c r="P22" s="4"/>
      <c r="Q22" s="4"/>
      <c r="R22" s="4">
        <v>20476100</v>
      </c>
      <c r="S22" s="5">
        <v>9.8989700187047336E-2</v>
      </c>
      <c r="T22" s="5">
        <v>0</v>
      </c>
      <c r="U22" s="5">
        <v>0</v>
      </c>
    </row>
    <row r="23" spans="1:21" x14ac:dyDescent="0.2">
      <c r="A23" s="26"/>
      <c r="B23" t="s">
        <v>22</v>
      </c>
      <c r="C23" s="2">
        <v>45229</v>
      </c>
      <c r="D23" s="4">
        <v>732700</v>
      </c>
      <c r="E23" s="4">
        <v>1226200</v>
      </c>
      <c r="F23" s="4">
        <v>-493500</v>
      </c>
      <c r="G23" s="4">
        <v>-9861130000</v>
      </c>
      <c r="H23" s="4">
        <f t="shared" si="0"/>
        <v>-556529269903.56006</v>
      </c>
      <c r="I23" s="4"/>
      <c r="J23" s="4"/>
      <c r="K23" s="4"/>
      <c r="L23" s="4"/>
      <c r="M23" s="4"/>
      <c r="N23" s="4"/>
      <c r="O23" s="4"/>
      <c r="P23" s="4"/>
      <c r="Q23" s="4"/>
      <c r="R23" s="4">
        <v>15762900</v>
      </c>
      <c r="S23" s="5">
        <v>0.12427281781905614</v>
      </c>
      <c r="T23" s="5">
        <v>0</v>
      </c>
      <c r="U23" s="5">
        <v>-1.485149E-2</v>
      </c>
    </row>
    <row r="24" spans="1:21" x14ac:dyDescent="0.2">
      <c r="A24" s="26"/>
      <c r="B24" t="s">
        <v>23</v>
      </c>
      <c r="C24" s="2">
        <v>45230</v>
      </c>
      <c r="D24" s="4">
        <v>988300</v>
      </c>
      <c r="E24" s="4">
        <v>820000</v>
      </c>
      <c r="F24" s="4">
        <v>168300</v>
      </c>
      <c r="G24" s="4">
        <v>3340280000</v>
      </c>
      <c r="H24" s="4">
        <f t="shared" si="0"/>
        <v>-553188989903.56006</v>
      </c>
      <c r="I24" s="4"/>
      <c r="J24" s="4"/>
      <c r="K24" s="4"/>
      <c r="L24" s="4"/>
      <c r="M24" s="4"/>
      <c r="N24" s="4"/>
      <c r="O24" s="4"/>
      <c r="P24" s="4"/>
      <c r="Q24" s="4"/>
      <c r="R24" s="4">
        <v>12339300</v>
      </c>
      <c r="S24" s="5">
        <v>0.14654802136263809</v>
      </c>
      <c r="T24" s="5">
        <v>0</v>
      </c>
      <c r="U24" s="5">
        <v>5.02513E-3</v>
      </c>
    </row>
    <row r="25" spans="1:21" x14ac:dyDescent="0.2">
      <c r="A25" s="26">
        <v>11</v>
      </c>
      <c r="B25" t="s">
        <v>24</v>
      </c>
      <c r="C25" s="6">
        <v>45231</v>
      </c>
      <c r="D25" s="4">
        <v>624400</v>
      </c>
      <c r="E25" s="4">
        <v>2350490</v>
      </c>
      <c r="F25" s="4">
        <v>-1726090</v>
      </c>
      <c r="G25" s="4">
        <v>-34462030000</v>
      </c>
      <c r="H25" s="4">
        <f t="shared" si="0"/>
        <v>-587651019903.56006</v>
      </c>
      <c r="I25" s="4"/>
      <c r="J25" s="4"/>
      <c r="K25" s="4"/>
      <c r="L25" s="4"/>
      <c r="M25" s="4"/>
      <c r="N25" s="4"/>
      <c r="O25" s="4"/>
      <c r="P25" s="4"/>
      <c r="Q25" s="4"/>
      <c r="R25" s="4">
        <v>10243800</v>
      </c>
      <c r="S25" s="5">
        <v>0.29040883265975515</v>
      </c>
      <c r="T25" s="5">
        <v>0</v>
      </c>
      <c r="U25" s="5">
        <v>-0.01</v>
      </c>
    </row>
    <row r="26" spans="1:21" x14ac:dyDescent="0.2">
      <c r="A26" s="26"/>
      <c r="B26" t="s">
        <v>25</v>
      </c>
      <c r="C26" s="6">
        <v>45232</v>
      </c>
      <c r="D26" s="4">
        <v>615900</v>
      </c>
      <c r="E26" s="4">
        <v>1466420</v>
      </c>
      <c r="F26" s="4">
        <v>-850520</v>
      </c>
      <c r="G26" s="4">
        <v>-17091778132.517208</v>
      </c>
      <c r="H26" s="4">
        <f t="shared" si="0"/>
        <v>-604742798036.07727</v>
      </c>
      <c r="I26" s="4"/>
      <c r="J26" s="4"/>
      <c r="K26" s="4"/>
      <c r="L26" s="4"/>
      <c r="M26" s="4"/>
      <c r="N26" s="4"/>
      <c r="O26" s="4"/>
      <c r="P26" s="4"/>
      <c r="Q26" s="4"/>
      <c r="R26" s="4">
        <v>8439200</v>
      </c>
      <c r="S26" s="5">
        <v>0.24674376718172339</v>
      </c>
      <c r="T26" s="5">
        <v>0</v>
      </c>
      <c r="U26" s="5">
        <v>2.5252529999999999E-2</v>
      </c>
    </row>
    <row r="27" spans="1:21" x14ac:dyDescent="0.2">
      <c r="A27" s="26"/>
      <c r="B27" t="s">
        <v>26</v>
      </c>
      <c r="C27" s="6">
        <v>45233</v>
      </c>
      <c r="D27" s="4">
        <v>995400</v>
      </c>
      <c r="E27" s="4">
        <v>1977307</v>
      </c>
      <c r="F27" s="4">
        <v>-981907</v>
      </c>
      <c r="G27" s="4">
        <v>-19869130000</v>
      </c>
      <c r="H27" s="4">
        <f t="shared" si="0"/>
        <v>-624611928036.07727</v>
      </c>
      <c r="I27" s="4"/>
      <c r="J27" s="4"/>
      <c r="K27" s="4"/>
      <c r="L27" s="4"/>
      <c r="M27" s="4"/>
      <c r="N27" s="4"/>
      <c r="O27" s="4"/>
      <c r="P27" s="4"/>
      <c r="Q27" s="4"/>
      <c r="R27" s="4">
        <v>21807500</v>
      </c>
      <c r="S27" s="5">
        <v>0.13631580878138255</v>
      </c>
      <c r="T27" s="5">
        <v>0</v>
      </c>
      <c r="U27" s="5">
        <v>-2.4630539999999999E-2</v>
      </c>
    </row>
    <row r="28" spans="1:21" x14ac:dyDescent="0.2">
      <c r="A28" s="26"/>
      <c r="B28" t="s">
        <v>29</v>
      </c>
      <c r="C28" s="6">
        <v>45236</v>
      </c>
      <c r="D28" s="4">
        <v>2056700</v>
      </c>
      <c r="E28" s="4">
        <v>968700</v>
      </c>
      <c r="F28" s="4">
        <v>1088000</v>
      </c>
      <c r="G28" s="4">
        <v>22394770000</v>
      </c>
      <c r="H28" s="4">
        <f t="shared" si="0"/>
        <v>-602217158036.07727</v>
      </c>
      <c r="I28" s="4"/>
      <c r="J28" s="4"/>
      <c r="K28" s="4"/>
      <c r="L28" s="4"/>
      <c r="M28" s="4"/>
      <c r="N28" s="4"/>
      <c r="O28" s="4"/>
      <c r="P28" s="4"/>
      <c r="Q28" s="4"/>
      <c r="R28" s="4">
        <v>12293300</v>
      </c>
      <c r="S28" s="5">
        <v>0.24610153498247012</v>
      </c>
      <c r="T28" s="5">
        <v>0</v>
      </c>
      <c r="U28" s="5">
        <v>5.0505050000000003E-2</v>
      </c>
    </row>
    <row r="29" spans="1:21" x14ac:dyDescent="0.2">
      <c r="A29" s="26"/>
      <c r="B29" t="s">
        <v>30</v>
      </c>
      <c r="C29" s="6">
        <v>45237</v>
      </c>
      <c r="D29" s="4">
        <v>208839</v>
      </c>
      <c r="E29" s="4">
        <v>906500</v>
      </c>
      <c r="F29" s="4">
        <v>-697661</v>
      </c>
      <c r="G29" s="4">
        <v>-14541150000</v>
      </c>
      <c r="H29" s="4">
        <f t="shared" si="0"/>
        <v>-616758308036.07727</v>
      </c>
      <c r="I29" s="4"/>
      <c r="J29" s="4"/>
      <c r="K29" s="4"/>
      <c r="L29" s="4"/>
      <c r="M29" s="4"/>
      <c r="N29" s="4"/>
      <c r="O29" s="4"/>
      <c r="P29" s="4"/>
      <c r="Q29" s="4"/>
      <c r="R29" s="4">
        <v>12571900</v>
      </c>
      <c r="S29" s="5">
        <v>8.871682084649099E-2</v>
      </c>
      <c r="T29" s="5">
        <v>0</v>
      </c>
      <c r="U29" s="5">
        <v>-4.8076899999999999E-3</v>
      </c>
    </row>
    <row r="30" spans="1:21" x14ac:dyDescent="0.2">
      <c r="A30" s="26"/>
      <c r="B30" t="s">
        <v>37</v>
      </c>
      <c r="C30" s="6">
        <v>45238</v>
      </c>
      <c r="D30" s="4">
        <v>2120400</v>
      </c>
      <c r="E30" s="4">
        <v>1341200</v>
      </c>
      <c r="F30" s="4">
        <v>779200</v>
      </c>
      <c r="G30" s="4">
        <v>16657640000</v>
      </c>
      <c r="H30" s="4">
        <f t="shared" si="0"/>
        <v>-600100668036.07727</v>
      </c>
      <c r="I30" s="4"/>
      <c r="J30" s="4"/>
      <c r="K30" s="4"/>
      <c r="L30" s="4"/>
      <c r="M30" s="4"/>
      <c r="N30" s="4"/>
      <c r="O30" s="4"/>
      <c r="P30" s="4"/>
      <c r="Q30" s="4"/>
      <c r="R30" s="4">
        <v>32525057</v>
      </c>
      <c r="S30" s="5">
        <v>0.10642871432938611</v>
      </c>
      <c r="T30" s="5">
        <v>0</v>
      </c>
      <c r="U30" s="5">
        <v>3.140097E-2</v>
      </c>
    </row>
    <row r="31" spans="1:21" x14ac:dyDescent="0.2">
      <c r="A31" s="26"/>
      <c r="B31" t="s">
        <v>32</v>
      </c>
      <c r="C31" s="6">
        <v>45239</v>
      </c>
      <c r="D31" s="4">
        <v>1726950</v>
      </c>
      <c r="E31" s="4">
        <v>3013900</v>
      </c>
      <c r="F31" s="4">
        <v>-1286950</v>
      </c>
      <c r="G31" s="4">
        <v>-26147390000</v>
      </c>
      <c r="H31" s="4">
        <f t="shared" si="0"/>
        <v>-626248058036.07727</v>
      </c>
      <c r="I31" s="4"/>
      <c r="J31" s="4"/>
      <c r="K31" s="4"/>
      <c r="L31" s="4"/>
      <c r="M31" s="4"/>
      <c r="N31" s="4"/>
      <c r="O31" s="4"/>
      <c r="P31" s="4"/>
      <c r="Q31" s="4"/>
      <c r="R31" s="4">
        <v>16302100</v>
      </c>
      <c r="S31" s="5">
        <v>0.29081222664564688</v>
      </c>
      <c r="T31" s="5">
        <v>0</v>
      </c>
      <c r="U31" s="5">
        <v>-1.7199019999999999E-2</v>
      </c>
    </row>
    <row r="32" spans="1:21" x14ac:dyDescent="0.2">
      <c r="A32" s="26"/>
      <c r="B32" t="s">
        <v>33</v>
      </c>
      <c r="C32" s="6">
        <v>45240</v>
      </c>
      <c r="D32" s="4">
        <v>298600</v>
      </c>
      <c r="E32" s="4">
        <v>1325500</v>
      </c>
      <c r="F32" s="4">
        <v>-1026900</v>
      </c>
      <c r="G32" s="4">
        <v>-20275510000</v>
      </c>
      <c r="H32" s="4">
        <f t="shared" si="0"/>
        <v>-646523568036.07727</v>
      </c>
      <c r="I32" s="4"/>
      <c r="J32" s="4"/>
      <c r="K32" s="4"/>
      <c r="L32" s="4"/>
      <c r="M32" s="4"/>
      <c r="N32" s="4"/>
      <c r="O32" s="4"/>
      <c r="P32" s="4"/>
      <c r="Q32" s="4"/>
      <c r="R32" s="4">
        <v>30220914</v>
      </c>
      <c r="S32" s="5">
        <v>5.3740929212134352E-2</v>
      </c>
      <c r="T32" s="5">
        <v>0</v>
      </c>
      <c r="U32" s="5">
        <v>-2.2499999999999999E-2</v>
      </c>
    </row>
    <row r="33" spans="1:21" x14ac:dyDescent="0.2">
      <c r="A33" s="26"/>
      <c r="B33" t="s">
        <v>36</v>
      </c>
      <c r="C33" s="6">
        <v>45243</v>
      </c>
      <c r="D33" s="4">
        <v>589000</v>
      </c>
      <c r="E33" s="4">
        <v>1286245</v>
      </c>
      <c r="F33" s="4">
        <v>-697245</v>
      </c>
      <c r="G33" s="4">
        <v>-13535420000</v>
      </c>
      <c r="H33" s="4">
        <f t="shared" si="0"/>
        <v>-660058988036.07727</v>
      </c>
      <c r="I33" s="4"/>
      <c r="J33" s="4"/>
      <c r="K33" s="4"/>
      <c r="L33" s="4"/>
      <c r="M33" s="4"/>
      <c r="N33" s="4"/>
      <c r="O33" s="4"/>
      <c r="P33" s="4"/>
      <c r="Q33" s="4"/>
      <c r="R33" s="4">
        <v>10905445</v>
      </c>
      <c r="S33" s="5">
        <v>0.17195492710292887</v>
      </c>
      <c r="T33" s="5">
        <v>0</v>
      </c>
      <c r="U33" s="5">
        <v>-1.7902810000000002E-2</v>
      </c>
    </row>
    <row r="34" spans="1:21" x14ac:dyDescent="0.2">
      <c r="A34" s="26"/>
      <c r="B34" t="s">
        <v>38</v>
      </c>
      <c r="C34" s="6">
        <v>45244</v>
      </c>
      <c r="D34" s="4">
        <v>358800</v>
      </c>
      <c r="E34" s="4">
        <v>1161400</v>
      </c>
      <c r="F34" s="4">
        <v>-802600</v>
      </c>
      <c r="G34" s="4">
        <v>-15705630000</v>
      </c>
      <c r="H34" s="4">
        <f t="shared" si="0"/>
        <v>-675764618036.07727</v>
      </c>
      <c r="I34" s="4"/>
      <c r="J34" s="4"/>
      <c r="K34" s="4"/>
      <c r="L34" s="4"/>
      <c r="M34" s="4"/>
      <c r="N34" s="4"/>
      <c r="O34" s="4"/>
      <c r="P34" s="4"/>
      <c r="Q34" s="4"/>
      <c r="R34" s="4">
        <v>13113100</v>
      </c>
      <c r="S34" s="5">
        <v>0.11592987165506249</v>
      </c>
      <c r="T34" s="5">
        <v>0</v>
      </c>
      <c r="U34" s="5">
        <v>2.0833330000000001E-2</v>
      </c>
    </row>
    <row r="35" spans="1:21" x14ac:dyDescent="0.2">
      <c r="A35" s="26"/>
      <c r="B35" t="s">
        <v>7</v>
      </c>
      <c r="C35" s="6">
        <v>45245</v>
      </c>
      <c r="D35" s="4">
        <v>1897100</v>
      </c>
      <c r="E35" s="4">
        <v>2139200</v>
      </c>
      <c r="F35" s="4">
        <v>-242100</v>
      </c>
      <c r="G35" s="4">
        <v>-4833120000</v>
      </c>
      <c r="H35" s="4">
        <f t="shared" si="0"/>
        <v>-680597738036.07727</v>
      </c>
      <c r="I35" s="4"/>
      <c r="J35" s="4"/>
      <c r="K35" s="4"/>
      <c r="L35" s="4"/>
      <c r="M35" s="4"/>
      <c r="N35" s="4"/>
      <c r="O35" s="4"/>
      <c r="P35" s="4"/>
      <c r="Q35" s="4"/>
      <c r="R35" s="4">
        <v>17930900</v>
      </c>
      <c r="S35" s="5">
        <v>0.22510303442660434</v>
      </c>
      <c r="T35" s="5">
        <v>0</v>
      </c>
      <c r="U35" s="5">
        <v>1.7857140000000001E-2</v>
      </c>
    </row>
    <row r="36" spans="1:21" x14ac:dyDescent="0.2">
      <c r="A36" s="26"/>
      <c r="B36" t="s">
        <v>8</v>
      </c>
      <c r="C36" s="6">
        <v>45246</v>
      </c>
      <c r="D36" s="4">
        <v>2600100</v>
      </c>
      <c r="E36" s="4">
        <v>3228691</v>
      </c>
      <c r="F36" s="4">
        <v>-628591</v>
      </c>
      <c r="G36" s="4">
        <v>-12473910000</v>
      </c>
      <c r="H36" s="4">
        <f t="shared" si="0"/>
        <v>-693071648036.07727</v>
      </c>
      <c r="I36" s="4"/>
      <c r="J36" s="4"/>
      <c r="K36" s="4"/>
      <c r="L36" s="4"/>
      <c r="M36" s="4"/>
      <c r="N36" s="4"/>
      <c r="O36" s="4"/>
      <c r="P36" s="4"/>
      <c r="Q36" s="4"/>
      <c r="R36" s="4">
        <v>12304000</v>
      </c>
      <c r="S36" s="5">
        <v>0.47373138816644994</v>
      </c>
      <c r="T36" s="5">
        <v>0</v>
      </c>
      <c r="U36" s="5">
        <v>-2.5062700000000001E-3</v>
      </c>
    </row>
    <row r="37" spans="1:21" x14ac:dyDescent="0.2">
      <c r="A37" s="26"/>
      <c r="B37" t="s">
        <v>9</v>
      </c>
      <c r="C37" s="6">
        <v>45247</v>
      </c>
      <c r="D37" s="4">
        <v>444000</v>
      </c>
      <c r="E37" s="4">
        <v>2623700</v>
      </c>
      <c r="F37" s="4">
        <v>-2179700</v>
      </c>
      <c r="G37" s="4">
        <v>-42596580000</v>
      </c>
      <c r="H37" s="4">
        <f t="shared" si="0"/>
        <v>-735668228036.07727</v>
      </c>
      <c r="I37" s="4"/>
      <c r="J37" s="4"/>
      <c r="K37" s="4"/>
      <c r="L37" s="4"/>
      <c r="M37" s="4"/>
      <c r="N37" s="4"/>
      <c r="O37" s="4"/>
      <c r="P37" s="4"/>
      <c r="Q37" s="4"/>
      <c r="R37" s="4">
        <v>21827000</v>
      </c>
      <c r="S37" s="5">
        <v>0.14054611261281899</v>
      </c>
      <c r="T37" s="5">
        <v>0</v>
      </c>
      <c r="U37" s="5">
        <v>-3.015075E-2</v>
      </c>
    </row>
    <row r="38" spans="1:21" x14ac:dyDescent="0.2">
      <c r="A38" s="26"/>
      <c r="B38" t="s">
        <v>12</v>
      </c>
      <c r="C38" s="2">
        <v>45250</v>
      </c>
      <c r="D38" s="4">
        <v>1489400</v>
      </c>
      <c r="E38" s="4">
        <v>1073400</v>
      </c>
      <c r="F38" s="4">
        <v>416000</v>
      </c>
      <c r="G38" s="4">
        <v>8403620000</v>
      </c>
      <c r="H38" s="4">
        <f>H37+G38</f>
        <v>-727264608036.07727</v>
      </c>
      <c r="I38" s="4"/>
      <c r="J38" s="4"/>
      <c r="K38" s="4"/>
      <c r="L38" s="4"/>
      <c r="M38" s="4"/>
      <c r="N38" s="4"/>
      <c r="O38" s="4"/>
      <c r="P38" s="4"/>
      <c r="Q38" s="4"/>
      <c r="R38" s="4">
        <v>20209100</v>
      </c>
      <c r="S38" s="5">
        <v>0.12681415797833651</v>
      </c>
      <c r="T38" s="5">
        <v>0</v>
      </c>
      <c r="U38" s="5">
        <v>1.0362690000000001E-2</v>
      </c>
    </row>
    <row r="39" spans="1:21" x14ac:dyDescent="0.2">
      <c r="A39" s="26"/>
      <c r="B39" t="s">
        <v>13</v>
      </c>
      <c r="C39" s="2">
        <v>45251</v>
      </c>
      <c r="D39" s="4">
        <v>4209600</v>
      </c>
      <c r="E39" s="4">
        <v>14927330</v>
      </c>
      <c r="F39" s="4">
        <v>-10717730</v>
      </c>
      <c r="G39" s="4">
        <v>-211073489874.32605</v>
      </c>
      <c r="H39" s="4">
        <f t="shared" si="0"/>
        <v>-938338097910.40332</v>
      </c>
      <c r="I39" s="4"/>
      <c r="J39" s="4"/>
      <c r="K39" s="4"/>
      <c r="L39" s="4"/>
      <c r="M39" s="4"/>
      <c r="N39" s="4"/>
      <c r="O39" s="4"/>
      <c r="P39" s="4"/>
      <c r="Q39" s="4"/>
      <c r="R39" s="4">
        <v>33669600</v>
      </c>
      <c r="S39" s="5">
        <v>0.56837414165894462</v>
      </c>
      <c r="T39" s="5">
        <v>0</v>
      </c>
      <c r="U39" s="5">
        <v>7.6923099999999999E-3</v>
      </c>
    </row>
    <row r="40" spans="1:21" x14ac:dyDescent="0.2">
      <c r="A40" s="26"/>
      <c r="B40" t="s">
        <v>14</v>
      </c>
      <c r="C40" s="2">
        <v>45252</v>
      </c>
      <c r="D40" s="4">
        <v>1126700</v>
      </c>
      <c r="E40" s="4">
        <v>24249430</v>
      </c>
      <c r="F40" s="4">
        <v>-23122730</v>
      </c>
      <c r="G40" s="4">
        <v>-484697340000</v>
      </c>
      <c r="H40" s="4">
        <f t="shared" si="0"/>
        <v>-1423035437910.4033</v>
      </c>
      <c r="I40" s="4"/>
      <c r="J40" s="4"/>
      <c r="K40" s="4"/>
      <c r="L40" s="4"/>
      <c r="M40" s="4"/>
      <c r="N40" s="4"/>
      <c r="O40" s="4"/>
      <c r="P40" s="4"/>
      <c r="Q40" s="4"/>
      <c r="R40" s="4">
        <v>38807213</v>
      </c>
      <c r="S40" s="5">
        <v>0.6539024072664017</v>
      </c>
      <c r="T40" s="5">
        <v>0</v>
      </c>
      <c r="U40" s="5">
        <v>0</v>
      </c>
    </row>
    <row r="41" spans="1:21" x14ac:dyDescent="0.2">
      <c r="A41" s="26"/>
      <c r="B41" t="s">
        <v>15</v>
      </c>
      <c r="C41" s="2">
        <v>45253</v>
      </c>
      <c r="D41" s="4">
        <v>1021330</v>
      </c>
      <c r="E41" s="4">
        <v>4576980</v>
      </c>
      <c r="F41" s="4">
        <v>-3555650</v>
      </c>
      <c r="G41" s="4">
        <v>-71527320000</v>
      </c>
      <c r="H41" s="4">
        <f t="shared" si="0"/>
        <v>-1494562757910.4033</v>
      </c>
      <c r="I41" s="4"/>
      <c r="J41" s="4"/>
      <c r="K41" s="4"/>
      <c r="L41" s="4"/>
      <c r="M41" s="4"/>
      <c r="N41" s="4"/>
      <c r="O41" s="4"/>
      <c r="P41" s="4"/>
      <c r="Q41" s="4"/>
      <c r="R41" s="4">
        <v>13461980</v>
      </c>
      <c r="S41" s="5">
        <v>0.41586081690806254</v>
      </c>
      <c r="T41" s="5">
        <v>0</v>
      </c>
      <c r="U41" s="5">
        <v>-2.5445289999999999E-2</v>
      </c>
    </row>
    <row r="42" spans="1:21" x14ac:dyDescent="0.2">
      <c r="A42" s="26"/>
      <c r="B42" t="s">
        <v>16</v>
      </c>
      <c r="C42" s="2">
        <v>45254</v>
      </c>
      <c r="D42" s="4">
        <v>2117200</v>
      </c>
      <c r="E42" s="4">
        <v>80000</v>
      </c>
      <c r="F42" s="4">
        <v>2037200</v>
      </c>
      <c r="G42" s="4">
        <v>39270130000</v>
      </c>
      <c r="H42" s="4">
        <f t="shared" si="0"/>
        <v>-1455292627910.4033</v>
      </c>
      <c r="I42" s="4"/>
      <c r="J42" s="4"/>
      <c r="K42" s="4"/>
      <c r="L42" s="4"/>
      <c r="M42" s="4"/>
      <c r="N42" s="4"/>
      <c r="O42" s="4"/>
      <c r="P42" s="4"/>
      <c r="Q42" s="4"/>
      <c r="R42" s="4">
        <v>12505900</v>
      </c>
      <c r="S42" s="5">
        <v>0.17569307286960556</v>
      </c>
      <c r="T42" s="5">
        <v>0</v>
      </c>
      <c r="U42" s="5">
        <v>2.6109699999999998E-3</v>
      </c>
    </row>
    <row r="43" spans="1:21" x14ac:dyDescent="0.2">
      <c r="A43" s="26"/>
      <c r="B43" t="s">
        <v>19</v>
      </c>
      <c r="C43" s="2">
        <v>45257</v>
      </c>
      <c r="D43" s="4">
        <v>4477930</v>
      </c>
      <c r="E43" s="4">
        <v>2775500</v>
      </c>
      <c r="F43" s="4">
        <v>1702430</v>
      </c>
      <c r="G43" s="4">
        <v>32818620000</v>
      </c>
      <c r="H43" s="4">
        <f t="shared" si="0"/>
        <v>-1422474007910.4033</v>
      </c>
      <c r="I43" s="4"/>
      <c r="J43" s="4"/>
      <c r="K43" s="4"/>
      <c r="L43" s="4"/>
      <c r="M43" s="4"/>
      <c r="N43" s="4"/>
      <c r="O43" s="4"/>
      <c r="P43" s="4"/>
      <c r="Q43" s="4"/>
      <c r="R43" s="4">
        <v>9357701</v>
      </c>
      <c r="S43" s="5">
        <v>0.7751294896043377</v>
      </c>
      <c r="T43" s="5">
        <v>0</v>
      </c>
      <c r="U43" s="5">
        <v>0</v>
      </c>
    </row>
    <row r="44" spans="1:21" x14ac:dyDescent="0.2">
      <c r="A44" s="26"/>
      <c r="B44" t="s">
        <v>20</v>
      </c>
      <c r="C44" s="2">
        <v>45258</v>
      </c>
      <c r="D44" s="4">
        <v>2520800</v>
      </c>
      <c r="E44" s="4">
        <v>768600</v>
      </c>
      <c r="F44" s="4">
        <v>1752200</v>
      </c>
      <c r="G44" s="4">
        <v>33630810000</v>
      </c>
      <c r="H44" s="4">
        <f t="shared" si="0"/>
        <v>-1388843197910.4033</v>
      </c>
      <c r="I44" s="4"/>
      <c r="J44" s="4"/>
      <c r="K44" s="4"/>
      <c r="L44" s="4"/>
      <c r="M44" s="4"/>
      <c r="N44" s="4"/>
      <c r="O44" s="4"/>
      <c r="P44" s="4"/>
      <c r="Q44" s="4"/>
      <c r="R44" s="4">
        <v>10967900</v>
      </c>
      <c r="S44" s="5">
        <v>0.29991156009810449</v>
      </c>
      <c r="T44" s="5">
        <v>0</v>
      </c>
      <c r="U44" s="5">
        <v>7.8125E-3</v>
      </c>
    </row>
    <row r="45" spans="1:21" x14ac:dyDescent="0.2">
      <c r="A45" s="26"/>
      <c r="B45" t="s">
        <v>21</v>
      </c>
      <c r="C45" s="2">
        <v>45259</v>
      </c>
      <c r="D45" s="4">
        <v>689450</v>
      </c>
      <c r="E45" s="4">
        <v>1465000</v>
      </c>
      <c r="F45" s="4">
        <v>-775550</v>
      </c>
      <c r="G45" s="4">
        <v>-14983790000</v>
      </c>
      <c r="H45" s="4">
        <f t="shared" si="0"/>
        <v>-1403826987910.4033</v>
      </c>
      <c r="I45" s="4"/>
      <c r="J45" s="4"/>
      <c r="K45" s="4"/>
      <c r="L45" s="4"/>
      <c r="M45" s="4"/>
      <c r="N45" s="4"/>
      <c r="O45" s="4"/>
      <c r="P45" s="4"/>
      <c r="Q45" s="4"/>
      <c r="R45" s="4">
        <v>8653600</v>
      </c>
      <c r="S45" s="5">
        <v>0.24896574835906443</v>
      </c>
      <c r="T45" s="5">
        <v>0</v>
      </c>
      <c r="U45" s="5">
        <v>-5.1679600000000001E-3</v>
      </c>
    </row>
    <row r="46" spans="1:21" x14ac:dyDescent="0.2">
      <c r="A46" s="26"/>
      <c r="B46" t="s">
        <v>22</v>
      </c>
      <c r="C46" s="2">
        <v>45260</v>
      </c>
      <c r="D46" s="4">
        <v>2945000</v>
      </c>
      <c r="E46" s="4">
        <v>3710400</v>
      </c>
      <c r="F46" s="4">
        <v>-765400</v>
      </c>
      <c r="G46" s="4">
        <v>-14697600000</v>
      </c>
      <c r="H46" s="4">
        <f t="shared" si="0"/>
        <v>-1418524587910.4033</v>
      </c>
      <c r="I46" s="4"/>
      <c r="J46" s="4"/>
      <c r="K46" s="4"/>
      <c r="L46" s="4"/>
      <c r="M46" s="4"/>
      <c r="N46" s="4"/>
      <c r="O46" s="4"/>
      <c r="P46" s="4"/>
      <c r="Q46" s="4"/>
      <c r="R46" s="4">
        <v>9675000</v>
      </c>
      <c r="S46" s="5">
        <v>0.68789664082687341</v>
      </c>
      <c r="T46" s="5">
        <v>0</v>
      </c>
      <c r="U46" s="5">
        <v>-7.7922099999999999E-3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539900</v>
      </c>
      <c r="E47" s="4">
        <v>674900</v>
      </c>
      <c r="F47" s="4">
        <v>-135000</v>
      </c>
      <c r="G47" s="4">
        <v>-2575400000</v>
      </c>
      <c r="H47" s="4">
        <f t="shared" si="0"/>
        <v>-1421099987910.4033</v>
      </c>
      <c r="I47" s="4"/>
      <c r="J47" s="4"/>
      <c r="K47" s="4"/>
      <c r="L47" s="4"/>
      <c r="M47" s="4"/>
      <c r="N47" s="4"/>
      <c r="O47" s="4"/>
      <c r="P47" s="4"/>
      <c r="Q47" s="4"/>
      <c r="R47" s="4">
        <v>6721900</v>
      </c>
      <c r="S47" s="5">
        <v>0.18072271232835954</v>
      </c>
      <c r="T47" s="5">
        <v>0</v>
      </c>
      <c r="U47" s="5">
        <v>1.04712E-2</v>
      </c>
    </row>
    <row r="48" spans="1:21" x14ac:dyDescent="0.2">
      <c r="A48" s="26"/>
      <c r="B48" t="s">
        <v>27</v>
      </c>
      <c r="C48" s="2">
        <v>45264</v>
      </c>
      <c r="D48" s="4">
        <v>2387400</v>
      </c>
      <c r="E48" s="4">
        <v>2588385</v>
      </c>
      <c r="F48" s="4">
        <v>-200985</v>
      </c>
      <c r="G48" s="4">
        <v>-3863680000</v>
      </c>
      <c r="H48" s="4">
        <f t="shared" si="0"/>
        <v>-1424963667910.4033</v>
      </c>
      <c r="I48" s="4"/>
      <c r="J48" s="4"/>
      <c r="K48" s="4"/>
      <c r="L48" s="4"/>
      <c r="M48" s="4"/>
      <c r="N48" s="4"/>
      <c r="O48" s="4"/>
      <c r="P48" s="4"/>
      <c r="Q48" s="4"/>
      <c r="R48" s="4">
        <v>15020300</v>
      </c>
      <c r="S48" s="5">
        <v>0.33127068034593182</v>
      </c>
      <c r="T48" s="5">
        <v>0</v>
      </c>
      <c r="U48" s="5">
        <v>1.0362690000000001E-2</v>
      </c>
    </row>
    <row r="49" spans="1:21" x14ac:dyDescent="0.2">
      <c r="A49" s="26"/>
      <c r="B49" t="s">
        <v>28</v>
      </c>
      <c r="C49" s="2">
        <v>45265</v>
      </c>
      <c r="D49" s="4">
        <v>1281300</v>
      </c>
      <c r="E49" s="4">
        <v>5233690</v>
      </c>
      <c r="F49" s="4">
        <v>-3952390</v>
      </c>
      <c r="G49" s="4">
        <v>-76291340000</v>
      </c>
      <c r="H49" s="4">
        <f t="shared" si="0"/>
        <v>-1501255007910.4033</v>
      </c>
      <c r="I49" s="4"/>
      <c r="J49" s="4"/>
      <c r="K49" s="4"/>
      <c r="L49" s="4"/>
      <c r="M49" s="4"/>
      <c r="N49" s="4"/>
      <c r="O49" s="4"/>
      <c r="P49" s="4"/>
      <c r="Q49" s="4"/>
      <c r="R49" s="4">
        <v>17250007</v>
      </c>
      <c r="S49" s="5">
        <v>0.37768042644852262</v>
      </c>
      <c r="T49" s="5">
        <v>0</v>
      </c>
      <c r="U49" s="5">
        <v>-1.7948720000000001E-2</v>
      </c>
    </row>
    <row r="50" spans="1:21" x14ac:dyDescent="0.2">
      <c r="A50" s="26"/>
      <c r="B50" t="s">
        <v>29</v>
      </c>
      <c r="C50" s="2">
        <v>45266</v>
      </c>
      <c r="D50" s="4">
        <v>2982043</v>
      </c>
      <c r="E50" s="4">
        <v>4331520</v>
      </c>
      <c r="F50" s="4">
        <v>-1349477</v>
      </c>
      <c r="G50" s="4">
        <v>-26079720000</v>
      </c>
      <c r="H50" s="4">
        <f t="shared" si="0"/>
        <v>-1527334727910.4033</v>
      </c>
      <c r="I50" s="4"/>
      <c r="J50" s="4"/>
      <c r="K50" s="4"/>
      <c r="L50" s="4"/>
      <c r="M50" s="4"/>
      <c r="N50" s="4"/>
      <c r="O50" s="4"/>
      <c r="P50" s="4"/>
      <c r="Q50" s="4"/>
      <c r="R50" s="4">
        <v>13820007</v>
      </c>
      <c r="S50" s="5">
        <v>0.52920110677223242</v>
      </c>
      <c r="T50" s="5">
        <v>0</v>
      </c>
      <c r="U50" s="5">
        <v>1.305483E-2</v>
      </c>
    </row>
    <row r="51" spans="1:21" x14ac:dyDescent="0.2">
      <c r="A51" s="26"/>
      <c r="B51" t="s">
        <v>30</v>
      </c>
      <c r="C51" s="2">
        <v>45267</v>
      </c>
      <c r="D51" s="4">
        <v>2641000</v>
      </c>
      <c r="E51" s="4">
        <v>3895990</v>
      </c>
      <c r="F51" s="4">
        <v>-1254990</v>
      </c>
      <c r="G51" s="4">
        <v>-24158040000</v>
      </c>
      <c r="H51" s="4">
        <f t="shared" si="0"/>
        <v>-1551492767910.4033</v>
      </c>
      <c r="I51" s="4"/>
      <c r="J51" s="4"/>
      <c r="K51" s="4"/>
      <c r="L51" s="4"/>
      <c r="M51" s="4"/>
      <c r="N51" s="4"/>
      <c r="O51" s="4"/>
      <c r="P51" s="4"/>
      <c r="Q51" s="4"/>
      <c r="R51" s="4">
        <v>22918000</v>
      </c>
      <c r="S51" s="5">
        <v>0.28523387730168426</v>
      </c>
      <c r="T51" s="5">
        <v>0</v>
      </c>
      <c r="U51" s="5">
        <v>1.28866E-2</v>
      </c>
    </row>
    <row r="52" spans="1:21" x14ac:dyDescent="0.2">
      <c r="A52" s="26"/>
      <c r="B52" t="s">
        <v>37</v>
      </c>
      <c r="C52" s="2">
        <v>45268</v>
      </c>
      <c r="D52" s="4">
        <v>2958700</v>
      </c>
      <c r="E52" s="4">
        <v>2308700</v>
      </c>
      <c r="F52" s="4">
        <v>650000</v>
      </c>
      <c r="G52" s="4">
        <v>12687060000</v>
      </c>
      <c r="H52" s="4">
        <f t="shared" si="0"/>
        <v>-1538805707910.4033</v>
      </c>
      <c r="I52" s="4">
        <v>1359700</v>
      </c>
      <c r="J52" s="4">
        <v>1580000</v>
      </c>
      <c r="K52" s="4">
        <v>-220300</v>
      </c>
      <c r="L52" s="4">
        <v>-4211130000</v>
      </c>
      <c r="M52" s="4"/>
      <c r="N52" s="4">
        <v>1116</v>
      </c>
      <c r="O52" s="4">
        <v>2092</v>
      </c>
      <c r="P52" s="4">
        <v>3267900</v>
      </c>
      <c r="Q52" s="4">
        <v>4139600</v>
      </c>
      <c r="R52" s="4">
        <v>14187400</v>
      </c>
      <c r="S52" s="5">
        <v>0.37127310148441572</v>
      </c>
      <c r="T52" s="5">
        <v>0.207204984704738</v>
      </c>
      <c r="U52" s="5">
        <v>-2.5445300000000001E-3</v>
      </c>
    </row>
    <row r="53" spans="1:21" x14ac:dyDescent="0.2">
      <c r="A53" s="26"/>
      <c r="B53" t="s">
        <v>34</v>
      </c>
      <c r="C53" s="2">
        <v>45271</v>
      </c>
      <c r="D53" s="4">
        <v>1068200</v>
      </c>
      <c r="E53" s="4">
        <v>3525243</v>
      </c>
      <c r="F53" s="4">
        <v>-2457043</v>
      </c>
      <c r="G53" s="4">
        <v>-47556000000</v>
      </c>
      <c r="H53" s="4">
        <f t="shared" si="0"/>
        <v>-1586361707910.4033</v>
      </c>
      <c r="I53" s="4">
        <v>709000</v>
      </c>
      <c r="J53" s="4">
        <v>1642000</v>
      </c>
      <c r="K53" s="4">
        <v>-933000</v>
      </c>
      <c r="L53" s="4">
        <v>-18067895000</v>
      </c>
      <c r="M53" s="4"/>
      <c r="N53" s="4">
        <v>1395</v>
      </c>
      <c r="O53" s="4">
        <v>3646</v>
      </c>
      <c r="P53" s="4">
        <v>1761900</v>
      </c>
      <c r="Q53" s="4">
        <v>4953300</v>
      </c>
      <c r="R53" s="4">
        <v>18960585</v>
      </c>
      <c r="S53" s="5">
        <v>0.24226272554354203</v>
      </c>
      <c r="T53" s="5">
        <v>0.12399406452912713</v>
      </c>
      <c r="U53" s="5">
        <v>-1.0204080000000001E-2</v>
      </c>
    </row>
    <row r="54" spans="1:21" x14ac:dyDescent="0.2">
      <c r="A54" s="26"/>
      <c r="B54" t="s">
        <v>35</v>
      </c>
      <c r="C54" s="2">
        <v>45272</v>
      </c>
      <c r="D54" s="4">
        <v>1288000</v>
      </c>
      <c r="E54" s="4">
        <v>3027500</v>
      </c>
      <c r="F54" s="4">
        <v>-1739500</v>
      </c>
      <c r="G54" s="4">
        <v>-33516830000</v>
      </c>
      <c r="H54" s="4">
        <f t="shared" si="0"/>
        <v>-1619878537910.4033</v>
      </c>
      <c r="I54" s="4">
        <v>858700</v>
      </c>
      <c r="J54" s="4">
        <v>1806700</v>
      </c>
      <c r="K54" s="4">
        <v>-948000</v>
      </c>
      <c r="L54" s="4">
        <v>-18470504000</v>
      </c>
      <c r="M54" s="4"/>
      <c r="N54" s="4">
        <v>1464</v>
      </c>
      <c r="O54" s="4">
        <v>2686</v>
      </c>
      <c r="P54" s="4">
        <v>2642800</v>
      </c>
      <c r="Q54" s="4">
        <v>3311500</v>
      </c>
      <c r="R54" s="4">
        <v>8860800</v>
      </c>
      <c r="S54" s="5">
        <v>0.48703277356446373</v>
      </c>
      <c r="T54" s="5">
        <v>0.30080805344889849</v>
      </c>
      <c r="U54" s="5">
        <v>2.5773200000000001E-3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B4-BFBB-BE44-A832-E82C333DC12D}">
  <dimension ref="A1:U67"/>
  <sheetViews>
    <sheetView workbookViewId="0">
      <pane ySplit="2" topLeftCell="A25" activePane="bottomLeft" state="frozen"/>
      <selection pane="bottomLeft" activeCell="H54" sqref="H54"/>
    </sheetView>
  </sheetViews>
  <sheetFormatPr baseColWidth="10" defaultRowHeight="16" x14ac:dyDescent="0.2"/>
  <cols>
    <col min="4" max="4" width="14" customWidth="1"/>
    <col min="5" max="5" width="13.83203125" customWidth="1"/>
    <col min="6" max="6" width="14.33203125" customWidth="1"/>
    <col min="7" max="7" width="17" customWidth="1"/>
    <col min="8" max="8" width="18.1640625" customWidth="1"/>
    <col min="9" max="9" width="12.83203125" customWidth="1"/>
    <col min="10" max="10" width="12.33203125" customWidth="1"/>
    <col min="11" max="11" width="14.33203125" customWidth="1"/>
    <col min="12" max="12" width="14.83203125" customWidth="1"/>
    <col min="18" max="18" width="14.6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6318</v>
      </c>
      <c r="E3" s="4">
        <v>0</v>
      </c>
      <c r="F3" s="4">
        <v>6318</v>
      </c>
      <c r="G3" s="4">
        <v>212640000</v>
      </c>
      <c r="H3" s="4">
        <v>212640000</v>
      </c>
      <c r="I3" s="4"/>
      <c r="J3" s="4"/>
      <c r="K3" s="4"/>
      <c r="L3" s="4"/>
      <c r="M3" s="4"/>
      <c r="N3" s="4"/>
      <c r="O3" s="4"/>
      <c r="P3" s="4"/>
      <c r="Q3" s="4"/>
      <c r="R3" s="4">
        <v>8128202</v>
      </c>
      <c r="S3" s="5">
        <v>7.7729367454204513E-4</v>
      </c>
      <c r="T3" s="5">
        <v>0</v>
      </c>
      <c r="U3" s="5">
        <v>-1.485884E-2</v>
      </c>
    </row>
    <row r="4" spans="1:21" x14ac:dyDescent="0.2">
      <c r="A4" s="26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212640000</v>
      </c>
      <c r="I4" s="4"/>
      <c r="J4" s="4"/>
      <c r="K4" s="4"/>
      <c r="L4" s="4"/>
      <c r="M4" s="4"/>
      <c r="N4" s="4"/>
      <c r="O4" s="4"/>
      <c r="P4" s="4"/>
      <c r="Q4" s="4"/>
      <c r="R4" s="4">
        <v>8787900</v>
      </c>
      <c r="S4" s="5">
        <v>0</v>
      </c>
      <c r="T4" s="5">
        <v>0</v>
      </c>
      <c r="U4" s="5">
        <v>-1.9607840000000001E-2</v>
      </c>
    </row>
    <row r="5" spans="1:21" x14ac:dyDescent="0.2">
      <c r="A5" s="26"/>
      <c r="B5" t="s">
        <v>27</v>
      </c>
      <c r="C5" s="2">
        <v>45203</v>
      </c>
      <c r="D5" s="4">
        <v>0</v>
      </c>
      <c r="E5" s="4">
        <v>0</v>
      </c>
      <c r="F5" s="4">
        <v>0</v>
      </c>
      <c r="G5" s="4">
        <v>0</v>
      </c>
      <c r="H5" s="4">
        <f>H4+G5</f>
        <v>212640000</v>
      </c>
      <c r="I5" s="4"/>
      <c r="J5" s="4"/>
      <c r="K5" s="4"/>
      <c r="L5" s="4"/>
      <c r="M5" s="4"/>
      <c r="N5" s="4"/>
      <c r="O5" s="4"/>
      <c r="P5" s="4"/>
      <c r="Q5" s="4"/>
      <c r="R5" s="4">
        <v>3019749</v>
      </c>
      <c r="S5" s="5">
        <v>0</v>
      </c>
      <c r="T5" s="5">
        <v>0</v>
      </c>
      <c r="U5" s="5">
        <v>-7.6923099999999999E-3</v>
      </c>
    </row>
    <row r="6" spans="1:21" x14ac:dyDescent="0.2">
      <c r="A6" s="26"/>
      <c r="B6" t="s">
        <v>28</v>
      </c>
      <c r="C6" s="2">
        <v>45204</v>
      </c>
      <c r="D6" s="4">
        <v>399500</v>
      </c>
      <c r="E6" s="4">
        <v>399500</v>
      </c>
      <c r="F6" s="4">
        <v>0</v>
      </c>
      <c r="G6" s="4">
        <v>0</v>
      </c>
      <c r="H6" s="4">
        <f>H5+G6</f>
        <v>212640000</v>
      </c>
      <c r="I6" s="4"/>
      <c r="J6" s="4"/>
      <c r="K6" s="4"/>
      <c r="L6" s="4"/>
      <c r="M6" s="4"/>
      <c r="N6" s="4"/>
      <c r="O6" s="4"/>
      <c r="P6" s="4"/>
      <c r="Q6" s="4"/>
      <c r="R6" s="4">
        <v>6684100</v>
      </c>
      <c r="S6" s="5">
        <v>0.11953740967370327</v>
      </c>
      <c r="T6" s="5">
        <v>0</v>
      </c>
      <c r="U6" s="5">
        <v>-1.3953490000000001E-2</v>
      </c>
    </row>
    <row r="7" spans="1:21" x14ac:dyDescent="0.2">
      <c r="A7" s="26"/>
      <c r="B7" t="s">
        <v>29</v>
      </c>
      <c r="C7" s="2">
        <v>45205</v>
      </c>
      <c r="D7" s="4">
        <v>1485526</v>
      </c>
      <c r="E7" s="4">
        <v>1485526</v>
      </c>
      <c r="F7" s="4">
        <v>0</v>
      </c>
      <c r="G7" s="4">
        <v>0</v>
      </c>
      <c r="H7" s="4">
        <f t="shared" ref="H7:H54" si="0">H6+G7</f>
        <v>212640000</v>
      </c>
      <c r="I7" s="4"/>
      <c r="J7" s="4"/>
      <c r="K7" s="4"/>
      <c r="L7" s="4"/>
      <c r="M7" s="4"/>
      <c r="N7" s="4"/>
      <c r="O7" s="4"/>
      <c r="P7" s="4"/>
      <c r="Q7" s="4"/>
      <c r="R7" s="4">
        <v>4234001</v>
      </c>
      <c r="S7" s="5">
        <v>0.70171263540088913</v>
      </c>
      <c r="T7" s="5">
        <v>0</v>
      </c>
      <c r="U7" s="5">
        <v>7.8616399999999996E-3</v>
      </c>
    </row>
    <row r="8" spans="1:21" x14ac:dyDescent="0.2">
      <c r="A8" s="26"/>
      <c r="B8" t="s">
        <v>32</v>
      </c>
      <c r="C8" s="2">
        <v>45208</v>
      </c>
      <c r="D8" s="4">
        <v>357500</v>
      </c>
      <c r="E8" s="4">
        <v>357500</v>
      </c>
      <c r="F8" s="4">
        <v>0</v>
      </c>
      <c r="G8" s="4">
        <v>0</v>
      </c>
      <c r="H8" s="4">
        <f t="shared" si="0"/>
        <v>212640000</v>
      </c>
      <c r="I8" s="4"/>
      <c r="J8" s="4"/>
      <c r="K8" s="4"/>
      <c r="L8" s="4"/>
      <c r="M8" s="4"/>
      <c r="N8" s="4"/>
      <c r="O8" s="4"/>
      <c r="P8" s="4"/>
      <c r="Q8" s="4"/>
      <c r="R8" s="4">
        <v>4452000</v>
      </c>
      <c r="S8" s="5">
        <v>0.16060197663971248</v>
      </c>
      <c r="T8" s="5">
        <v>0</v>
      </c>
      <c r="U8" s="5">
        <v>1.56006E-3</v>
      </c>
    </row>
    <row r="9" spans="1:21" x14ac:dyDescent="0.2">
      <c r="A9" s="26"/>
      <c r="B9" t="s">
        <v>33</v>
      </c>
      <c r="C9" s="2">
        <v>45209</v>
      </c>
      <c r="D9" s="4">
        <v>1789800</v>
      </c>
      <c r="E9" s="4">
        <v>1789800</v>
      </c>
      <c r="F9" s="4">
        <v>0</v>
      </c>
      <c r="G9" s="4">
        <v>0</v>
      </c>
      <c r="H9" s="4">
        <f t="shared" si="0"/>
        <v>212640000</v>
      </c>
      <c r="I9" s="4"/>
      <c r="J9" s="4"/>
      <c r="K9" s="4"/>
      <c r="L9" s="4"/>
      <c r="M9" s="4"/>
      <c r="N9" s="4"/>
      <c r="O9" s="4"/>
      <c r="P9" s="4"/>
      <c r="Q9" s="4"/>
      <c r="R9" s="4">
        <v>4449800</v>
      </c>
      <c r="S9" s="5">
        <v>0.80444064901793344</v>
      </c>
      <c r="T9" s="5">
        <v>0</v>
      </c>
      <c r="U9" s="5">
        <v>1.2461059999999999E-2</v>
      </c>
    </row>
    <row r="10" spans="1:21" x14ac:dyDescent="0.2">
      <c r="A10" s="26"/>
      <c r="B10" t="s">
        <v>34</v>
      </c>
      <c r="C10" s="2">
        <v>45210</v>
      </c>
      <c r="D10" s="4">
        <v>2630200</v>
      </c>
      <c r="E10" s="4">
        <v>2630200</v>
      </c>
      <c r="F10" s="4">
        <v>0</v>
      </c>
      <c r="G10" s="4">
        <v>0</v>
      </c>
      <c r="H10" s="4">
        <f t="shared" si="0"/>
        <v>212640000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5099800</v>
      </c>
      <c r="S10" s="5">
        <v>1.0314914310365113</v>
      </c>
      <c r="T10" s="5">
        <v>0</v>
      </c>
      <c r="U10" s="5">
        <v>3.0769199999999999E-3</v>
      </c>
    </row>
    <row r="11" spans="1:21" x14ac:dyDescent="0.2">
      <c r="A11" s="26"/>
      <c r="B11" t="s">
        <v>35</v>
      </c>
      <c r="C11" s="2">
        <v>45211</v>
      </c>
      <c r="D11" s="4">
        <v>1190000</v>
      </c>
      <c r="E11" s="4">
        <v>1190000</v>
      </c>
      <c r="F11" s="4">
        <v>0</v>
      </c>
      <c r="G11" s="4">
        <v>0</v>
      </c>
      <c r="H11" s="4">
        <f t="shared" si="0"/>
        <v>212640000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3654200</v>
      </c>
      <c r="S11" s="5">
        <v>0.6513053472716327</v>
      </c>
      <c r="T11" s="5">
        <v>0</v>
      </c>
      <c r="U11" s="5">
        <v>-3.06748E-3</v>
      </c>
    </row>
    <row r="12" spans="1:21" x14ac:dyDescent="0.2">
      <c r="A12" s="26"/>
      <c r="B12" t="s">
        <v>36</v>
      </c>
      <c r="C12" s="2">
        <v>45212</v>
      </c>
      <c r="D12" s="4">
        <v>305600</v>
      </c>
      <c r="E12" s="4">
        <v>305600</v>
      </c>
      <c r="F12" s="4">
        <v>0</v>
      </c>
      <c r="G12" s="4">
        <v>0</v>
      </c>
      <c r="H12" s="4">
        <f t="shared" si="0"/>
        <v>212640000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2567100</v>
      </c>
      <c r="S12" s="5">
        <v>0.23808967317206187</v>
      </c>
      <c r="T12" s="5">
        <v>0</v>
      </c>
      <c r="U12" s="5">
        <v>-9.2307699999999993E-3</v>
      </c>
    </row>
    <row r="13" spans="1:21" x14ac:dyDescent="0.2">
      <c r="A13" s="26"/>
      <c r="B13" t="s">
        <v>8</v>
      </c>
      <c r="C13" s="6">
        <v>45215</v>
      </c>
      <c r="D13" s="4">
        <v>305000</v>
      </c>
      <c r="E13" s="4">
        <v>305000</v>
      </c>
      <c r="F13" s="4">
        <v>0</v>
      </c>
      <c r="G13" s="4">
        <v>0</v>
      </c>
      <c r="H13" s="4">
        <f t="shared" si="0"/>
        <v>212640000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3236501</v>
      </c>
      <c r="S13" s="5">
        <v>0.18847514646218247</v>
      </c>
      <c r="T13" s="5">
        <v>0</v>
      </c>
      <c r="U13" s="5">
        <v>-1.242236E-2</v>
      </c>
    </row>
    <row r="14" spans="1:21" x14ac:dyDescent="0.2">
      <c r="A14" s="26"/>
      <c r="B14" t="s">
        <v>9</v>
      </c>
      <c r="C14" s="6">
        <v>45216</v>
      </c>
      <c r="D14" s="4">
        <v>1871900</v>
      </c>
      <c r="E14" s="4">
        <v>1871900</v>
      </c>
      <c r="F14" s="4">
        <v>0</v>
      </c>
      <c r="G14" s="4">
        <v>0</v>
      </c>
      <c r="H14" s="4">
        <f t="shared" si="0"/>
        <v>212640000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3691900</v>
      </c>
      <c r="S14" s="5">
        <v>1.0140578022156612</v>
      </c>
      <c r="T14" s="5">
        <v>0</v>
      </c>
      <c r="U14" s="5">
        <v>-1.57233E-3</v>
      </c>
    </row>
    <row r="15" spans="1:21" x14ac:dyDescent="0.2">
      <c r="A15" s="26"/>
      <c r="B15" t="s">
        <v>10</v>
      </c>
      <c r="C15" s="6">
        <v>45217</v>
      </c>
      <c r="D15" s="4">
        <v>249500</v>
      </c>
      <c r="E15" s="4">
        <v>249500</v>
      </c>
      <c r="F15" s="4">
        <v>0</v>
      </c>
      <c r="G15" s="4">
        <v>0</v>
      </c>
      <c r="H15" s="4">
        <f t="shared" si="0"/>
        <v>212640000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5367400</v>
      </c>
      <c r="S15" s="5">
        <v>9.2968662667213181E-2</v>
      </c>
      <c r="T15" s="5">
        <v>0</v>
      </c>
      <c r="U15" s="5">
        <v>-1.574803E-2</v>
      </c>
    </row>
    <row r="16" spans="1:21" x14ac:dyDescent="0.2">
      <c r="A16" s="26"/>
      <c r="B16" t="s">
        <v>11</v>
      </c>
      <c r="C16" s="6">
        <v>45218</v>
      </c>
      <c r="D16" s="4">
        <v>59100</v>
      </c>
      <c r="E16" s="4">
        <v>140300</v>
      </c>
      <c r="F16" s="4">
        <v>-81200</v>
      </c>
      <c r="G16" s="4">
        <v>-2518160000</v>
      </c>
      <c r="H16" s="4">
        <f t="shared" si="0"/>
        <v>-2305520000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4644100</v>
      </c>
      <c r="S16" s="5">
        <v>4.2936198617600826E-2</v>
      </c>
      <c r="T16" s="5">
        <v>0</v>
      </c>
      <c r="U16" s="5">
        <v>-1.9199999999999998E-2</v>
      </c>
    </row>
    <row r="17" spans="1:21" x14ac:dyDescent="0.2">
      <c r="A17" s="26"/>
      <c r="B17" t="s">
        <v>12</v>
      </c>
      <c r="C17" s="6">
        <v>45219</v>
      </c>
      <c r="D17" s="4">
        <v>915500</v>
      </c>
      <c r="E17" s="4">
        <v>915500</v>
      </c>
      <c r="F17" s="4">
        <v>0</v>
      </c>
      <c r="G17" s="4">
        <v>0</v>
      </c>
      <c r="H17" s="4">
        <f t="shared" si="0"/>
        <v>-2305520000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4241600</v>
      </c>
      <c r="S17" s="5">
        <v>0.43167672576386268</v>
      </c>
      <c r="T17" s="5">
        <v>0</v>
      </c>
      <c r="U17" s="5">
        <v>1.468189E-2</v>
      </c>
    </row>
    <row r="18" spans="1:21" x14ac:dyDescent="0.2">
      <c r="A18" s="26"/>
      <c r="B18" t="s">
        <v>15</v>
      </c>
      <c r="C18" s="6">
        <v>45222</v>
      </c>
      <c r="D18" s="4">
        <v>0</v>
      </c>
      <c r="E18" s="4">
        <v>9600</v>
      </c>
      <c r="F18" s="4">
        <v>-9600</v>
      </c>
      <c r="G18" s="4">
        <v>-295200000</v>
      </c>
      <c r="H18" s="4">
        <f t="shared" si="0"/>
        <v>-2600720000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7762400</v>
      </c>
      <c r="S18" s="5">
        <v>1.2367309079666083E-3</v>
      </c>
      <c r="T18" s="5">
        <v>0</v>
      </c>
      <c r="U18" s="5">
        <v>-6.43087E-3</v>
      </c>
    </row>
    <row r="19" spans="1:21" x14ac:dyDescent="0.2">
      <c r="A19" s="26"/>
      <c r="B19" t="s">
        <v>16</v>
      </c>
      <c r="C19" s="6">
        <v>45223</v>
      </c>
      <c r="D19" s="4">
        <v>1991300</v>
      </c>
      <c r="E19" s="4">
        <v>1910100</v>
      </c>
      <c r="F19" s="4">
        <v>81200</v>
      </c>
      <c r="G19" s="4">
        <v>2559260000</v>
      </c>
      <c r="H19" s="4">
        <f t="shared" si="0"/>
        <v>-41460000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5764400</v>
      </c>
      <c r="S19" s="5">
        <v>0.67680938172229543</v>
      </c>
      <c r="T19" s="5">
        <v>0</v>
      </c>
      <c r="U19" s="5">
        <v>1.4563110000000001E-2</v>
      </c>
    </row>
    <row r="20" spans="1:21" x14ac:dyDescent="0.2">
      <c r="A20" s="26"/>
      <c r="B20" t="s">
        <v>17</v>
      </c>
      <c r="C20" s="6">
        <v>45224</v>
      </c>
      <c r="D20" s="4">
        <v>300000</v>
      </c>
      <c r="E20" s="4">
        <v>300000</v>
      </c>
      <c r="F20" s="4">
        <v>0</v>
      </c>
      <c r="G20" s="4">
        <v>0</v>
      </c>
      <c r="H20" s="4">
        <f t="shared" si="0"/>
        <v>-41460000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2422800</v>
      </c>
      <c r="S20" s="5">
        <v>0.24764735017335315</v>
      </c>
      <c r="T20" s="5">
        <v>0</v>
      </c>
      <c r="U20" s="5">
        <v>-4.7846900000000003E-3</v>
      </c>
    </row>
    <row r="21" spans="1:21" x14ac:dyDescent="0.2">
      <c r="A21" s="26"/>
      <c r="B21" t="s">
        <v>18</v>
      </c>
      <c r="C21" s="6">
        <v>45225</v>
      </c>
      <c r="D21" s="4">
        <v>35200</v>
      </c>
      <c r="E21" s="4">
        <v>25600</v>
      </c>
      <c r="F21" s="4">
        <v>9600</v>
      </c>
      <c r="G21" s="4">
        <v>295680000</v>
      </c>
      <c r="H21" s="4">
        <f t="shared" si="0"/>
        <v>254220000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8302000</v>
      </c>
      <c r="S21" s="5">
        <v>7.3235364972295833E-3</v>
      </c>
      <c r="T21" s="5">
        <v>0</v>
      </c>
      <c r="U21" s="5">
        <v>-4.4871790000000002E-2</v>
      </c>
    </row>
    <row r="22" spans="1:21" x14ac:dyDescent="0.2">
      <c r="A22" s="26"/>
      <c r="B22" t="s">
        <v>19</v>
      </c>
      <c r="C22" s="6">
        <v>45226</v>
      </c>
      <c r="D22" s="4">
        <v>392632</v>
      </c>
      <c r="E22" s="4">
        <v>927332</v>
      </c>
      <c r="F22" s="4">
        <v>-534700</v>
      </c>
      <c r="G22" s="4">
        <v>-15710480000</v>
      </c>
      <c r="H22" s="4">
        <f t="shared" si="0"/>
        <v>-15456260000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7556032</v>
      </c>
      <c r="S22" s="5">
        <v>0.17469010189475112</v>
      </c>
      <c r="T22" s="5">
        <v>0</v>
      </c>
      <c r="U22" s="5">
        <v>-8.3892600000000008E-3</v>
      </c>
    </row>
    <row r="23" spans="1:21" x14ac:dyDescent="0.2">
      <c r="A23" s="26"/>
      <c r="B23" t="s">
        <v>22</v>
      </c>
      <c r="C23" s="2">
        <v>45229</v>
      </c>
      <c r="D23" s="4">
        <v>500000</v>
      </c>
      <c r="E23" s="4">
        <v>2008300</v>
      </c>
      <c r="F23" s="4">
        <v>-1508300</v>
      </c>
      <c r="G23" s="4">
        <v>-43077510000</v>
      </c>
      <c r="H23" s="4">
        <f t="shared" si="0"/>
        <v>-58533770000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13042400</v>
      </c>
      <c r="S23" s="5">
        <v>0.19231889836226462</v>
      </c>
      <c r="T23" s="5">
        <v>0</v>
      </c>
      <c r="U23" s="5">
        <v>-4.9069370000000001E-2</v>
      </c>
    </row>
    <row r="24" spans="1:21" x14ac:dyDescent="0.2">
      <c r="A24" s="26"/>
      <c r="B24" t="s">
        <v>23</v>
      </c>
      <c r="C24" s="2">
        <v>45230</v>
      </c>
      <c r="D24" s="4">
        <v>987300</v>
      </c>
      <c r="E24" s="4">
        <v>1484800</v>
      </c>
      <c r="F24" s="4">
        <v>-497500</v>
      </c>
      <c r="G24" s="4">
        <v>-13929950000</v>
      </c>
      <c r="H24" s="4">
        <f t="shared" si="0"/>
        <v>-72463720000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7146400</v>
      </c>
      <c r="S24" s="5">
        <v>0.34592242247845068</v>
      </c>
      <c r="T24" s="5">
        <v>0</v>
      </c>
      <c r="U24" s="5">
        <v>-1.423488E-2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534700</v>
      </c>
      <c r="E25" s="4">
        <v>0</v>
      </c>
      <c r="F25" s="4">
        <v>534700</v>
      </c>
      <c r="G25" s="4">
        <v>15129730000</v>
      </c>
      <c r="H25" s="4">
        <f t="shared" si="0"/>
        <v>-57333990000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4760300</v>
      </c>
      <c r="S25" s="5">
        <v>0.11232485347562128</v>
      </c>
      <c r="T25" s="5">
        <v>0</v>
      </c>
      <c r="U25" s="5">
        <v>1.805054E-2</v>
      </c>
    </row>
    <row r="26" spans="1:21" x14ac:dyDescent="0.2">
      <c r="A26" s="26"/>
      <c r="B26" t="s">
        <v>25</v>
      </c>
      <c r="C26" s="6">
        <v>45232</v>
      </c>
      <c r="D26" s="4">
        <v>1508300</v>
      </c>
      <c r="E26" s="4">
        <v>13700</v>
      </c>
      <c r="F26" s="4">
        <v>1494600</v>
      </c>
      <c r="G26" s="4">
        <v>43350520000</v>
      </c>
      <c r="H26" s="4">
        <f t="shared" si="0"/>
        <v>-13983470000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4755900</v>
      </c>
      <c r="S26" s="5">
        <v>0.32002354969616686</v>
      </c>
      <c r="T26" s="5">
        <v>0</v>
      </c>
      <c r="U26" s="5">
        <v>4.0780139999999999E-2</v>
      </c>
    </row>
    <row r="27" spans="1:21" x14ac:dyDescent="0.2">
      <c r="A27" s="26"/>
      <c r="B27" t="s">
        <v>26</v>
      </c>
      <c r="C27" s="6">
        <v>45233</v>
      </c>
      <c r="D27" s="4">
        <v>517500</v>
      </c>
      <c r="E27" s="4">
        <v>20000</v>
      </c>
      <c r="F27" s="4">
        <v>497500</v>
      </c>
      <c r="G27" s="4">
        <v>14906000000</v>
      </c>
      <c r="H27" s="4">
        <f t="shared" si="0"/>
        <v>922530000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8122701</v>
      </c>
      <c r="S27" s="5">
        <v>6.6172569937019712E-2</v>
      </c>
      <c r="T27" s="5">
        <v>0</v>
      </c>
      <c r="U27" s="5">
        <v>5.621806E-2</v>
      </c>
    </row>
    <row r="28" spans="1:21" x14ac:dyDescent="0.2">
      <c r="A28" s="26"/>
      <c r="B28" t="s">
        <v>29</v>
      </c>
      <c r="C28" s="6">
        <v>45236</v>
      </c>
      <c r="D28" s="4">
        <v>250000</v>
      </c>
      <c r="E28" s="4">
        <v>250000</v>
      </c>
      <c r="F28" s="4">
        <v>0</v>
      </c>
      <c r="G28" s="4">
        <v>0</v>
      </c>
      <c r="H28" s="4">
        <f t="shared" si="0"/>
        <v>922530000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3551401</v>
      </c>
      <c r="S28" s="5">
        <v>0.14078950814059016</v>
      </c>
      <c r="T28" s="5">
        <v>0</v>
      </c>
      <c r="U28" s="5">
        <v>0</v>
      </c>
    </row>
    <row r="29" spans="1:21" x14ac:dyDescent="0.2">
      <c r="A29" s="26"/>
      <c r="B29" t="s">
        <v>30</v>
      </c>
      <c r="C29" s="6">
        <v>45237</v>
      </c>
      <c r="D29" s="4">
        <v>220100</v>
      </c>
      <c r="E29" s="4">
        <v>209500</v>
      </c>
      <c r="F29" s="4">
        <v>10600</v>
      </c>
      <c r="G29" s="4">
        <v>323430000</v>
      </c>
      <c r="H29" s="4">
        <f t="shared" si="0"/>
        <v>1245960000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7510200</v>
      </c>
      <c r="S29" s="5">
        <v>5.7202205001198367E-2</v>
      </c>
      <c r="T29" s="5">
        <v>0</v>
      </c>
      <c r="U29" s="5">
        <v>-1.290323E-2</v>
      </c>
    </row>
    <row r="30" spans="1:21" x14ac:dyDescent="0.2">
      <c r="A30" s="26"/>
      <c r="B30" t="s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1245960000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4180400</v>
      </c>
      <c r="S30" s="5">
        <v>0</v>
      </c>
      <c r="T30" s="5">
        <v>0</v>
      </c>
      <c r="U30" s="5">
        <v>3.9215689999999997E-2</v>
      </c>
    </row>
    <row r="31" spans="1:21" x14ac:dyDescent="0.2">
      <c r="A31" s="26"/>
      <c r="B31" t="s">
        <v>32</v>
      </c>
      <c r="C31" s="6">
        <v>45239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1245960000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4253500</v>
      </c>
      <c r="S31" s="5">
        <v>0</v>
      </c>
      <c r="T31" s="5">
        <v>0</v>
      </c>
      <c r="U31" s="5">
        <v>-9.4339599999999999E-3</v>
      </c>
    </row>
    <row r="32" spans="1:21" x14ac:dyDescent="0.2">
      <c r="A32" s="26"/>
      <c r="B32" t="s">
        <v>33</v>
      </c>
      <c r="C32" s="6">
        <v>45240</v>
      </c>
      <c r="D32" s="4">
        <v>3100</v>
      </c>
      <c r="E32" s="4">
        <v>0</v>
      </c>
      <c r="F32" s="4">
        <v>3100</v>
      </c>
      <c r="G32" s="4">
        <v>96720000</v>
      </c>
      <c r="H32" s="4">
        <f t="shared" si="0"/>
        <v>1342680000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5654300</v>
      </c>
      <c r="S32" s="5">
        <v>5.4825531011796331E-4</v>
      </c>
      <c r="T32" s="5">
        <v>0</v>
      </c>
      <c r="U32" s="5">
        <v>-1.428571E-2</v>
      </c>
    </row>
    <row r="33" spans="1:21" x14ac:dyDescent="0.2">
      <c r="A33" s="26"/>
      <c r="B33" t="s">
        <v>36</v>
      </c>
      <c r="C33" s="6">
        <v>45243</v>
      </c>
      <c r="D33" s="4">
        <v>2299700</v>
      </c>
      <c r="E33" s="4">
        <v>2307100</v>
      </c>
      <c r="F33" s="4">
        <v>-7400</v>
      </c>
      <c r="G33" s="4">
        <v>-228870000</v>
      </c>
      <c r="H33" s="4">
        <f t="shared" si="0"/>
        <v>1113810000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4832300</v>
      </c>
      <c r="S33" s="5">
        <v>0.9533348508991577</v>
      </c>
      <c r="T33" s="5">
        <v>0</v>
      </c>
      <c r="U33" s="5">
        <v>-4.8309199999999998E-3</v>
      </c>
    </row>
    <row r="34" spans="1:21" x14ac:dyDescent="0.2">
      <c r="A34" s="26"/>
      <c r="B34" t="s">
        <v>38</v>
      </c>
      <c r="C34" s="6">
        <v>45244</v>
      </c>
      <c r="D34" s="4">
        <v>20000</v>
      </c>
      <c r="E34" s="4">
        <v>20000</v>
      </c>
      <c r="F34" s="4">
        <v>0</v>
      </c>
      <c r="G34" s="4">
        <v>0</v>
      </c>
      <c r="H34" s="4">
        <f t="shared" si="0"/>
        <v>1113810000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8863701</v>
      </c>
      <c r="S34" s="5">
        <v>4.5127876041847533E-3</v>
      </c>
      <c r="T34" s="5">
        <v>0</v>
      </c>
      <c r="U34" s="5">
        <v>1.9417480000000001E-2</v>
      </c>
    </row>
    <row r="35" spans="1:21" x14ac:dyDescent="0.2">
      <c r="A35" s="26"/>
      <c r="B35" t="s">
        <v>7</v>
      </c>
      <c r="C35" s="6">
        <v>45245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1113810000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3671500</v>
      </c>
      <c r="S35" s="5">
        <v>0</v>
      </c>
      <c r="T35" s="5">
        <v>0</v>
      </c>
      <c r="U35" s="5">
        <v>1.5873E-3</v>
      </c>
    </row>
    <row r="36" spans="1:21" x14ac:dyDescent="0.2">
      <c r="A36" s="26"/>
      <c r="B36" t="s">
        <v>8</v>
      </c>
      <c r="C36" s="6">
        <v>45246</v>
      </c>
      <c r="D36" s="4">
        <v>207400</v>
      </c>
      <c r="E36" s="4">
        <v>200000</v>
      </c>
      <c r="F36" s="4">
        <v>7400</v>
      </c>
      <c r="G36" s="4">
        <v>233100000</v>
      </c>
      <c r="H36" s="4">
        <f t="shared" si="0"/>
        <v>1346910000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8787900</v>
      </c>
      <c r="S36" s="5">
        <v>4.6359198443314105E-2</v>
      </c>
      <c r="T36" s="5">
        <v>0</v>
      </c>
      <c r="U36" s="5">
        <v>4.75436E-3</v>
      </c>
    </row>
    <row r="37" spans="1:21" x14ac:dyDescent="0.2">
      <c r="A37" s="26"/>
      <c r="B37" t="s">
        <v>9</v>
      </c>
      <c r="C37" s="6">
        <v>45247</v>
      </c>
      <c r="D37" s="4">
        <v>30000</v>
      </c>
      <c r="E37" s="4">
        <v>30000</v>
      </c>
      <c r="F37" s="4">
        <v>0</v>
      </c>
      <c r="G37" s="4">
        <v>0</v>
      </c>
      <c r="H37" s="4">
        <f t="shared" si="0"/>
        <v>1346910000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5427600</v>
      </c>
      <c r="S37" s="5">
        <v>1.1054609772275039E-2</v>
      </c>
      <c r="T37" s="5">
        <v>0</v>
      </c>
      <c r="U37" s="5">
        <v>-1.735016E-2</v>
      </c>
    </row>
    <row r="38" spans="1:21" x14ac:dyDescent="0.2">
      <c r="A38" s="26"/>
      <c r="B38" t="s">
        <v>12</v>
      </c>
      <c r="C38" s="2">
        <v>45250</v>
      </c>
      <c r="D38" s="4">
        <v>2416000</v>
      </c>
      <c r="E38" s="4">
        <v>2549500</v>
      </c>
      <c r="F38" s="4">
        <v>-133500</v>
      </c>
      <c r="G38" s="4">
        <v>-4108100000</v>
      </c>
      <c r="H38" s="4">
        <f>H37+G38</f>
        <v>-2761190000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9756400</v>
      </c>
      <c r="S38" s="5">
        <v>0.50894797261284896</v>
      </c>
      <c r="T38" s="5">
        <v>0</v>
      </c>
      <c r="U38" s="5">
        <v>-4.81541E-3</v>
      </c>
    </row>
    <row r="39" spans="1:21" x14ac:dyDescent="0.2">
      <c r="A39" s="26"/>
      <c r="B39" t="s">
        <v>13</v>
      </c>
      <c r="C39" s="2">
        <v>45251</v>
      </c>
      <c r="D39" s="4">
        <v>788400</v>
      </c>
      <c r="E39" s="4">
        <v>788400</v>
      </c>
      <c r="F39" s="4">
        <v>0</v>
      </c>
      <c r="G39" s="4">
        <v>0</v>
      </c>
      <c r="H39" s="4">
        <f t="shared" si="0"/>
        <v>-2761190000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3972000</v>
      </c>
      <c r="S39" s="5">
        <v>0.39697885196374622</v>
      </c>
      <c r="T39" s="5">
        <v>0</v>
      </c>
      <c r="U39" s="5">
        <v>-6.45161E-3</v>
      </c>
    </row>
    <row r="40" spans="1:21" x14ac:dyDescent="0.2">
      <c r="A40" s="26"/>
      <c r="B40" t="s">
        <v>14</v>
      </c>
      <c r="C40" s="2">
        <v>45252</v>
      </c>
      <c r="D40" s="4">
        <v>2000000</v>
      </c>
      <c r="E40" s="4">
        <v>2000000</v>
      </c>
      <c r="F40" s="4">
        <v>0</v>
      </c>
      <c r="G40" s="4">
        <v>0</v>
      </c>
      <c r="H40" s="4">
        <f t="shared" si="0"/>
        <v>-2761190000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7286200</v>
      </c>
      <c r="S40" s="5">
        <v>0.54898300897587216</v>
      </c>
      <c r="T40" s="5">
        <v>0</v>
      </c>
      <c r="U40" s="5">
        <v>4.8701300000000003E-3</v>
      </c>
    </row>
    <row r="41" spans="1:21" x14ac:dyDescent="0.2">
      <c r="A41" s="26"/>
      <c r="B41" t="s">
        <v>15</v>
      </c>
      <c r="C41" s="2">
        <v>45253</v>
      </c>
      <c r="D41" s="4">
        <v>1633500</v>
      </c>
      <c r="E41" s="4">
        <v>1500000</v>
      </c>
      <c r="F41" s="4">
        <v>133500</v>
      </c>
      <c r="G41" s="4">
        <v>4255710000</v>
      </c>
      <c r="H41" s="4">
        <f t="shared" si="0"/>
        <v>1494520000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5988602</v>
      </c>
      <c r="S41" s="5">
        <v>0.52324398916475001</v>
      </c>
      <c r="T41" s="5">
        <v>0</v>
      </c>
      <c r="U41" s="5">
        <v>-1.7770600000000001E-2</v>
      </c>
    </row>
    <row r="42" spans="1:21" x14ac:dyDescent="0.2">
      <c r="A42" s="26"/>
      <c r="B42" t="s">
        <v>16</v>
      </c>
      <c r="C42" s="2">
        <v>45254</v>
      </c>
      <c r="D42" s="4">
        <v>2282400</v>
      </c>
      <c r="E42" s="4">
        <v>2282400</v>
      </c>
      <c r="F42" s="4">
        <v>0</v>
      </c>
      <c r="G42" s="4">
        <v>0</v>
      </c>
      <c r="H42" s="4">
        <f t="shared" si="0"/>
        <v>1494520000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20532600</v>
      </c>
      <c r="S42" s="5">
        <v>0.22231962829841326</v>
      </c>
      <c r="T42" s="5">
        <v>0</v>
      </c>
      <c r="U42" s="5">
        <v>-1.151316E-2</v>
      </c>
    </row>
    <row r="43" spans="1:21" x14ac:dyDescent="0.2">
      <c r="A43" s="26"/>
      <c r="B43" t="s">
        <v>19</v>
      </c>
      <c r="C43" s="2">
        <v>45257</v>
      </c>
      <c r="D43" s="4">
        <v>27070</v>
      </c>
      <c r="E43" s="4">
        <v>27070</v>
      </c>
      <c r="F43" s="4">
        <v>0</v>
      </c>
      <c r="G43" s="4">
        <v>0</v>
      </c>
      <c r="H43" s="4">
        <f t="shared" si="0"/>
        <v>1494520000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3115170</v>
      </c>
      <c r="S43" s="5">
        <v>1.7379468857237325E-2</v>
      </c>
      <c r="T43" s="5">
        <v>0</v>
      </c>
      <c r="U43" s="5">
        <v>-2.4958399999999999E-2</v>
      </c>
    </row>
    <row r="44" spans="1:21" x14ac:dyDescent="0.2">
      <c r="A44" s="26"/>
      <c r="B44" t="s">
        <v>20</v>
      </c>
      <c r="C44" s="2">
        <v>45258</v>
      </c>
      <c r="D44" s="4">
        <v>593400</v>
      </c>
      <c r="E44" s="4">
        <v>593400</v>
      </c>
      <c r="F44" s="4">
        <v>0</v>
      </c>
      <c r="G44" s="4">
        <v>0</v>
      </c>
      <c r="H44" s="4">
        <f t="shared" si="0"/>
        <v>1494520000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33980300</v>
      </c>
      <c r="S44" s="5">
        <v>3.4926118957160475E-2</v>
      </c>
      <c r="T44" s="5">
        <v>0</v>
      </c>
      <c r="U44" s="5">
        <v>2.2184300000000001E-2</v>
      </c>
    </row>
    <row r="45" spans="1:21" x14ac:dyDescent="0.2">
      <c r="A45" s="26"/>
      <c r="B45" t="s">
        <v>21</v>
      </c>
      <c r="C45" s="2">
        <v>45259</v>
      </c>
      <c r="D45" s="4">
        <v>2029100</v>
      </c>
      <c r="E45" s="4">
        <v>2029100</v>
      </c>
      <c r="F45" s="4">
        <v>0</v>
      </c>
      <c r="G45" s="4">
        <v>0</v>
      </c>
      <c r="H45" s="4">
        <f t="shared" si="0"/>
        <v>1494520000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3808700</v>
      </c>
      <c r="S45" s="5">
        <v>1.0655079160868537</v>
      </c>
      <c r="T45" s="5">
        <v>0</v>
      </c>
      <c r="U45" s="5">
        <v>-1.6694500000000001E-3</v>
      </c>
    </row>
    <row r="46" spans="1:21" x14ac:dyDescent="0.2">
      <c r="A46" s="26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1494520000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21501667</v>
      </c>
      <c r="S46" s="5">
        <v>0</v>
      </c>
      <c r="T46" s="5">
        <v>0</v>
      </c>
      <c r="U46" s="5">
        <v>-1.337793E-2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2234210</v>
      </c>
      <c r="E47" s="4">
        <v>2234210</v>
      </c>
      <c r="F47" s="4">
        <v>0</v>
      </c>
      <c r="G47" s="4">
        <v>0</v>
      </c>
      <c r="H47" s="4">
        <f t="shared" si="0"/>
        <v>1494520000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10030310</v>
      </c>
      <c r="S47" s="5">
        <v>0.44549171461300796</v>
      </c>
      <c r="T47" s="5">
        <v>0</v>
      </c>
      <c r="U47" s="5">
        <v>8.4745800000000007E-3</v>
      </c>
    </row>
    <row r="48" spans="1:21" x14ac:dyDescent="0.2">
      <c r="A48" s="26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1494520000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23531001</v>
      </c>
      <c r="S48" s="5">
        <v>0</v>
      </c>
      <c r="T48" s="5">
        <v>0</v>
      </c>
      <c r="U48" s="5">
        <v>1.512605E-2</v>
      </c>
    </row>
    <row r="49" spans="1:21" x14ac:dyDescent="0.2">
      <c r="A49" s="26"/>
      <c r="B49" t="s">
        <v>28</v>
      </c>
      <c r="C49" s="2">
        <v>45265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1494520000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8053500</v>
      </c>
      <c r="S49" s="5">
        <v>0</v>
      </c>
      <c r="T49" s="5">
        <v>0</v>
      </c>
      <c r="U49" s="5">
        <v>-4.9668899999999998E-3</v>
      </c>
    </row>
    <row r="50" spans="1:21" x14ac:dyDescent="0.2">
      <c r="A50" s="26"/>
      <c r="B50" t="s">
        <v>29</v>
      </c>
      <c r="C50" s="2">
        <v>45266</v>
      </c>
      <c r="D50" s="4">
        <v>3000000</v>
      </c>
      <c r="E50" s="4">
        <v>3000000</v>
      </c>
      <c r="F50" s="4">
        <v>0</v>
      </c>
      <c r="G50" s="4">
        <v>0</v>
      </c>
      <c r="H50" s="4">
        <f t="shared" si="0"/>
        <v>1494520000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36631003</v>
      </c>
      <c r="S50" s="5">
        <v>0.16379567875878256</v>
      </c>
      <c r="T50" s="5">
        <v>0</v>
      </c>
      <c r="U50" s="5">
        <v>1.164725E-2</v>
      </c>
    </row>
    <row r="51" spans="1:21" x14ac:dyDescent="0.2">
      <c r="A51" s="26"/>
      <c r="B51" t="s">
        <v>30</v>
      </c>
      <c r="C51" s="2">
        <v>45267</v>
      </c>
      <c r="D51" s="4">
        <v>2000000</v>
      </c>
      <c r="E51" s="4">
        <v>2000000</v>
      </c>
      <c r="F51" s="4">
        <v>0</v>
      </c>
      <c r="G51" s="4">
        <v>0</v>
      </c>
      <c r="H51" s="4">
        <f t="shared" si="0"/>
        <v>1494520000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7894300</v>
      </c>
      <c r="S51" s="5">
        <v>0.50669470377360881</v>
      </c>
      <c r="T51" s="5">
        <v>0</v>
      </c>
      <c r="U51" s="5">
        <v>1.4802630000000001E-2</v>
      </c>
    </row>
    <row r="52" spans="1:21" x14ac:dyDescent="0.2">
      <c r="A52" s="26"/>
      <c r="B52" t="s">
        <v>37</v>
      </c>
      <c r="C52" s="2">
        <v>45268</v>
      </c>
      <c r="D52" s="4">
        <v>4755110</v>
      </c>
      <c r="E52" s="4">
        <v>4755110</v>
      </c>
      <c r="F52" s="4">
        <v>0</v>
      </c>
      <c r="G52" s="4">
        <v>0</v>
      </c>
      <c r="H52" s="4">
        <f t="shared" si="0"/>
        <v>1494520000</v>
      </c>
      <c r="I52" s="4">
        <v>2185300</v>
      </c>
      <c r="J52" s="4">
        <v>3181111</v>
      </c>
      <c r="K52" s="4">
        <v>-995811</v>
      </c>
      <c r="L52" s="4">
        <v>-33481644000</v>
      </c>
      <c r="M52" s="4"/>
      <c r="N52" s="4">
        <v>658</v>
      </c>
      <c r="O52" s="4">
        <v>1147</v>
      </c>
      <c r="P52" s="4">
        <v>1029800</v>
      </c>
      <c r="Q52" s="4">
        <v>1492100</v>
      </c>
      <c r="R52" s="4">
        <v>32080286</v>
      </c>
      <c r="S52" s="5">
        <v>0.29645059897533332</v>
      </c>
      <c r="T52" s="5">
        <v>0.16728064706156298</v>
      </c>
      <c r="U52" s="5">
        <v>3.2414900000000001E-3</v>
      </c>
    </row>
    <row r="53" spans="1:21" x14ac:dyDescent="0.2">
      <c r="A53" s="26"/>
      <c r="B53" t="s">
        <v>34</v>
      </c>
      <c r="C53" s="2">
        <v>45271</v>
      </c>
      <c r="D53" s="4">
        <v>4354300</v>
      </c>
      <c r="E53" s="4">
        <v>4354300</v>
      </c>
      <c r="F53" s="4">
        <v>0</v>
      </c>
      <c r="G53" s="4">
        <v>0</v>
      </c>
      <c r="H53" s="4">
        <f t="shared" si="0"/>
        <v>1494520000</v>
      </c>
      <c r="I53" s="4">
        <v>2406100</v>
      </c>
      <c r="J53" s="4">
        <v>2233000</v>
      </c>
      <c r="K53" s="4">
        <v>173100</v>
      </c>
      <c r="L53" s="4">
        <v>4555377000</v>
      </c>
      <c r="M53" s="4"/>
      <c r="N53" s="4">
        <v>467</v>
      </c>
      <c r="O53" s="4">
        <v>649</v>
      </c>
      <c r="P53" s="4">
        <v>642500</v>
      </c>
      <c r="Q53" s="4">
        <v>840700</v>
      </c>
      <c r="R53" s="4">
        <v>6438500</v>
      </c>
      <c r="S53" s="5">
        <v>1.3525821231653334</v>
      </c>
      <c r="T53" s="5">
        <v>0.72052496699541824</v>
      </c>
      <c r="U53" s="5">
        <v>-3.2310199999999998E-3</v>
      </c>
    </row>
    <row r="54" spans="1:21" x14ac:dyDescent="0.2">
      <c r="A54" s="26"/>
      <c r="B54" t="s">
        <v>35</v>
      </c>
      <c r="C54" s="2">
        <v>45272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1494520000</v>
      </c>
      <c r="I54" s="4">
        <v>45200</v>
      </c>
      <c r="J54" s="4">
        <v>386200</v>
      </c>
      <c r="K54" s="4">
        <v>-341000</v>
      </c>
      <c r="L54" s="4">
        <v>-10506845000</v>
      </c>
      <c r="M54" s="4"/>
      <c r="N54" s="4">
        <v>604</v>
      </c>
      <c r="O54" s="4">
        <v>632</v>
      </c>
      <c r="P54" s="4">
        <v>856600</v>
      </c>
      <c r="Q54" s="4">
        <v>1149700</v>
      </c>
      <c r="R54" s="4">
        <v>38667700</v>
      </c>
      <c r="S54" s="5">
        <v>0</v>
      </c>
      <c r="T54" s="5">
        <v>1.1156598401249622E-2</v>
      </c>
      <c r="U54" s="5">
        <v>6.4829800000000002E-3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AB-61DD-2249-AB13-2B6CF6D5FE58}">
  <dimension ref="A1:U67"/>
  <sheetViews>
    <sheetView workbookViewId="0">
      <pane ySplit="2" topLeftCell="A33" activePane="bottomLeft" state="frozen"/>
      <selection pane="bottomLeft" activeCell="L53" sqref="L53"/>
    </sheetView>
  </sheetViews>
  <sheetFormatPr baseColWidth="10" defaultRowHeight="16" x14ac:dyDescent="0.2"/>
  <cols>
    <col min="4" max="4" width="13.5" customWidth="1"/>
    <col min="5" max="5" width="13" customWidth="1"/>
    <col min="6" max="6" width="13.33203125" customWidth="1"/>
    <col min="7" max="7" width="14.5" customWidth="1"/>
    <col min="8" max="8" width="14.6640625" customWidth="1"/>
    <col min="9" max="9" width="15.1640625" customWidth="1"/>
    <col min="10" max="10" width="14.5" customWidth="1"/>
    <col min="11" max="11" width="15.83203125" customWidth="1"/>
    <col min="12" max="12" width="16.33203125" customWidth="1"/>
    <col min="13" max="13" width="17" customWidth="1"/>
    <col min="18" max="18" width="1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41754</v>
      </c>
      <c r="E3" s="4">
        <v>69</v>
      </c>
      <c r="F3" s="4">
        <v>41685</v>
      </c>
      <c r="G3" s="4">
        <v>773483099.55000007</v>
      </c>
      <c r="H3" s="4">
        <v>773483099.55000007</v>
      </c>
      <c r="I3" s="4"/>
      <c r="J3" s="4"/>
      <c r="K3" s="4"/>
      <c r="L3" s="4"/>
      <c r="M3" s="4"/>
      <c r="N3" s="4"/>
      <c r="O3" s="4"/>
      <c r="P3" s="4"/>
      <c r="Q3" s="4"/>
      <c r="R3" s="4">
        <v>4565049</v>
      </c>
      <c r="S3" s="5">
        <v>9.1615665023529868E-3</v>
      </c>
      <c r="T3" s="5">
        <v>0</v>
      </c>
      <c r="U3" s="5">
        <v>5.4054100000000002E-3</v>
      </c>
    </row>
    <row r="4" spans="1:21" x14ac:dyDescent="0.2">
      <c r="A4" s="26"/>
      <c r="B4" t="s">
        <v>26</v>
      </c>
      <c r="C4" s="2">
        <v>45202</v>
      </c>
      <c r="D4" s="4">
        <v>4662800</v>
      </c>
      <c r="E4" s="4">
        <v>4664900</v>
      </c>
      <c r="F4" s="4">
        <v>-2100</v>
      </c>
      <c r="G4" s="4">
        <v>-37740000</v>
      </c>
      <c r="H4" s="4">
        <f>H3+G4</f>
        <v>735743099.55000007</v>
      </c>
      <c r="I4" s="4"/>
      <c r="J4" s="4"/>
      <c r="K4" s="4"/>
      <c r="L4" s="4"/>
      <c r="M4" s="4"/>
      <c r="N4" s="4"/>
      <c r="O4" s="4"/>
      <c r="P4" s="4"/>
      <c r="Q4" s="4"/>
      <c r="R4" s="4">
        <v>15914609</v>
      </c>
      <c r="S4" s="5">
        <v>0.58610927858799422</v>
      </c>
      <c r="T4" s="5">
        <v>0</v>
      </c>
      <c r="U4" s="5">
        <v>-2.9569890000000001E-2</v>
      </c>
    </row>
    <row r="5" spans="1:21" x14ac:dyDescent="0.2">
      <c r="A5" s="26"/>
      <c r="B5" t="s">
        <v>27</v>
      </c>
      <c r="C5" s="2">
        <v>45203</v>
      </c>
      <c r="D5" s="4">
        <v>2100</v>
      </c>
      <c r="E5" s="4">
        <v>0</v>
      </c>
      <c r="F5" s="4">
        <v>2100</v>
      </c>
      <c r="G5" s="4">
        <v>37910000</v>
      </c>
      <c r="H5" s="4">
        <f>H4+G5</f>
        <v>773653099.55000007</v>
      </c>
      <c r="I5" s="4"/>
      <c r="J5" s="4"/>
      <c r="K5" s="4"/>
      <c r="L5" s="4"/>
      <c r="M5" s="4"/>
      <c r="N5" s="4"/>
      <c r="O5" s="4"/>
      <c r="P5" s="4"/>
      <c r="Q5" s="4"/>
      <c r="R5" s="4">
        <v>7412475</v>
      </c>
      <c r="S5" s="5">
        <v>2.8330618315744742E-4</v>
      </c>
      <c r="T5" s="5">
        <v>0</v>
      </c>
      <c r="U5" s="5">
        <v>5.5401699999999996E-3</v>
      </c>
    </row>
    <row r="6" spans="1:21" x14ac:dyDescent="0.2">
      <c r="A6" s="26"/>
      <c r="B6" t="s">
        <v>28</v>
      </c>
      <c r="C6" s="2">
        <v>45204</v>
      </c>
      <c r="D6" s="4">
        <v>556469</v>
      </c>
      <c r="E6" s="4">
        <v>556438</v>
      </c>
      <c r="F6" s="4">
        <v>31</v>
      </c>
      <c r="G6" s="4">
        <v>570000</v>
      </c>
      <c r="H6" s="4">
        <f>H5+G6</f>
        <v>774223099.55000007</v>
      </c>
      <c r="I6" s="4"/>
      <c r="J6" s="4"/>
      <c r="K6" s="4"/>
      <c r="L6" s="4"/>
      <c r="M6" s="4"/>
      <c r="N6" s="4"/>
      <c r="O6" s="4"/>
      <c r="P6" s="4"/>
      <c r="Q6" s="4"/>
      <c r="R6" s="4">
        <v>8043175</v>
      </c>
      <c r="S6" s="5">
        <v>0.13836662760663543</v>
      </c>
      <c r="T6" s="5">
        <v>0</v>
      </c>
      <c r="U6" s="5">
        <v>-5.5096399999999997E-3</v>
      </c>
    </row>
    <row r="7" spans="1:21" x14ac:dyDescent="0.2">
      <c r="A7" s="26"/>
      <c r="B7" t="s">
        <v>29</v>
      </c>
      <c r="C7" s="2">
        <v>45205</v>
      </c>
      <c r="D7" s="4">
        <v>63500</v>
      </c>
      <c r="E7" s="4">
        <v>54700</v>
      </c>
      <c r="F7" s="4">
        <v>8800</v>
      </c>
      <c r="G7" s="4">
        <v>158840000</v>
      </c>
      <c r="H7" s="4">
        <f t="shared" ref="H7:H54" si="0">H6+G7</f>
        <v>933063099.55000007</v>
      </c>
      <c r="I7" s="4"/>
      <c r="J7" s="4"/>
      <c r="K7" s="4"/>
      <c r="L7" s="4"/>
      <c r="M7" s="4"/>
      <c r="N7" s="4"/>
      <c r="O7" s="4"/>
      <c r="P7" s="4"/>
      <c r="Q7" s="4"/>
      <c r="R7" s="4">
        <v>4916317</v>
      </c>
      <c r="S7" s="5">
        <v>2.4042387828124182E-2</v>
      </c>
      <c r="T7" s="5">
        <v>0</v>
      </c>
      <c r="U7" s="5">
        <v>5.5401699999999996E-3</v>
      </c>
    </row>
    <row r="8" spans="1:21" x14ac:dyDescent="0.2">
      <c r="A8" s="26"/>
      <c r="B8" t="s">
        <v>32</v>
      </c>
      <c r="C8" s="2">
        <v>45208</v>
      </c>
      <c r="D8" s="4">
        <v>520000</v>
      </c>
      <c r="E8" s="4">
        <v>520080</v>
      </c>
      <c r="F8" s="4">
        <v>-80</v>
      </c>
      <c r="G8" s="4">
        <v>-1450000</v>
      </c>
      <c r="H8" s="4">
        <f t="shared" si="0"/>
        <v>931613099.55000007</v>
      </c>
      <c r="I8" s="4"/>
      <c r="J8" s="4"/>
      <c r="K8" s="4"/>
      <c r="L8" s="4"/>
      <c r="M8" s="4"/>
      <c r="N8" s="4"/>
      <c r="O8" s="4"/>
      <c r="P8" s="4"/>
      <c r="Q8" s="4"/>
      <c r="R8" s="4">
        <v>11847231</v>
      </c>
      <c r="S8" s="5">
        <v>8.7790978330717112E-2</v>
      </c>
      <c r="T8" s="5">
        <v>0</v>
      </c>
      <c r="U8" s="5">
        <v>8.2644599999999995E-3</v>
      </c>
    </row>
    <row r="9" spans="1:21" x14ac:dyDescent="0.2">
      <c r="A9" s="26"/>
      <c r="B9" t="s">
        <v>33</v>
      </c>
      <c r="C9" s="2">
        <v>45209</v>
      </c>
      <c r="D9" s="4">
        <v>1000038</v>
      </c>
      <c r="E9" s="4">
        <v>1000100</v>
      </c>
      <c r="F9" s="4">
        <v>-62</v>
      </c>
      <c r="G9" s="4">
        <v>-1150000</v>
      </c>
      <c r="H9" s="4">
        <f t="shared" si="0"/>
        <v>930463099.55000007</v>
      </c>
      <c r="I9" s="4"/>
      <c r="J9" s="4"/>
      <c r="K9" s="4"/>
      <c r="L9" s="4"/>
      <c r="M9" s="4"/>
      <c r="N9" s="4"/>
      <c r="O9" s="4"/>
      <c r="P9" s="4"/>
      <c r="Q9" s="4"/>
      <c r="R9" s="4">
        <v>8369731</v>
      </c>
      <c r="S9" s="5">
        <v>0.23897279374928537</v>
      </c>
      <c r="T9" s="5">
        <v>0</v>
      </c>
      <c r="U9" s="5">
        <v>8.1967199999999994E-3</v>
      </c>
    </row>
    <row r="10" spans="1:21" x14ac:dyDescent="0.2">
      <c r="A10" s="26"/>
      <c r="B10" t="s">
        <v>34</v>
      </c>
      <c r="C10" s="2">
        <v>45210</v>
      </c>
      <c r="D10" s="4">
        <v>550000</v>
      </c>
      <c r="E10" s="4">
        <v>550000</v>
      </c>
      <c r="F10" s="4">
        <v>0</v>
      </c>
      <c r="G10" s="4">
        <v>0</v>
      </c>
      <c r="H10" s="4">
        <f t="shared" si="0"/>
        <v>930463099.55000007</v>
      </c>
      <c r="I10" s="4"/>
      <c r="J10" s="4"/>
      <c r="K10" s="4"/>
      <c r="L10" s="4"/>
      <c r="M10" s="4"/>
      <c r="N10" s="4"/>
      <c r="O10" s="4"/>
      <c r="P10" s="4"/>
      <c r="Q10" s="4"/>
      <c r="R10" s="4">
        <v>7393804</v>
      </c>
      <c r="S10" s="5">
        <v>0.14877321606036623</v>
      </c>
      <c r="T10" s="5">
        <v>0</v>
      </c>
      <c r="U10" s="5">
        <v>2.71003E-3</v>
      </c>
    </row>
    <row r="11" spans="1:21" x14ac:dyDescent="0.2">
      <c r="A11" s="26"/>
      <c r="B11" t="s">
        <v>35</v>
      </c>
      <c r="C11" s="2">
        <v>45211</v>
      </c>
      <c r="D11" s="4">
        <v>350480</v>
      </c>
      <c r="E11" s="4">
        <v>350886</v>
      </c>
      <c r="F11" s="4">
        <v>-406</v>
      </c>
      <c r="G11" s="4">
        <v>-7500000</v>
      </c>
      <c r="H11" s="4">
        <f t="shared" si="0"/>
        <v>922963099.55000007</v>
      </c>
      <c r="I11" s="4"/>
      <c r="J11" s="4"/>
      <c r="K11" s="4"/>
      <c r="L11" s="4"/>
      <c r="M11" s="4"/>
      <c r="N11" s="4"/>
      <c r="O11" s="4"/>
      <c r="P11" s="4"/>
      <c r="Q11" s="4"/>
      <c r="R11" s="4">
        <v>5794420</v>
      </c>
      <c r="S11" s="5">
        <v>0.12104162280262735</v>
      </c>
      <c r="T11" s="5">
        <v>0</v>
      </c>
      <c r="U11" s="5">
        <v>-8.10811E-3</v>
      </c>
    </row>
    <row r="12" spans="1:21" x14ac:dyDescent="0.2">
      <c r="A12" s="26"/>
      <c r="B12" t="s">
        <v>36</v>
      </c>
      <c r="C12" s="2">
        <v>45212</v>
      </c>
      <c r="D12" s="4">
        <v>628600</v>
      </c>
      <c r="E12" s="4">
        <v>632200</v>
      </c>
      <c r="F12" s="4">
        <v>-3600</v>
      </c>
      <c r="G12" s="4">
        <v>-66440000</v>
      </c>
      <c r="H12" s="4">
        <f t="shared" si="0"/>
        <v>856523099.55000007</v>
      </c>
      <c r="I12" s="4"/>
      <c r="J12" s="4"/>
      <c r="K12" s="4"/>
      <c r="L12" s="4"/>
      <c r="M12" s="4"/>
      <c r="N12" s="4"/>
      <c r="O12" s="4"/>
      <c r="P12" s="4"/>
      <c r="Q12" s="4"/>
      <c r="R12" s="4">
        <v>6499223</v>
      </c>
      <c r="S12" s="5">
        <v>0.19399242032470651</v>
      </c>
      <c r="T12" s="5">
        <v>0</v>
      </c>
      <c r="U12" s="5">
        <v>5.4495899999999998E-3</v>
      </c>
    </row>
    <row r="13" spans="1:21" x14ac:dyDescent="0.2">
      <c r="A13" s="26"/>
      <c r="B13" t="s">
        <v>8</v>
      </c>
      <c r="C13" s="6">
        <v>45215</v>
      </c>
      <c r="D13" s="4">
        <v>118800</v>
      </c>
      <c r="E13" s="4">
        <v>118800</v>
      </c>
      <c r="F13" s="4">
        <v>0</v>
      </c>
      <c r="G13" s="4">
        <v>0</v>
      </c>
      <c r="H13" s="4">
        <f t="shared" si="0"/>
        <v>856523099.55000007</v>
      </c>
      <c r="I13" s="4"/>
      <c r="J13" s="4"/>
      <c r="K13" s="4"/>
      <c r="L13" s="4"/>
      <c r="M13" s="4"/>
      <c r="N13" s="4"/>
      <c r="O13" s="4"/>
      <c r="P13" s="4"/>
      <c r="Q13" s="4"/>
      <c r="R13" s="4">
        <v>6493810</v>
      </c>
      <c r="S13" s="5">
        <v>3.658868984463666E-2</v>
      </c>
      <c r="T13" s="5">
        <v>0</v>
      </c>
      <c r="U13" s="5">
        <v>-1.355014E-2</v>
      </c>
    </row>
    <row r="14" spans="1:21" x14ac:dyDescent="0.2">
      <c r="A14" s="26"/>
      <c r="B14" t="s">
        <v>9</v>
      </c>
      <c r="C14" s="6">
        <v>45216</v>
      </c>
      <c r="D14" s="4">
        <v>590486</v>
      </c>
      <c r="E14" s="4">
        <v>590026</v>
      </c>
      <c r="F14" s="4">
        <v>460</v>
      </c>
      <c r="G14" s="4">
        <v>8430000</v>
      </c>
      <c r="H14" s="4">
        <f t="shared" si="0"/>
        <v>864953099.55000007</v>
      </c>
      <c r="I14" s="4"/>
      <c r="J14" s="4"/>
      <c r="K14" s="4"/>
      <c r="L14" s="4"/>
      <c r="M14" s="4"/>
      <c r="N14" s="4"/>
      <c r="O14" s="4"/>
      <c r="P14" s="4"/>
      <c r="Q14" s="4"/>
      <c r="R14" s="4">
        <v>6109345</v>
      </c>
      <c r="S14" s="5">
        <v>0.19323053453357111</v>
      </c>
      <c r="T14" s="5">
        <v>0</v>
      </c>
      <c r="U14" s="5">
        <v>-5.4945100000000002E-3</v>
      </c>
    </row>
    <row r="15" spans="1:21" x14ac:dyDescent="0.2">
      <c r="A15" s="26"/>
      <c r="B15" t="s">
        <v>10</v>
      </c>
      <c r="C15" s="6">
        <v>45217</v>
      </c>
      <c r="D15" s="4">
        <v>1003700</v>
      </c>
      <c r="E15" s="4">
        <v>1000000</v>
      </c>
      <c r="F15" s="4">
        <v>3700</v>
      </c>
      <c r="G15" s="4">
        <v>66970000</v>
      </c>
      <c r="H15" s="4">
        <f t="shared" si="0"/>
        <v>931923099.55000007</v>
      </c>
      <c r="I15" s="4"/>
      <c r="J15" s="4"/>
      <c r="K15" s="4"/>
      <c r="L15" s="4"/>
      <c r="M15" s="4"/>
      <c r="N15" s="4"/>
      <c r="O15" s="4"/>
      <c r="P15" s="4"/>
      <c r="Q15" s="4"/>
      <c r="R15" s="4">
        <v>11950927</v>
      </c>
      <c r="S15" s="5">
        <v>0.16766063419180788</v>
      </c>
      <c r="T15" s="5">
        <v>0</v>
      </c>
      <c r="U15" s="5">
        <v>-1.933702E-2</v>
      </c>
    </row>
    <row r="16" spans="1:21" x14ac:dyDescent="0.2">
      <c r="A16" s="26"/>
      <c r="B16" t="s">
        <v>11</v>
      </c>
      <c r="C16" s="6">
        <v>45218</v>
      </c>
      <c r="D16" s="4">
        <v>590000</v>
      </c>
      <c r="E16" s="4">
        <v>590000</v>
      </c>
      <c r="F16" s="4">
        <v>0</v>
      </c>
      <c r="G16" s="4">
        <v>0</v>
      </c>
      <c r="H16" s="4">
        <f t="shared" si="0"/>
        <v>931923099.55000007</v>
      </c>
      <c r="I16" s="4"/>
      <c r="J16" s="4"/>
      <c r="K16" s="4"/>
      <c r="L16" s="4"/>
      <c r="M16" s="4"/>
      <c r="N16" s="4"/>
      <c r="O16" s="4"/>
      <c r="P16" s="4"/>
      <c r="Q16" s="4"/>
      <c r="R16" s="4">
        <v>6301530</v>
      </c>
      <c r="S16" s="5">
        <v>0.18725611081753163</v>
      </c>
      <c r="T16" s="5">
        <v>0</v>
      </c>
      <c r="U16" s="5">
        <v>-5.6337999999999996E-3</v>
      </c>
    </row>
    <row r="17" spans="1:21" x14ac:dyDescent="0.2">
      <c r="A17" s="26"/>
      <c r="B17" t="s">
        <v>12</v>
      </c>
      <c r="C17" s="6">
        <v>45219</v>
      </c>
      <c r="D17" s="4">
        <v>2195826</v>
      </c>
      <c r="E17" s="4">
        <v>2195801</v>
      </c>
      <c r="F17" s="4">
        <v>25</v>
      </c>
      <c r="G17" s="4">
        <v>450000</v>
      </c>
      <c r="H17" s="4">
        <f t="shared" si="0"/>
        <v>932373099.55000007</v>
      </c>
      <c r="I17" s="4"/>
      <c r="J17" s="4"/>
      <c r="K17" s="4"/>
      <c r="L17" s="4"/>
      <c r="M17" s="4"/>
      <c r="N17" s="4"/>
      <c r="O17" s="4"/>
      <c r="P17" s="4"/>
      <c r="Q17" s="4"/>
      <c r="R17" s="4">
        <v>7377345</v>
      </c>
      <c r="S17" s="5">
        <v>0.59528556682654798</v>
      </c>
      <c r="T17" s="5">
        <v>0</v>
      </c>
      <c r="U17" s="5">
        <v>1.6997169999999999E-2</v>
      </c>
    </row>
    <row r="18" spans="1:21" x14ac:dyDescent="0.2">
      <c r="A18" s="26"/>
      <c r="B18" t="s">
        <v>15</v>
      </c>
      <c r="C18" s="6">
        <v>45222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932373099.55000007</v>
      </c>
      <c r="I18" s="4"/>
      <c r="J18" s="4"/>
      <c r="K18" s="4"/>
      <c r="L18" s="4"/>
      <c r="M18" s="4"/>
      <c r="N18" s="4"/>
      <c r="O18" s="4"/>
      <c r="P18" s="4"/>
      <c r="Q18" s="4"/>
      <c r="R18" s="4">
        <v>3908726</v>
      </c>
      <c r="S18" s="5">
        <v>0</v>
      </c>
      <c r="T18" s="5">
        <v>0</v>
      </c>
      <c r="U18" s="5">
        <v>-8.3565500000000008E-3</v>
      </c>
    </row>
    <row r="19" spans="1:21" x14ac:dyDescent="0.2">
      <c r="A19" s="26"/>
      <c r="B19" t="s">
        <v>16</v>
      </c>
      <c r="C19" s="6">
        <v>45223</v>
      </c>
      <c r="D19" s="4">
        <v>782900</v>
      </c>
      <c r="E19" s="4">
        <v>782969</v>
      </c>
      <c r="F19" s="4">
        <v>-69</v>
      </c>
      <c r="G19" s="4">
        <v>-1230000</v>
      </c>
      <c r="H19" s="4">
        <f t="shared" si="0"/>
        <v>931143099.55000007</v>
      </c>
      <c r="I19" s="4"/>
      <c r="J19" s="4"/>
      <c r="K19" s="4"/>
      <c r="L19" s="4"/>
      <c r="M19" s="4"/>
      <c r="N19" s="4"/>
      <c r="O19" s="4"/>
      <c r="P19" s="4"/>
      <c r="Q19" s="4"/>
      <c r="R19" s="4">
        <v>5168101</v>
      </c>
      <c r="S19" s="5">
        <v>0.30298730616913255</v>
      </c>
      <c r="T19" s="5">
        <v>0</v>
      </c>
      <c r="U19" s="5">
        <v>5.6179799999999998E-3</v>
      </c>
    </row>
    <row r="20" spans="1:21" x14ac:dyDescent="0.2">
      <c r="A20" s="26"/>
      <c r="B20" t="s">
        <v>17</v>
      </c>
      <c r="C20" s="6">
        <v>45224</v>
      </c>
      <c r="D20" s="4">
        <v>894001</v>
      </c>
      <c r="E20" s="4">
        <v>894000</v>
      </c>
      <c r="F20" s="4">
        <v>1</v>
      </c>
      <c r="G20" s="4">
        <v>20000</v>
      </c>
      <c r="H20" s="4">
        <f t="shared" si="0"/>
        <v>931163099.55000007</v>
      </c>
      <c r="I20" s="4"/>
      <c r="J20" s="4"/>
      <c r="K20" s="4"/>
      <c r="L20" s="4"/>
      <c r="M20" s="4"/>
      <c r="N20" s="4"/>
      <c r="O20" s="4"/>
      <c r="P20" s="4"/>
      <c r="Q20" s="4"/>
      <c r="R20" s="4">
        <v>5387500</v>
      </c>
      <c r="S20" s="5">
        <v>0.331879535962877</v>
      </c>
      <c r="T20" s="5">
        <v>0</v>
      </c>
      <c r="U20" s="5">
        <v>-5.5865899999999998E-3</v>
      </c>
    </row>
    <row r="21" spans="1:21" x14ac:dyDescent="0.2">
      <c r="A21" s="26"/>
      <c r="B21" t="s">
        <v>18</v>
      </c>
      <c r="C21" s="6">
        <v>45225</v>
      </c>
      <c r="D21" s="4">
        <v>3967620</v>
      </c>
      <c r="E21" s="4">
        <v>3967620</v>
      </c>
      <c r="F21" s="4">
        <v>0</v>
      </c>
      <c r="G21" s="4">
        <v>0</v>
      </c>
      <c r="H21" s="4">
        <f t="shared" si="0"/>
        <v>931163099.55000007</v>
      </c>
      <c r="I21" s="4"/>
      <c r="J21" s="4"/>
      <c r="K21" s="4"/>
      <c r="L21" s="4"/>
      <c r="M21" s="4"/>
      <c r="N21" s="4"/>
      <c r="O21" s="4"/>
      <c r="P21" s="4"/>
      <c r="Q21" s="4"/>
      <c r="R21" s="4">
        <v>16319420</v>
      </c>
      <c r="S21" s="5">
        <v>0.48624522195028991</v>
      </c>
      <c r="T21" s="5">
        <v>0</v>
      </c>
      <c r="U21" s="5">
        <v>-3.3707870000000001E-2</v>
      </c>
    </row>
    <row r="22" spans="1:21" x14ac:dyDescent="0.2">
      <c r="A22" s="26"/>
      <c r="B22" t="s">
        <v>19</v>
      </c>
      <c r="C22" s="6">
        <v>45226</v>
      </c>
      <c r="D22" s="4">
        <v>1380000</v>
      </c>
      <c r="E22" s="4">
        <v>1380000</v>
      </c>
      <c r="F22" s="4">
        <v>0</v>
      </c>
      <c r="G22" s="4">
        <v>0</v>
      </c>
      <c r="H22" s="4">
        <f t="shared" si="0"/>
        <v>931163099.55000007</v>
      </c>
      <c r="I22" s="4"/>
      <c r="J22" s="4"/>
      <c r="K22" s="4"/>
      <c r="L22" s="4"/>
      <c r="M22" s="4"/>
      <c r="N22" s="4"/>
      <c r="O22" s="4"/>
      <c r="P22" s="4"/>
      <c r="Q22" s="4"/>
      <c r="R22" s="4">
        <v>10448900</v>
      </c>
      <c r="S22" s="5">
        <v>0.26414263702399293</v>
      </c>
      <c r="T22" s="5">
        <v>0</v>
      </c>
      <c r="U22" s="5">
        <v>1.453488E-2</v>
      </c>
    </row>
    <row r="23" spans="1:21" x14ac:dyDescent="0.2">
      <c r="A23" s="26"/>
      <c r="B23" t="s">
        <v>22</v>
      </c>
      <c r="C23" s="2">
        <v>45229</v>
      </c>
      <c r="D23" s="4">
        <v>1174000</v>
      </c>
      <c r="E23" s="4">
        <v>1185000</v>
      </c>
      <c r="F23" s="4">
        <v>-11000</v>
      </c>
      <c r="G23" s="4">
        <v>-189830000</v>
      </c>
      <c r="H23" s="4">
        <f t="shared" si="0"/>
        <v>741333099.55000007</v>
      </c>
      <c r="I23" s="4"/>
      <c r="J23" s="4"/>
      <c r="K23" s="4"/>
      <c r="L23" s="4"/>
      <c r="M23" s="4"/>
      <c r="N23" s="4"/>
      <c r="O23" s="4"/>
      <c r="P23" s="4"/>
      <c r="Q23" s="4"/>
      <c r="R23" s="4">
        <v>4512400</v>
      </c>
      <c r="S23" s="5">
        <v>0.52278166829181805</v>
      </c>
      <c r="T23" s="5">
        <v>0</v>
      </c>
      <c r="U23" s="5">
        <v>-2.578797E-2</v>
      </c>
    </row>
    <row r="24" spans="1:21" x14ac:dyDescent="0.2">
      <c r="A24" s="26"/>
      <c r="B24" t="s">
        <v>23</v>
      </c>
      <c r="C24" s="2">
        <v>45230</v>
      </c>
      <c r="D24" s="4">
        <v>0</v>
      </c>
      <c r="E24" s="4">
        <v>1031</v>
      </c>
      <c r="F24" s="4">
        <v>-1031</v>
      </c>
      <c r="G24" s="4">
        <v>-17730000</v>
      </c>
      <c r="H24" s="4">
        <f t="shared" si="0"/>
        <v>723603099.55000007</v>
      </c>
      <c r="I24" s="4"/>
      <c r="J24" s="4"/>
      <c r="K24" s="4"/>
      <c r="L24" s="4"/>
      <c r="M24" s="4"/>
      <c r="N24" s="4"/>
      <c r="O24" s="4"/>
      <c r="P24" s="4"/>
      <c r="Q24" s="4"/>
      <c r="R24" s="4">
        <v>6590100</v>
      </c>
      <c r="S24" s="5">
        <v>1.5644679139922005E-4</v>
      </c>
      <c r="T24" s="5">
        <v>0</v>
      </c>
      <c r="U24" s="5">
        <v>5.8823499999999997E-3</v>
      </c>
    </row>
    <row r="25" spans="1:21" x14ac:dyDescent="0.2">
      <c r="A25" s="26">
        <v>11</v>
      </c>
      <c r="B25" t="s">
        <v>24</v>
      </c>
      <c r="C25" s="6">
        <v>45231</v>
      </c>
      <c r="D25" s="4">
        <v>694000</v>
      </c>
      <c r="E25" s="4">
        <v>694000</v>
      </c>
      <c r="F25" s="4">
        <v>0</v>
      </c>
      <c r="G25" s="4">
        <v>0</v>
      </c>
      <c r="H25" s="4">
        <f t="shared" si="0"/>
        <v>723603099.55000007</v>
      </c>
      <c r="I25" s="4"/>
      <c r="J25" s="4"/>
      <c r="K25" s="4"/>
      <c r="L25" s="4"/>
      <c r="M25" s="4"/>
      <c r="N25" s="4"/>
      <c r="O25" s="4"/>
      <c r="P25" s="4"/>
      <c r="Q25" s="4"/>
      <c r="R25" s="4">
        <v>6099801</v>
      </c>
      <c r="S25" s="5">
        <v>0.227548406907045</v>
      </c>
      <c r="T25" s="5">
        <v>0</v>
      </c>
      <c r="U25" s="5">
        <v>5.8479500000000002E-3</v>
      </c>
    </row>
    <row r="26" spans="1:21" x14ac:dyDescent="0.2">
      <c r="A26" s="26"/>
      <c r="B26" t="s">
        <v>25</v>
      </c>
      <c r="C26" s="6">
        <v>45232</v>
      </c>
      <c r="D26" s="4">
        <v>11000</v>
      </c>
      <c r="E26" s="4">
        <v>875</v>
      </c>
      <c r="F26" s="4">
        <v>10125</v>
      </c>
      <c r="G26" s="4">
        <v>175430000</v>
      </c>
      <c r="H26" s="4">
        <f t="shared" si="0"/>
        <v>899033099.55000007</v>
      </c>
      <c r="I26" s="4"/>
      <c r="J26" s="4"/>
      <c r="K26" s="4"/>
      <c r="L26" s="4"/>
      <c r="M26" s="4"/>
      <c r="N26" s="4"/>
      <c r="O26" s="4"/>
      <c r="P26" s="4"/>
      <c r="Q26" s="4"/>
      <c r="R26" s="4">
        <v>6927200</v>
      </c>
      <c r="S26" s="5">
        <v>1.7142568425915232E-3</v>
      </c>
      <c r="T26" s="5">
        <v>0</v>
      </c>
      <c r="U26" s="5">
        <v>2.9069770000000002E-2</v>
      </c>
    </row>
    <row r="27" spans="1:21" x14ac:dyDescent="0.2">
      <c r="A27" s="26"/>
      <c r="B27" t="s">
        <v>26</v>
      </c>
      <c r="C27" s="6">
        <v>45233</v>
      </c>
      <c r="D27" s="4">
        <v>1336231</v>
      </c>
      <c r="E27" s="4">
        <v>1335200</v>
      </c>
      <c r="F27" s="4">
        <v>1031</v>
      </c>
      <c r="G27" s="4">
        <v>18370000</v>
      </c>
      <c r="H27" s="4">
        <f t="shared" si="0"/>
        <v>917403099.55000007</v>
      </c>
      <c r="I27" s="4"/>
      <c r="J27" s="4"/>
      <c r="K27" s="4"/>
      <c r="L27" s="4"/>
      <c r="M27" s="4"/>
      <c r="N27" s="4"/>
      <c r="O27" s="4"/>
      <c r="P27" s="4"/>
      <c r="Q27" s="4"/>
      <c r="R27" s="4">
        <v>13201200</v>
      </c>
      <c r="S27" s="5">
        <v>0.20236273975093175</v>
      </c>
      <c r="T27" s="5">
        <v>0</v>
      </c>
      <c r="U27" s="5">
        <v>-1.694915E-2</v>
      </c>
    </row>
    <row r="28" spans="1:21" x14ac:dyDescent="0.2">
      <c r="A28" s="26"/>
      <c r="B28" t="s">
        <v>29</v>
      </c>
      <c r="C28" s="6">
        <v>45236</v>
      </c>
      <c r="D28" s="4">
        <v>0</v>
      </c>
      <c r="E28" s="4">
        <v>9900</v>
      </c>
      <c r="F28" s="4">
        <v>-9900</v>
      </c>
      <c r="G28" s="4">
        <v>-177710000</v>
      </c>
      <c r="H28" s="4">
        <f t="shared" si="0"/>
        <v>739693099.55000007</v>
      </c>
      <c r="I28" s="4"/>
      <c r="J28" s="4"/>
      <c r="K28" s="4"/>
      <c r="L28" s="4"/>
      <c r="M28" s="4"/>
      <c r="N28" s="4"/>
      <c r="O28" s="4"/>
      <c r="P28" s="4"/>
      <c r="Q28" s="4"/>
      <c r="R28" s="4">
        <v>8669400</v>
      </c>
      <c r="S28" s="5">
        <v>1.1419475396221193E-3</v>
      </c>
      <c r="T28" s="5">
        <v>0</v>
      </c>
      <c r="U28" s="5">
        <v>3.1609199999999997E-2</v>
      </c>
    </row>
    <row r="29" spans="1:21" x14ac:dyDescent="0.2">
      <c r="A29" s="26"/>
      <c r="B29" t="s">
        <v>30</v>
      </c>
      <c r="C29" s="6">
        <v>45237</v>
      </c>
      <c r="D29" s="4">
        <v>715875</v>
      </c>
      <c r="E29" s="4">
        <v>715057</v>
      </c>
      <c r="F29" s="4">
        <v>818</v>
      </c>
      <c r="G29" s="4">
        <v>14720000</v>
      </c>
      <c r="H29" s="4">
        <f t="shared" si="0"/>
        <v>754413099.55000007</v>
      </c>
      <c r="I29" s="4"/>
      <c r="J29" s="4"/>
      <c r="K29" s="4"/>
      <c r="L29" s="4"/>
      <c r="M29" s="4"/>
      <c r="N29" s="4"/>
      <c r="O29" s="4"/>
      <c r="P29" s="4"/>
      <c r="Q29" s="4"/>
      <c r="R29" s="4">
        <v>5251900</v>
      </c>
      <c r="S29" s="5">
        <v>0.27245987166549251</v>
      </c>
      <c r="T29" s="5">
        <v>0</v>
      </c>
      <c r="U29" s="5">
        <v>-8.3565500000000008E-3</v>
      </c>
    </row>
    <row r="30" spans="1:21" x14ac:dyDescent="0.2">
      <c r="A30" s="26"/>
      <c r="B30" t="s">
        <v>37</v>
      </c>
      <c r="C30" s="6">
        <v>45238</v>
      </c>
      <c r="D30" s="4">
        <v>541700</v>
      </c>
      <c r="E30" s="4">
        <v>543000</v>
      </c>
      <c r="F30" s="4">
        <v>-1300</v>
      </c>
      <c r="G30" s="4">
        <v>-23140000</v>
      </c>
      <c r="H30" s="4">
        <f t="shared" si="0"/>
        <v>731273099.55000007</v>
      </c>
      <c r="I30" s="4"/>
      <c r="J30" s="4"/>
      <c r="K30" s="4"/>
      <c r="L30" s="4"/>
      <c r="M30" s="4"/>
      <c r="N30" s="4"/>
      <c r="O30" s="4"/>
      <c r="P30" s="4"/>
      <c r="Q30" s="4"/>
      <c r="R30" s="4">
        <v>11329200</v>
      </c>
      <c r="S30" s="5">
        <v>9.5743741835257565E-2</v>
      </c>
      <c r="T30" s="5">
        <v>0</v>
      </c>
      <c r="U30" s="5">
        <v>3.089888E-2</v>
      </c>
    </row>
    <row r="31" spans="1:21" x14ac:dyDescent="0.2">
      <c r="A31" s="26"/>
      <c r="B31" t="s">
        <v>32</v>
      </c>
      <c r="C31" s="6">
        <v>45239</v>
      </c>
      <c r="D31" s="4">
        <v>1126700</v>
      </c>
      <c r="E31" s="4">
        <v>1116800</v>
      </c>
      <c r="F31" s="4">
        <v>9900</v>
      </c>
      <c r="G31" s="4">
        <v>182160000</v>
      </c>
      <c r="H31" s="4">
        <f t="shared" si="0"/>
        <v>913433099.55000007</v>
      </c>
      <c r="I31" s="4"/>
      <c r="J31" s="4"/>
      <c r="K31" s="4"/>
      <c r="L31" s="4"/>
      <c r="M31" s="4"/>
      <c r="N31" s="4"/>
      <c r="O31" s="4"/>
      <c r="P31" s="4"/>
      <c r="Q31" s="4"/>
      <c r="R31" s="4">
        <v>10843500</v>
      </c>
      <c r="S31" s="5">
        <v>0.20689814174390186</v>
      </c>
      <c r="T31" s="5">
        <v>0</v>
      </c>
      <c r="U31" s="5">
        <v>0</v>
      </c>
    </row>
    <row r="32" spans="1:21" x14ac:dyDescent="0.2">
      <c r="A32" s="26"/>
      <c r="B32" t="s">
        <v>33</v>
      </c>
      <c r="C32" s="6">
        <v>45240</v>
      </c>
      <c r="D32" s="4">
        <v>20150057</v>
      </c>
      <c r="E32" s="4">
        <v>20168600</v>
      </c>
      <c r="F32" s="4">
        <v>-18543</v>
      </c>
      <c r="G32" s="4">
        <v>-337430000</v>
      </c>
      <c r="H32" s="4">
        <f t="shared" si="0"/>
        <v>576003099.55000007</v>
      </c>
      <c r="I32" s="4"/>
      <c r="J32" s="4"/>
      <c r="K32" s="4"/>
      <c r="L32" s="4"/>
      <c r="M32" s="4"/>
      <c r="N32" s="4"/>
      <c r="O32" s="4"/>
      <c r="P32" s="4"/>
      <c r="Q32" s="4"/>
      <c r="R32" s="4">
        <v>33033057</v>
      </c>
      <c r="S32" s="5">
        <v>1.2205548217956335</v>
      </c>
      <c r="T32" s="5">
        <v>0</v>
      </c>
      <c r="U32" s="5">
        <v>-1.9073570000000001E-2</v>
      </c>
    </row>
    <row r="33" spans="1:21" x14ac:dyDescent="0.2">
      <c r="A33" s="26"/>
      <c r="B33" t="s">
        <v>36</v>
      </c>
      <c r="C33" s="6">
        <v>45243</v>
      </c>
      <c r="D33" s="4">
        <v>949629</v>
      </c>
      <c r="E33" s="4">
        <v>950929</v>
      </c>
      <c r="F33" s="4">
        <v>-1300</v>
      </c>
      <c r="G33" s="4">
        <v>-23400000</v>
      </c>
      <c r="H33" s="4">
        <f t="shared" si="0"/>
        <v>552603099.55000007</v>
      </c>
      <c r="I33" s="4"/>
      <c r="J33" s="4"/>
      <c r="K33" s="4"/>
      <c r="L33" s="4"/>
      <c r="M33" s="4"/>
      <c r="N33" s="4"/>
      <c r="O33" s="4"/>
      <c r="P33" s="4"/>
      <c r="Q33" s="4"/>
      <c r="R33" s="4">
        <v>7601529</v>
      </c>
      <c r="S33" s="5">
        <v>0.25002312034855095</v>
      </c>
      <c r="T33" s="5">
        <v>0</v>
      </c>
      <c r="U33" s="5">
        <v>5.5555600000000002E-3</v>
      </c>
    </row>
    <row r="34" spans="1:21" x14ac:dyDescent="0.2">
      <c r="A34" s="26"/>
      <c r="B34" t="s">
        <v>38</v>
      </c>
      <c r="C34" s="6">
        <v>45244</v>
      </c>
      <c r="D34" s="4">
        <v>0</v>
      </c>
      <c r="E34" s="4">
        <v>23094</v>
      </c>
      <c r="F34" s="4">
        <v>-23094</v>
      </c>
      <c r="G34" s="4">
        <v>-424160000</v>
      </c>
      <c r="H34" s="4">
        <f t="shared" si="0"/>
        <v>128443099.55000007</v>
      </c>
      <c r="I34" s="4"/>
      <c r="J34" s="4"/>
      <c r="K34" s="4"/>
      <c r="L34" s="4"/>
      <c r="M34" s="4"/>
      <c r="N34" s="4"/>
      <c r="O34" s="4"/>
      <c r="P34" s="4"/>
      <c r="Q34" s="4"/>
      <c r="R34" s="4">
        <v>13834401</v>
      </c>
      <c r="S34" s="5">
        <v>1.6693169440440538E-3</v>
      </c>
      <c r="T34" s="5">
        <v>0</v>
      </c>
      <c r="U34" s="5">
        <v>1.933702E-2</v>
      </c>
    </row>
    <row r="35" spans="1:21" x14ac:dyDescent="0.2">
      <c r="A35" s="26"/>
      <c r="B35" t="s">
        <v>7</v>
      </c>
      <c r="C35" s="6">
        <v>45245</v>
      </c>
      <c r="D35" s="4">
        <v>975000</v>
      </c>
      <c r="E35" s="4">
        <v>975000</v>
      </c>
      <c r="F35" s="4">
        <v>0</v>
      </c>
      <c r="G35" s="4">
        <v>0</v>
      </c>
      <c r="H35" s="4">
        <f t="shared" si="0"/>
        <v>128443099.55000007</v>
      </c>
      <c r="I35" s="4"/>
      <c r="J35" s="4"/>
      <c r="K35" s="4"/>
      <c r="L35" s="4"/>
      <c r="M35" s="4"/>
      <c r="N35" s="4"/>
      <c r="O35" s="4"/>
      <c r="P35" s="4"/>
      <c r="Q35" s="4"/>
      <c r="R35" s="4">
        <v>14810300</v>
      </c>
      <c r="S35" s="5">
        <v>0.13166512494682756</v>
      </c>
      <c r="T35" s="5">
        <v>0</v>
      </c>
      <c r="U35" s="5">
        <v>5.42005E-3</v>
      </c>
    </row>
    <row r="36" spans="1:21" x14ac:dyDescent="0.2">
      <c r="A36" s="26"/>
      <c r="B36" t="s">
        <v>8</v>
      </c>
      <c r="C36" s="6">
        <v>45246</v>
      </c>
      <c r="D36" s="4">
        <v>2002600</v>
      </c>
      <c r="E36" s="4">
        <v>2009330</v>
      </c>
      <c r="F36" s="4">
        <v>-6730</v>
      </c>
      <c r="G36" s="4">
        <v>-124170000</v>
      </c>
      <c r="H36" s="4">
        <f t="shared" si="0"/>
        <v>4273099.5500000715</v>
      </c>
      <c r="I36" s="4"/>
      <c r="J36" s="4"/>
      <c r="K36" s="4"/>
      <c r="L36" s="4"/>
      <c r="M36" s="4"/>
      <c r="N36" s="4"/>
      <c r="O36" s="4"/>
      <c r="P36" s="4"/>
      <c r="Q36" s="4"/>
      <c r="R36" s="4">
        <v>7071800</v>
      </c>
      <c r="S36" s="5">
        <v>0.56731383806103108</v>
      </c>
      <c r="T36" s="5">
        <v>0</v>
      </c>
      <c r="U36" s="5">
        <v>-2.69542E-3</v>
      </c>
    </row>
    <row r="37" spans="1:21" x14ac:dyDescent="0.2">
      <c r="A37" s="26"/>
      <c r="B37" t="s">
        <v>9</v>
      </c>
      <c r="C37" s="6">
        <v>45247</v>
      </c>
      <c r="D37" s="4">
        <v>4928494</v>
      </c>
      <c r="E37" s="4">
        <v>4913385</v>
      </c>
      <c r="F37" s="4">
        <v>15109</v>
      </c>
      <c r="G37" s="4">
        <v>309810000</v>
      </c>
      <c r="H37" s="4">
        <f t="shared" si="0"/>
        <v>314083099.55000007</v>
      </c>
      <c r="I37" s="4"/>
      <c r="J37" s="4"/>
      <c r="K37" s="4"/>
      <c r="L37" s="4"/>
      <c r="M37" s="4"/>
      <c r="N37" s="4"/>
      <c r="O37" s="4"/>
      <c r="P37" s="4"/>
      <c r="Q37" s="4"/>
      <c r="R37" s="4">
        <v>18317900</v>
      </c>
      <c r="S37" s="5">
        <v>0.53728205744108226</v>
      </c>
      <c r="T37" s="5">
        <v>0</v>
      </c>
      <c r="U37" s="5">
        <v>-1.621622E-2</v>
      </c>
    </row>
    <row r="38" spans="1:21" x14ac:dyDescent="0.2">
      <c r="A38" s="26"/>
      <c r="B38" t="s">
        <v>12</v>
      </c>
      <c r="C38" s="2">
        <v>45250</v>
      </c>
      <c r="D38" s="4">
        <v>4295800</v>
      </c>
      <c r="E38" s="4">
        <v>4295800</v>
      </c>
      <c r="F38" s="4">
        <v>0</v>
      </c>
      <c r="G38" s="4">
        <v>0</v>
      </c>
      <c r="H38" s="4">
        <f>H37+G38</f>
        <v>314083099.55000007</v>
      </c>
      <c r="I38" s="4"/>
      <c r="J38" s="4"/>
      <c r="K38" s="4"/>
      <c r="L38" s="4"/>
      <c r="M38" s="4"/>
      <c r="N38" s="4"/>
      <c r="O38" s="4"/>
      <c r="P38" s="4"/>
      <c r="Q38" s="4"/>
      <c r="R38" s="4">
        <v>13277000</v>
      </c>
      <c r="S38" s="5">
        <v>0.64710401446109811</v>
      </c>
      <c r="T38" s="5">
        <v>0</v>
      </c>
      <c r="U38" s="5">
        <v>-1.098901E-2</v>
      </c>
    </row>
    <row r="39" spans="1:21" x14ac:dyDescent="0.2">
      <c r="A39" s="26"/>
      <c r="B39" t="s">
        <v>13</v>
      </c>
      <c r="C39" s="2">
        <v>45251</v>
      </c>
      <c r="D39" s="4">
        <v>263130</v>
      </c>
      <c r="E39" s="4">
        <v>254340</v>
      </c>
      <c r="F39" s="4">
        <v>8790</v>
      </c>
      <c r="G39" s="4">
        <v>158726129.34376049</v>
      </c>
      <c r="H39" s="4">
        <f t="shared" si="0"/>
        <v>472809228.89376056</v>
      </c>
      <c r="I39" s="4"/>
      <c r="J39" s="4"/>
      <c r="K39" s="4"/>
      <c r="L39" s="4"/>
      <c r="M39" s="4"/>
      <c r="N39" s="4"/>
      <c r="O39" s="4"/>
      <c r="P39" s="4"/>
      <c r="Q39" s="4"/>
      <c r="R39" s="4">
        <v>6109900</v>
      </c>
      <c r="S39" s="5">
        <v>8.4693693841143058E-2</v>
      </c>
      <c r="T39" s="5">
        <v>0</v>
      </c>
      <c r="U39" s="5">
        <v>5.5555600000000002E-3</v>
      </c>
    </row>
    <row r="40" spans="1:21" x14ac:dyDescent="0.2">
      <c r="A40" s="26"/>
      <c r="B40" t="s">
        <v>14</v>
      </c>
      <c r="C40" s="2">
        <v>45252</v>
      </c>
      <c r="D40" s="4">
        <v>842985</v>
      </c>
      <c r="E40" s="4">
        <v>835052</v>
      </c>
      <c r="F40" s="4">
        <v>7933</v>
      </c>
      <c r="G40" s="4">
        <v>144020000</v>
      </c>
      <c r="H40" s="4">
        <f t="shared" si="0"/>
        <v>616829228.89376056</v>
      </c>
      <c r="I40" s="4"/>
      <c r="J40" s="4"/>
      <c r="K40" s="4"/>
      <c r="L40" s="4"/>
      <c r="M40" s="4"/>
      <c r="N40" s="4"/>
      <c r="O40" s="4"/>
      <c r="P40" s="4"/>
      <c r="Q40" s="4"/>
      <c r="R40" s="4">
        <v>8445300</v>
      </c>
      <c r="S40" s="5">
        <v>0.19869477697654317</v>
      </c>
      <c r="T40" s="5">
        <v>0</v>
      </c>
      <c r="U40" s="5">
        <v>-2.7624300000000002E-3</v>
      </c>
    </row>
    <row r="41" spans="1:21" x14ac:dyDescent="0.2">
      <c r="A41" s="26"/>
      <c r="B41" t="s">
        <v>15</v>
      </c>
      <c r="C41" s="2">
        <v>45253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616829228.89376056</v>
      </c>
      <c r="I41" s="4"/>
      <c r="J41" s="4"/>
      <c r="K41" s="4"/>
      <c r="L41" s="4"/>
      <c r="M41" s="4"/>
      <c r="N41" s="4"/>
      <c r="O41" s="4"/>
      <c r="P41" s="4"/>
      <c r="Q41" s="4"/>
      <c r="R41" s="4">
        <v>7027300</v>
      </c>
      <c r="S41" s="5">
        <v>0</v>
      </c>
      <c r="T41" s="5">
        <v>0</v>
      </c>
      <c r="U41" s="5">
        <v>-8.3102499999999999E-3</v>
      </c>
    </row>
    <row r="42" spans="1:21" x14ac:dyDescent="0.2">
      <c r="A42" s="26"/>
      <c r="B42" t="s">
        <v>16</v>
      </c>
      <c r="C42" s="2">
        <v>45254</v>
      </c>
      <c r="D42" s="4">
        <v>885542</v>
      </c>
      <c r="E42" s="4">
        <v>885000</v>
      </c>
      <c r="F42" s="4">
        <v>542</v>
      </c>
      <c r="G42" s="4">
        <v>9720000</v>
      </c>
      <c r="H42" s="4">
        <f t="shared" si="0"/>
        <v>626549228.89376056</v>
      </c>
      <c r="I42" s="4"/>
      <c r="J42" s="4"/>
      <c r="K42" s="4"/>
      <c r="L42" s="4"/>
      <c r="M42" s="4"/>
      <c r="N42" s="4"/>
      <c r="O42" s="4"/>
      <c r="P42" s="4"/>
      <c r="Q42" s="4"/>
      <c r="R42" s="4">
        <v>8903700</v>
      </c>
      <c r="S42" s="5">
        <v>0.19885463346698565</v>
      </c>
      <c r="T42" s="5">
        <v>0</v>
      </c>
      <c r="U42" s="5">
        <v>-2.7932999999999999E-3</v>
      </c>
    </row>
    <row r="43" spans="1:21" x14ac:dyDescent="0.2">
      <c r="A43" s="26"/>
      <c r="B43" t="s">
        <v>19</v>
      </c>
      <c r="C43" s="2">
        <v>45257</v>
      </c>
      <c r="D43" s="4">
        <v>52</v>
      </c>
      <c r="E43" s="4">
        <v>1800</v>
      </c>
      <c r="F43" s="4">
        <v>-1748</v>
      </c>
      <c r="G43" s="4">
        <v>-31160000</v>
      </c>
      <c r="H43" s="4">
        <f t="shared" si="0"/>
        <v>595389228.89376056</v>
      </c>
      <c r="I43" s="4"/>
      <c r="J43" s="4"/>
      <c r="K43" s="4"/>
      <c r="L43" s="4"/>
      <c r="M43" s="4"/>
      <c r="N43" s="4"/>
      <c r="O43" s="4"/>
      <c r="P43" s="4"/>
      <c r="Q43" s="4"/>
      <c r="R43" s="4">
        <v>7129701</v>
      </c>
      <c r="S43" s="5">
        <v>2.597584386778632E-4</v>
      </c>
      <c r="T43" s="5">
        <v>0</v>
      </c>
      <c r="U43" s="5">
        <v>-1.40056E-2</v>
      </c>
    </row>
    <row r="44" spans="1:21" x14ac:dyDescent="0.2">
      <c r="A44" s="26"/>
      <c r="B44" t="s">
        <v>20</v>
      </c>
      <c r="C44" s="2">
        <v>45258</v>
      </c>
      <c r="D44" s="4">
        <v>151000</v>
      </c>
      <c r="E44" s="4">
        <v>155606</v>
      </c>
      <c r="F44" s="4">
        <v>-4606</v>
      </c>
      <c r="G44" s="4">
        <v>-80610000</v>
      </c>
      <c r="H44" s="4">
        <f t="shared" si="0"/>
        <v>514779228.89376056</v>
      </c>
      <c r="I44" s="4"/>
      <c r="J44" s="4"/>
      <c r="K44" s="4"/>
      <c r="L44" s="4"/>
      <c r="M44" s="4"/>
      <c r="N44" s="4"/>
      <c r="O44" s="4"/>
      <c r="P44" s="4"/>
      <c r="Q44" s="4"/>
      <c r="R44" s="4">
        <v>6799000</v>
      </c>
      <c r="S44" s="5">
        <v>4.5095749374908074E-2</v>
      </c>
      <c r="T44" s="5">
        <v>0</v>
      </c>
      <c r="U44" s="5">
        <v>1.420455E-2</v>
      </c>
    </row>
    <row r="45" spans="1:21" x14ac:dyDescent="0.2">
      <c r="A45" s="26"/>
      <c r="B45" t="s">
        <v>21</v>
      </c>
      <c r="C45" s="2">
        <v>45259</v>
      </c>
      <c r="D45" s="4">
        <v>40000</v>
      </c>
      <c r="E45" s="4">
        <v>40000</v>
      </c>
      <c r="F45" s="4">
        <v>0</v>
      </c>
      <c r="G45" s="4">
        <v>0</v>
      </c>
      <c r="H45" s="4">
        <f t="shared" si="0"/>
        <v>514779228.89376056</v>
      </c>
      <c r="I45" s="4"/>
      <c r="J45" s="4"/>
      <c r="K45" s="4"/>
      <c r="L45" s="4"/>
      <c r="M45" s="4"/>
      <c r="N45" s="4"/>
      <c r="O45" s="4"/>
      <c r="P45" s="4"/>
      <c r="Q45" s="4"/>
      <c r="R45" s="4">
        <v>5485800</v>
      </c>
      <c r="S45" s="5">
        <v>1.4583105472310329E-2</v>
      </c>
      <c r="T45" s="5">
        <v>0</v>
      </c>
      <c r="U45" s="5">
        <v>0</v>
      </c>
    </row>
    <row r="46" spans="1:21" x14ac:dyDescent="0.2">
      <c r="A46" s="26"/>
      <c r="B46" t="s">
        <v>22</v>
      </c>
      <c r="C46" s="2">
        <v>45260</v>
      </c>
      <c r="D46" s="4">
        <v>1800</v>
      </c>
      <c r="E46" s="4">
        <v>0</v>
      </c>
      <c r="F46" s="4">
        <v>1800</v>
      </c>
      <c r="G46" s="4">
        <v>32130000</v>
      </c>
      <c r="H46" s="4">
        <f t="shared" si="0"/>
        <v>546909228.89376056</v>
      </c>
      <c r="I46" s="4"/>
      <c r="J46" s="4"/>
      <c r="K46" s="4"/>
      <c r="L46" s="4"/>
      <c r="M46" s="4"/>
      <c r="N46" s="4"/>
      <c r="O46" s="4"/>
      <c r="P46" s="4"/>
      <c r="Q46" s="4"/>
      <c r="R46" s="4">
        <v>5666600</v>
      </c>
      <c r="S46" s="5">
        <v>3.1765079589171635E-4</v>
      </c>
      <c r="T46" s="5">
        <v>0</v>
      </c>
      <c r="U46" s="5">
        <v>-2.8011199999999998E-3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4606</v>
      </c>
      <c r="E47" s="4">
        <v>37600</v>
      </c>
      <c r="F47" s="4">
        <v>-32994</v>
      </c>
      <c r="G47" s="4">
        <v>-585180000</v>
      </c>
      <c r="H47" s="4">
        <f t="shared" si="0"/>
        <v>-38270771.106239438</v>
      </c>
      <c r="I47" s="4"/>
      <c r="J47" s="4"/>
      <c r="K47" s="4"/>
      <c r="L47" s="4"/>
      <c r="M47" s="4"/>
      <c r="N47" s="4"/>
      <c r="O47" s="4"/>
      <c r="P47" s="4"/>
      <c r="Q47" s="4"/>
      <c r="R47" s="4">
        <v>4410300</v>
      </c>
      <c r="S47" s="5">
        <v>9.5698705303494096E-3</v>
      </c>
      <c r="T47" s="5">
        <v>0</v>
      </c>
      <c r="U47" s="5">
        <v>0</v>
      </c>
    </row>
    <row r="48" spans="1:21" x14ac:dyDescent="0.2">
      <c r="A48" s="26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-38270771.106239438</v>
      </c>
      <c r="I48" s="4"/>
      <c r="J48" s="4"/>
      <c r="K48" s="4"/>
      <c r="L48" s="4"/>
      <c r="M48" s="4"/>
      <c r="N48" s="4"/>
      <c r="O48" s="4"/>
      <c r="P48" s="4"/>
      <c r="Q48" s="4"/>
      <c r="R48" s="4">
        <v>17484900</v>
      </c>
      <c r="S48" s="5">
        <v>0</v>
      </c>
      <c r="T48" s="5">
        <v>0</v>
      </c>
      <c r="U48" s="5">
        <v>1.4044940000000001E-2</v>
      </c>
    </row>
    <row r="49" spans="1:21" x14ac:dyDescent="0.2">
      <c r="A49" s="26"/>
      <c r="B49" t="s">
        <v>28</v>
      </c>
      <c r="C49" s="2">
        <v>45265</v>
      </c>
      <c r="D49" s="4">
        <v>2100000</v>
      </c>
      <c r="E49" s="4">
        <v>2105123</v>
      </c>
      <c r="F49" s="4">
        <v>-5123</v>
      </c>
      <c r="G49" s="4">
        <v>-92330000</v>
      </c>
      <c r="H49" s="4">
        <f t="shared" si="0"/>
        <v>-130600771.10623944</v>
      </c>
      <c r="I49" s="4"/>
      <c r="J49" s="4"/>
      <c r="K49" s="4"/>
      <c r="L49" s="4"/>
      <c r="M49" s="4"/>
      <c r="N49" s="4"/>
      <c r="O49" s="4"/>
      <c r="P49" s="4"/>
      <c r="Q49" s="4"/>
      <c r="R49" s="4">
        <v>8216600</v>
      </c>
      <c r="S49" s="5">
        <v>0.51178382786067234</v>
      </c>
      <c r="T49" s="5">
        <v>0</v>
      </c>
      <c r="U49" s="5">
        <v>0</v>
      </c>
    </row>
    <row r="50" spans="1:21" x14ac:dyDescent="0.2">
      <c r="A50" s="26"/>
      <c r="B50" t="s">
        <v>29</v>
      </c>
      <c r="C50" s="2">
        <v>45266</v>
      </c>
      <c r="D50" s="4">
        <v>109590</v>
      </c>
      <c r="E50" s="4">
        <v>71990</v>
      </c>
      <c r="F50" s="4">
        <v>37600</v>
      </c>
      <c r="G50" s="4">
        <v>725680000</v>
      </c>
      <c r="H50" s="4">
        <f t="shared" si="0"/>
        <v>595079228.89376056</v>
      </c>
      <c r="I50" s="4"/>
      <c r="J50" s="4"/>
      <c r="K50" s="4"/>
      <c r="L50" s="4"/>
      <c r="M50" s="4"/>
      <c r="N50" s="4"/>
      <c r="O50" s="4"/>
      <c r="P50" s="4"/>
      <c r="Q50" s="4"/>
      <c r="R50" s="4">
        <v>7202248</v>
      </c>
      <c r="S50" s="5">
        <v>2.5211572831149387E-2</v>
      </c>
      <c r="T50" s="5">
        <v>0</v>
      </c>
      <c r="U50" s="5">
        <v>2.7700799999999999E-3</v>
      </c>
    </row>
    <row r="51" spans="1:21" x14ac:dyDescent="0.2">
      <c r="A51" s="26"/>
      <c r="B51" t="s">
        <v>30</v>
      </c>
      <c r="C51" s="2">
        <v>45267</v>
      </c>
      <c r="D51" s="4">
        <v>4633800</v>
      </c>
      <c r="E51" s="4">
        <v>4633800</v>
      </c>
      <c r="F51" s="4">
        <v>0</v>
      </c>
      <c r="G51" s="4">
        <v>0</v>
      </c>
      <c r="H51" s="4">
        <f t="shared" si="0"/>
        <v>595079228.89376056</v>
      </c>
      <c r="I51" s="4"/>
      <c r="J51" s="4"/>
      <c r="K51" s="4"/>
      <c r="L51" s="4"/>
      <c r="M51" s="4"/>
      <c r="N51" s="4"/>
      <c r="O51" s="4"/>
      <c r="P51" s="4"/>
      <c r="Q51" s="4"/>
      <c r="R51" s="4">
        <v>18594800</v>
      </c>
      <c r="S51" s="5">
        <v>0.49839740142405403</v>
      </c>
      <c r="T51" s="5">
        <v>0</v>
      </c>
      <c r="U51" s="5">
        <v>8.2872899999999992E-3</v>
      </c>
    </row>
    <row r="52" spans="1:21" x14ac:dyDescent="0.2">
      <c r="A52" s="26"/>
      <c r="B52" t="s">
        <v>37</v>
      </c>
      <c r="C52" s="2">
        <v>45268</v>
      </c>
      <c r="D52" s="4">
        <v>1050000</v>
      </c>
      <c r="E52" s="4">
        <v>1050000</v>
      </c>
      <c r="F52" s="4">
        <v>0</v>
      </c>
      <c r="G52" s="4">
        <v>0</v>
      </c>
      <c r="H52" s="4">
        <f t="shared" si="0"/>
        <v>595079228.89376056</v>
      </c>
      <c r="I52" s="4">
        <v>82800</v>
      </c>
      <c r="J52" s="4">
        <v>484800</v>
      </c>
      <c r="K52" s="4">
        <v>-402000</v>
      </c>
      <c r="L52" s="4">
        <v>-7321455000</v>
      </c>
      <c r="M52" s="4"/>
      <c r="N52" s="4">
        <v>976</v>
      </c>
      <c r="O52" s="4">
        <v>1300</v>
      </c>
      <c r="P52" s="4">
        <v>3778700</v>
      </c>
      <c r="Q52" s="4">
        <v>3437200</v>
      </c>
      <c r="R52" s="4">
        <v>8519400</v>
      </c>
      <c r="S52" s="5">
        <v>0.24649623212902316</v>
      </c>
      <c r="T52" s="5">
        <v>6.6624410169730267E-2</v>
      </c>
      <c r="U52" s="5">
        <v>-2.7397300000000001E-3</v>
      </c>
    </row>
    <row r="53" spans="1:21" x14ac:dyDescent="0.2">
      <c r="A53" s="26"/>
      <c r="B53" t="s">
        <v>34</v>
      </c>
      <c r="C53" s="2">
        <v>45271</v>
      </c>
      <c r="D53" s="4">
        <v>13795834</v>
      </c>
      <c r="E53" s="4">
        <v>13805534</v>
      </c>
      <c r="F53" s="4">
        <v>-9700</v>
      </c>
      <c r="G53" s="4">
        <v>-175620000</v>
      </c>
      <c r="H53" s="4">
        <f t="shared" si="0"/>
        <v>419459228.89376056</v>
      </c>
      <c r="I53" s="4">
        <v>288500</v>
      </c>
      <c r="J53" s="4">
        <v>288413</v>
      </c>
      <c r="K53" s="4">
        <v>87</v>
      </c>
      <c r="L53" s="4">
        <v>1514000</v>
      </c>
      <c r="M53" s="4"/>
      <c r="N53" s="4">
        <v>526</v>
      </c>
      <c r="O53" s="4">
        <v>1201</v>
      </c>
      <c r="P53" s="4">
        <v>1369800</v>
      </c>
      <c r="Q53" s="4">
        <v>3321800</v>
      </c>
      <c r="R53" s="4">
        <v>18670934</v>
      </c>
      <c r="S53" s="5">
        <v>1.4783067628004041</v>
      </c>
      <c r="T53" s="5">
        <v>3.0898989841643701E-2</v>
      </c>
      <c r="U53" s="5">
        <v>-2.7472500000000001E-3</v>
      </c>
    </row>
    <row r="54" spans="1:21" x14ac:dyDescent="0.2">
      <c r="A54" s="26"/>
      <c r="B54" t="s">
        <v>35</v>
      </c>
      <c r="C54" s="2">
        <v>45272</v>
      </c>
      <c r="D54" s="4">
        <v>2134000</v>
      </c>
      <c r="E54" s="4">
        <v>2134000</v>
      </c>
      <c r="F54" s="4">
        <v>0</v>
      </c>
      <c r="G54" s="4">
        <v>0</v>
      </c>
      <c r="H54" s="4">
        <f t="shared" si="0"/>
        <v>419459228.89376056</v>
      </c>
      <c r="I54" s="4">
        <v>639900</v>
      </c>
      <c r="J54" s="4">
        <v>892400</v>
      </c>
      <c r="K54" s="4">
        <v>-252500</v>
      </c>
      <c r="L54" s="4">
        <v>-4559610000</v>
      </c>
      <c r="M54" s="4"/>
      <c r="N54" s="4">
        <v>817</v>
      </c>
      <c r="O54" s="4">
        <v>963</v>
      </c>
      <c r="P54" s="4">
        <v>1705200</v>
      </c>
      <c r="Q54" s="4">
        <v>2568000</v>
      </c>
      <c r="R54" s="4">
        <v>7055200</v>
      </c>
      <c r="S54" s="5">
        <v>0.60494387118720938</v>
      </c>
      <c r="T54" s="5">
        <v>0.21718732282571721</v>
      </c>
      <c r="U54" s="5">
        <v>5.5096399999999997E-3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46A-4BBF-C94A-BEB2-2DBF587B4F77}">
  <dimension ref="A1:U67"/>
  <sheetViews>
    <sheetView workbookViewId="0">
      <pane ySplit="2" topLeftCell="A34" activePane="bottomLeft" state="frozen"/>
      <selection pane="bottomLeft" activeCell="L53" sqref="L53"/>
    </sheetView>
  </sheetViews>
  <sheetFormatPr baseColWidth="10" defaultRowHeight="16" x14ac:dyDescent="0.2"/>
  <cols>
    <col min="4" max="4" width="14.83203125" customWidth="1"/>
    <col min="5" max="5" width="13.33203125" customWidth="1"/>
    <col min="6" max="6" width="12.83203125" customWidth="1"/>
    <col min="7" max="7" width="15.6640625" customWidth="1"/>
    <col min="8" max="8" width="18.6640625" customWidth="1"/>
    <col min="12" max="12" width="14.5" customWidth="1"/>
    <col min="13" max="13" width="16.33203125" customWidth="1"/>
    <col min="18" max="18" width="14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399050</v>
      </c>
      <c r="E3" s="4">
        <v>190180</v>
      </c>
      <c r="F3" s="4">
        <v>208870</v>
      </c>
      <c r="G3" s="4">
        <v>6419260000</v>
      </c>
      <c r="H3" s="4">
        <v>6419260000</v>
      </c>
      <c r="I3" s="4"/>
      <c r="J3" s="4"/>
      <c r="K3" s="4"/>
      <c r="L3" s="4"/>
      <c r="M3" s="4"/>
      <c r="N3" s="4"/>
      <c r="O3" s="4"/>
      <c r="P3" s="4"/>
      <c r="Q3" s="4"/>
      <c r="R3" s="4">
        <v>12415007</v>
      </c>
      <c r="S3" s="5">
        <v>4.7461108962725512E-2</v>
      </c>
      <c r="T3" s="5">
        <v>0</v>
      </c>
      <c r="U3" s="5">
        <v>6.5252900000000004E-3</v>
      </c>
    </row>
    <row r="4" spans="1:21" x14ac:dyDescent="0.2">
      <c r="A4" s="26"/>
      <c r="B4" t="s">
        <v>26</v>
      </c>
      <c r="C4" s="2">
        <v>45202</v>
      </c>
      <c r="D4" s="4">
        <v>1651502</v>
      </c>
      <c r="E4" s="4">
        <v>1783070</v>
      </c>
      <c r="F4" s="4">
        <v>-131568</v>
      </c>
      <c r="G4" s="4">
        <v>-4450320000</v>
      </c>
      <c r="H4" s="4">
        <f>H3+G4</f>
        <v>1968940000</v>
      </c>
      <c r="I4" s="4"/>
      <c r="J4" s="4"/>
      <c r="K4" s="4"/>
      <c r="L4" s="4"/>
      <c r="M4" s="4"/>
      <c r="N4" s="4"/>
      <c r="O4" s="4"/>
      <c r="P4" s="4"/>
      <c r="Q4" s="4"/>
      <c r="R4" s="4">
        <v>33420937</v>
      </c>
      <c r="S4" s="5">
        <v>0.10276707681774452</v>
      </c>
      <c r="T4" s="5">
        <v>0</v>
      </c>
      <c r="U4" s="5">
        <v>-5.34846E-2</v>
      </c>
    </row>
    <row r="5" spans="1:21" x14ac:dyDescent="0.2">
      <c r="A5" s="26"/>
      <c r="B5" t="s">
        <v>27</v>
      </c>
      <c r="C5" s="2">
        <v>45203</v>
      </c>
      <c r="D5" s="4">
        <v>574600</v>
      </c>
      <c r="E5" s="4">
        <v>762200</v>
      </c>
      <c r="F5" s="4">
        <v>-187600</v>
      </c>
      <c r="G5" s="4">
        <v>-5679240000</v>
      </c>
      <c r="H5" s="4">
        <f>H4+G5</f>
        <v>-3710300000</v>
      </c>
      <c r="I5" s="4"/>
      <c r="J5" s="4"/>
      <c r="K5" s="4"/>
      <c r="L5" s="4"/>
      <c r="M5" s="4"/>
      <c r="N5" s="4"/>
      <c r="O5" s="4"/>
      <c r="P5" s="4"/>
      <c r="Q5" s="4"/>
      <c r="R5" s="4">
        <v>21204451</v>
      </c>
      <c r="S5" s="5">
        <v>6.3043367640124234E-2</v>
      </c>
      <c r="T5" s="5">
        <v>0</v>
      </c>
      <c r="U5" s="5">
        <v>3.4246579999999999E-2</v>
      </c>
    </row>
    <row r="6" spans="1:21" x14ac:dyDescent="0.2">
      <c r="A6" s="26"/>
      <c r="B6" t="s">
        <v>28</v>
      </c>
      <c r="C6" s="2">
        <v>45204</v>
      </c>
      <c r="D6" s="4">
        <v>99600</v>
      </c>
      <c r="E6" s="4">
        <v>769300</v>
      </c>
      <c r="F6" s="4">
        <v>-669700</v>
      </c>
      <c r="G6" s="4">
        <v>-20118130000</v>
      </c>
      <c r="H6" s="4">
        <f>H5+G6</f>
        <v>-23828430000</v>
      </c>
      <c r="I6" s="4"/>
      <c r="J6" s="4"/>
      <c r="K6" s="4"/>
      <c r="L6" s="4"/>
      <c r="M6" s="4"/>
      <c r="N6" s="4"/>
      <c r="O6" s="4"/>
      <c r="P6" s="4"/>
      <c r="Q6" s="4"/>
      <c r="R6" s="4">
        <v>10308825</v>
      </c>
      <c r="S6" s="5">
        <v>8.4287006521111763E-2</v>
      </c>
      <c r="T6" s="5">
        <v>0</v>
      </c>
      <c r="U6" s="5">
        <v>-9.9337699999999998E-3</v>
      </c>
    </row>
    <row r="7" spans="1:21" x14ac:dyDescent="0.2">
      <c r="A7" s="26"/>
      <c r="B7" t="s">
        <v>29</v>
      </c>
      <c r="C7" s="2">
        <v>45205</v>
      </c>
      <c r="D7" s="4">
        <v>1442200</v>
      </c>
      <c r="E7" s="4">
        <v>229300</v>
      </c>
      <c r="F7" s="4">
        <v>1212900</v>
      </c>
      <c r="G7" s="4">
        <v>36530130000</v>
      </c>
      <c r="H7" s="4">
        <f t="shared" ref="H7:H54" si="0">H6+G7</f>
        <v>12701700000</v>
      </c>
      <c r="I7" s="4"/>
      <c r="J7" s="4"/>
      <c r="K7" s="4"/>
      <c r="L7" s="4"/>
      <c r="M7" s="4"/>
      <c r="N7" s="4"/>
      <c r="O7" s="4"/>
      <c r="P7" s="4"/>
      <c r="Q7" s="4"/>
      <c r="R7" s="4">
        <v>13136104</v>
      </c>
      <c r="S7" s="5">
        <v>0.12724472948752538</v>
      </c>
      <c r="T7" s="5">
        <v>0</v>
      </c>
      <c r="U7" s="5">
        <v>3.5117059999999999E-2</v>
      </c>
    </row>
    <row r="8" spans="1:21" x14ac:dyDescent="0.2">
      <c r="A8" s="26"/>
      <c r="B8" t="s">
        <v>32</v>
      </c>
      <c r="C8" s="2">
        <v>45208</v>
      </c>
      <c r="D8" s="4">
        <v>349100</v>
      </c>
      <c r="E8" s="4">
        <v>246200</v>
      </c>
      <c r="F8" s="4">
        <v>102900</v>
      </c>
      <c r="G8" s="4">
        <v>3227510000</v>
      </c>
      <c r="H8" s="4">
        <f t="shared" si="0"/>
        <v>15929210000</v>
      </c>
      <c r="I8" s="4"/>
      <c r="J8" s="4"/>
      <c r="K8" s="4"/>
      <c r="L8" s="4"/>
      <c r="M8" s="4"/>
      <c r="N8" s="4"/>
      <c r="O8" s="4"/>
      <c r="P8" s="4"/>
      <c r="Q8" s="4"/>
      <c r="R8" s="4">
        <v>9255711</v>
      </c>
      <c r="S8" s="5">
        <v>6.4317047064239588E-2</v>
      </c>
      <c r="T8" s="5">
        <v>0</v>
      </c>
      <c r="U8" s="5">
        <v>8.0775399999999994E-3</v>
      </c>
    </row>
    <row r="9" spans="1:21" x14ac:dyDescent="0.2">
      <c r="A9" s="26"/>
      <c r="B9" t="s">
        <v>33</v>
      </c>
      <c r="C9" s="2">
        <v>45209</v>
      </c>
      <c r="D9" s="4">
        <v>984000</v>
      </c>
      <c r="E9" s="4">
        <v>372748</v>
      </c>
      <c r="F9" s="4">
        <v>611252</v>
      </c>
      <c r="G9" s="4">
        <v>19254790000</v>
      </c>
      <c r="H9" s="4">
        <f t="shared" si="0"/>
        <v>35184000000</v>
      </c>
      <c r="I9" s="4"/>
      <c r="J9" s="4"/>
      <c r="K9" s="4"/>
      <c r="L9" s="4"/>
      <c r="M9" s="4"/>
      <c r="N9" s="4"/>
      <c r="O9" s="4"/>
      <c r="P9" s="4"/>
      <c r="Q9" s="4"/>
      <c r="R9" s="4">
        <v>14138505</v>
      </c>
      <c r="S9" s="5">
        <v>9.5961206648086203E-2</v>
      </c>
      <c r="T9" s="5">
        <v>0</v>
      </c>
      <c r="U9" s="5">
        <v>1.6025600000000001E-3</v>
      </c>
    </row>
    <row r="10" spans="1:21" x14ac:dyDescent="0.2">
      <c r="A10" s="26"/>
      <c r="B10" t="s">
        <v>34</v>
      </c>
      <c r="C10" s="2">
        <v>45210</v>
      </c>
      <c r="D10" s="4">
        <v>849000</v>
      </c>
      <c r="E10" s="4">
        <v>114900</v>
      </c>
      <c r="F10" s="4">
        <v>734100</v>
      </c>
      <c r="G10" s="4">
        <v>23182750000</v>
      </c>
      <c r="H10" s="4">
        <f t="shared" si="0"/>
        <v>58366750000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8374306</v>
      </c>
      <c r="S10" s="5">
        <v>0.11510207532421195</v>
      </c>
      <c r="T10" s="5">
        <v>0</v>
      </c>
      <c r="U10" s="5">
        <v>1.6E-2</v>
      </c>
    </row>
    <row r="11" spans="1:21" x14ac:dyDescent="0.2">
      <c r="A11" s="26"/>
      <c r="B11" t="s">
        <v>35</v>
      </c>
      <c r="C11" s="2">
        <v>45211</v>
      </c>
      <c r="D11" s="4">
        <v>533900</v>
      </c>
      <c r="E11" s="4">
        <v>454700</v>
      </c>
      <c r="F11" s="4">
        <v>79200</v>
      </c>
      <c r="G11" s="4">
        <v>2426140000</v>
      </c>
      <c r="H11" s="4">
        <f t="shared" si="0"/>
        <v>60792890000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8190505</v>
      </c>
      <c r="S11" s="5">
        <v>0.12070073823286842</v>
      </c>
      <c r="T11" s="5">
        <v>0</v>
      </c>
      <c r="U11" s="5">
        <v>-4.7244100000000001E-3</v>
      </c>
    </row>
    <row r="12" spans="1:21" x14ac:dyDescent="0.2">
      <c r="A12" s="26"/>
      <c r="B12" t="s">
        <v>36</v>
      </c>
      <c r="C12" s="2">
        <v>45212</v>
      </c>
      <c r="D12" s="4">
        <v>757000</v>
      </c>
      <c r="E12" s="4">
        <v>283000</v>
      </c>
      <c r="F12" s="4">
        <v>474000</v>
      </c>
      <c r="G12" s="4">
        <v>14980550000</v>
      </c>
      <c r="H12" s="4">
        <f t="shared" si="0"/>
        <v>75773440000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11308806</v>
      </c>
      <c r="S12" s="5">
        <v>9.1963731626486481E-2</v>
      </c>
      <c r="T12" s="5">
        <v>0</v>
      </c>
      <c r="U12" s="5">
        <v>-3.1645599999999999E-3</v>
      </c>
    </row>
    <row r="13" spans="1:21" x14ac:dyDescent="0.2">
      <c r="A13" s="26"/>
      <c r="B13" t="s">
        <v>8</v>
      </c>
      <c r="C13" s="6">
        <v>45215</v>
      </c>
      <c r="D13" s="4">
        <v>540700</v>
      </c>
      <c r="E13" s="4">
        <v>318223</v>
      </c>
      <c r="F13" s="4">
        <v>222477</v>
      </c>
      <c r="G13" s="4">
        <v>6587510000</v>
      </c>
      <c r="H13" s="4">
        <f t="shared" si="0"/>
        <v>82360950000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25870914</v>
      </c>
      <c r="S13" s="5">
        <v>3.3200334553313421E-2</v>
      </c>
      <c r="T13" s="5">
        <v>0</v>
      </c>
      <c r="U13" s="5">
        <v>-4.1269840000000002E-2</v>
      </c>
    </row>
    <row r="14" spans="1:21" x14ac:dyDescent="0.2">
      <c r="A14" s="26"/>
      <c r="B14" t="s">
        <v>9</v>
      </c>
      <c r="C14" s="6">
        <v>45216</v>
      </c>
      <c r="D14" s="4">
        <v>4882000</v>
      </c>
      <c r="E14" s="4">
        <v>152700</v>
      </c>
      <c r="F14" s="4">
        <v>4729300</v>
      </c>
      <c r="G14" s="4">
        <v>143891160000</v>
      </c>
      <c r="H14" s="4">
        <f t="shared" si="0"/>
        <v>226252110000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15770403</v>
      </c>
      <c r="S14" s="5">
        <v>0.31924992658716456</v>
      </c>
      <c r="T14" s="5">
        <v>0</v>
      </c>
      <c r="U14" s="5">
        <v>-6.6225199999999998E-3</v>
      </c>
    </row>
    <row r="15" spans="1:21" x14ac:dyDescent="0.2">
      <c r="A15" s="26"/>
      <c r="B15" t="s">
        <v>10</v>
      </c>
      <c r="C15" s="6">
        <v>45217</v>
      </c>
      <c r="D15" s="4">
        <v>4396800</v>
      </c>
      <c r="E15" s="4">
        <v>364500</v>
      </c>
      <c r="F15" s="4">
        <v>4032300</v>
      </c>
      <c r="G15" s="4">
        <v>120789210000</v>
      </c>
      <c r="H15" s="4">
        <f t="shared" si="0"/>
        <v>347041320000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22147610</v>
      </c>
      <c r="S15" s="5">
        <v>0.21498030713020502</v>
      </c>
      <c r="T15" s="5">
        <v>0</v>
      </c>
      <c r="U15" s="5">
        <v>-0.01</v>
      </c>
    </row>
    <row r="16" spans="1:21" x14ac:dyDescent="0.2">
      <c r="A16" s="26"/>
      <c r="B16" t="s">
        <v>11</v>
      </c>
      <c r="C16" s="6">
        <v>45218</v>
      </c>
      <c r="D16" s="4">
        <v>4068500</v>
      </c>
      <c r="E16" s="4">
        <v>1720400</v>
      </c>
      <c r="F16" s="4">
        <v>2348100</v>
      </c>
      <c r="G16" s="4">
        <v>69661320000</v>
      </c>
      <c r="H16" s="4">
        <f t="shared" si="0"/>
        <v>416702640000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22421706</v>
      </c>
      <c r="S16" s="5">
        <v>0.25818285192036683</v>
      </c>
      <c r="T16" s="5">
        <v>0</v>
      </c>
      <c r="U16" s="5">
        <v>-2.356902E-2</v>
      </c>
    </row>
    <row r="17" spans="1:21" x14ac:dyDescent="0.2">
      <c r="A17" s="26"/>
      <c r="B17" t="s">
        <v>12</v>
      </c>
      <c r="C17" s="6">
        <v>45219</v>
      </c>
      <c r="D17" s="4">
        <v>5411400</v>
      </c>
      <c r="E17" s="4">
        <v>252506</v>
      </c>
      <c r="F17" s="4">
        <v>5158894</v>
      </c>
      <c r="G17" s="4">
        <v>153858190000</v>
      </c>
      <c r="H17" s="4">
        <f t="shared" si="0"/>
        <v>570560830000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20503904</v>
      </c>
      <c r="S17" s="5">
        <v>0.27623549154346411</v>
      </c>
      <c r="T17" s="5">
        <v>0</v>
      </c>
      <c r="U17" s="5">
        <v>3.7931029999999998E-2</v>
      </c>
    </row>
    <row r="18" spans="1:21" x14ac:dyDescent="0.2">
      <c r="A18" s="26"/>
      <c r="B18" t="s">
        <v>15</v>
      </c>
      <c r="C18" s="6">
        <v>45222</v>
      </c>
      <c r="D18" s="4">
        <v>2475200</v>
      </c>
      <c r="E18" s="4">
        <v>2732000</v>
      </c>
      <c r="F18" s="4">
        <v>-256800</v>
      </c>
      <c r="G18" s="4">
        <v>-6687370000</v>
      </c>
      <c r="H18" s="4">
        <f t="shared" si="0"/>
        <v>563873460000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15702005</v>
      </c>
      <c r="S18" s="5">
        <v>0.33162643878918646</v>
      </c>
      <c r="T18" s="5">
        <v>0</v>
      </c>
      <c r="U18" s="5">
        <v>-1.328904E-2</v>
      </c>
    </row>
    <row r="19" spans="1:21" x14ac:dyDescent="0.2">
      <c r="A19" s="26"/>
      <c r="B19" t="s">
        <v>16</v>
      </c>
      <c r="C19" s="6">
        <v>45223</v>
      </c>
      <c r="D19" s="4">
        <v>1777800</v>
      </c>
      <c r="E19" s="4">
        <v>2133700</v>
      </c>
      <c r="F19" s="4">
        <v>-355900</v>
      </c>
      <c r="G19" s="4">
        <v>-10492080000</v>
      </c>
      <c r="H19" s="4">
        <f t="shared" si="0"/>
        <v>553381380000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11951200</v>
      </c>
      <c r="S19" s="5">
        <v>0.32728930986009774</v>
      </c>
      <c r="T19" s="5">
        <v>0</v>
      </c>
      <c r="U19" s="5">
        <v>1.0101010000000001E-2</v>
      </c>
    </row>
    <row r="20" spans="1:21" x14ac:dyDescent="0.2">
      <c r="A20" s="26"/>
      <c r="B20" t="s">
        <v>17</v>
      </c>
      <c r="C20" s="6">
        <v>45224</v>
      </c>
      <c r="D20" s="4">
        <v>1421767</v>
      </c>
      <c r="E20" s="4">
        <v>443600</v>
      </c>
      <c r="F20" s="4">
        <v>978167</v>
      </c>
      <c r="G20" s="4">
        <v>29630120000</v>
      </c>
      <c r="H20" s="4">
        <f t="shared" si="0"/>
        <v>583011500000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9074600</v>
      </c>
      <c r="S20" s="5">
        <v>0.2055591431027263</v>
      </c>
      <c r="T20" s="5">
        <v>0</v>
      </c>
      <c r="U20" s="5">
        <v>-1.4999999999999999E-2</v>
      </c>
    </row>
    <row r="21" spans="1:21" x14ac:dyDescent="0.2">
      <c r="A21" s="26"/>
      <c r="B21" t="s">
        <v>18</v>
      </c>
      <c r="C21" s="6">
        <v>45225</v>
      </c>
      <c r="D21" s="4">
        <v>4288750</v>
      </c>
      <c r="E21" s="4">
        <v>595200</v>
      </c>
      <c r="F21" s="4">
        <v>3693550</v>
      </c>
      <c r="G21" s="4">
        <v>104378014579.14191</v>
      </c>
      <c r="H21" s="4">
        <f t="shared" si="0"/>
        <v>687389514579.14185</v>
      </c>
      <c r="I21" s="4"/>
      <c r="J21" s="4"/>
      <c r="K21" s="4"/>
      <c r="L21" s="4"/>
      <c r="M21" s="4"/>
      <c r="N21" s="4"/>
      <c r="O21" s="4"/>
      <c r="P21" s="4"/>
      <c r="Q21" s="4"/>
      <c r="R21" s="4">
        <v>41857400</v>
      </c>
      <c r="S21" s="5">
        <v>0.11668068250775251</v>
      </c>
      <c r="T21" s="5">
        <v>0</v>
      </c>
      <c r="U21" s="5">
        <v>-4.9069370000000001E-2</v>
      </c>
    </row>
    <row r="22" spans="1:21" x14ac:dyDescent="0.2">
      <c r="A22" s="26"/>
      <c r="B22" t="s">
        <v>19</v>
      </c>
      <c r="C22" s="6">
        <v>45226</v>
      </c>
      <c r="D22" s="4">
        <v>1862200</v>
      </c>
      <c r="E22" s="4">
        <v>282600</v>
      </c>
      <c r="F22" s="4">
        <v>1579600</v>
      </c>
      <c r="G22" s="4">
        <v>45164695171.874443</v>
      </c>
      <c r="H22" s="4">
        <f t="shared" si="0"/>
        <v>732554209751.01624</v>
      </c>
      <c r="I22" s="4"/>
      <c r="J22" s="4"/>
      <c r="K22" s="4"/>
      <c r="L22" s="4"/>
      <c r="M22" s="4"/>
      <c r="N22" s="4"/>
      <c r="O22" s="4"/>
      <c r="P22" s="4"/>
      <c r="Q22" s="4"/>
      <c r="R22" s="4">
        <v>17878600</v>
      </c>
      <c r="S22" s="5">
        <v>0.11996465047598805</v>
      </c>
      <c r="T22" s="5">
        <v>0</v>
      </c>
      <c r="U22" s="5">
        <v>2.1352309999999999E-2</v>
      </c>
    </row>
    <row r="23" spans="1:21" x14ac:dyDescent="0.2">
      <c r="A23" s="26"/>
      <c r="B23" t="s">
        <v>22</v>
      </c>
      <c r="C23" s="2">
        <v>45229</v>
      </c>
      <c r="D23" s="4">
        <v>1049400</v>
      </c>
      <c r="E23" s="4">
        <v>193890</v>
      </c>
      <c r="F23" s="4">
        <v>855510</v>
      </c>
      <c r="G23" s="4">
        <v>23309700000</v>
      </c>
      <c r="H23" s="4">
        <f t="shared" si="0"/>
        <v>755863909751.01624</v>
      </c>
      <c r="I23" s="4"/>
      <c r="J23" s="4"/>
      <c r="K23" s="4"/>
      <c r="L23" s="4"/>
      <c r="M23" s="4"/>
      <c r="N23" s="4"/>
      <c r="O23" s="4"/>
      <c r="P23" s="4"/>
      <c r="Q23" s="4"/>
      <c r="R23" s="4">
        <v>21871700</v>
      </c>
      <c r="S23" s="5">
        <v>5.6844689713191017E-2</v>
      </c>
      <c r="T23" s="5">
        <v>0</v>
      </c>
      <c r="U23" s="5">
        <v>-5.923345E-2</v>
      </c>
    </row>
    <row r="24" spans="1:21" x14ac:dyDescent="0.2">
      <c r="A24" s="26"/>
      <c r="B24" t="s">
        <v>23</v>
      </c>
      <c r="C24" s="2">
        <v>45230</v>
      </c>
      <c r="D24" s="4">
        <v>1260500</v>
      </c>
      <c r="E24" s="4">
        <v>3023000</v>
      </c>
      <c r="F24" s="4">
        <v>-1762500</v>
      </c>
      <c r="G24" s="4">
        <v>-47612450000</v>
      </c>
      <c r="H24" s="4">
        <f t="shared" si="0"/>
        <v>708251459751.01624</v>
      </c>
      <c r="I24" s="4"/>
      <c r="J24" s="4"/>
      <c r="K24" s="4"/>
      <c r="L24" s="4"/>
      <c r="M24" s="4"/>
      <c r="N24" s="4"/>
      <c r="O24" s="4"/>
      <c r="P24" s="4"/>
      <c r="Q24" s="4"/>
      <c r="R24" s="4">
        <v>27998300</v>
      </c>
      <c r="S24" s="5">
        <v>0.15299143162263423</v>
      </c>
      <c r="T24" s="5">
        <v>0</v>
      </c>
      <c r="U24" s="5">
        <v>0</v>
      </c>
    </row>
    <row r="25" spans="1:21" x14ac:dyDescent="0.2">
      <c r="A25" s="26">
        <v>11</v>
      </c>
      <c r="B25" t="s">
        <v>24</v>
      </c>
      <c r="C25" s="6">
        <v>45231</v>
      </c>
      <c r="D25" s="4">
        <v>754500</v>
      </c>
      <c r="E25" s="4">
        <v>632574</v>
      </c>
      <c r="F25" s="4">
        <v>121926</v>
      </c>
      <c r="G25" s="4">
        <v>3402520000</v>
      </c>
      <c r="H25" s="4">
        <f t="shared" si="0"/>
        <v>711653979751.01624</v>
      </c>
      <c r="I25" s="4"/>
      <c r="J25" s="4"/>
      <c r="K25" s="4"/>
      <c r="L25" s="4"/>
      <c r="M25" s="4"/>
      <c r="N25" s="4"/>
      <c r="O25" s="4"/>
      <c r="P25" s="4"/>
      <c r="Q25" s="4"/>
      <c r="R25" s="4">
        <v>8556100</v>
      </c>
      <c r="S25" s="5">
        <v>0.16211521604469326</v>
      </c>
      <c r="T25" s="5">
        <v>0</v>
      </c>
      <c r="U25" s="5">
        <v>2.4074069999999999E-2</v>
      </c>
    </row>
    <row r="26" spans="1:21" x14ac:dyDescent="0.2">
      <c r="A26" s="26"/>
      <c r="B26" t="s">
        <v>25</v>
      </c>
      <c r="C26" s="6">
        <v>45232</v>
      </c>
      <c r="D26" s="4">
        <v>1313100</v>
      </c>
      <c r="E26" s="4">
        <v>898800</v>
      </c>
      <c r="F26" s="4">
        <v>414300</v>
      </c>
      <c r="G26" s="4">
        <v>12064240000</v>
      </c>
      <c r="H26" s="4">
        <f t="shared" si="0"/>
        <v>723718219751.01624</v>
      </c>
      <c r="I26" s="4"/>
      <c r="J26" s="4"/>
      <c r="K26" s="4"/>
      <c r="L26" s="4"/>
      <c r="M26" s="4"/>
      <c r="N26" s="4"/>
      <c r="O26" s="4"/>
      <c r="P26" s="4"/>
      <c r="Q26" s="4"/>
      <c r="R26" s="4">
        <v>15771400</v>
      </c>
      <c r="S26" s="5">
        <v>0.14024753668032008</v>
      </c>
      <c r="T26" s="5">
        <v>0</v>
      </c>
      <c r="U26" s="5">
        <v>4.8824590000000001E-2</v>
      </c>
    </row>
    <row r="27" spans="1:21" x14ac:dyDescent="0.2">
      <c r="A27" s="26"/>
      <c r="B27" t="s">
        <v>26</v>
      </c>
      <c r="C27" s="6">
        <v>45233</v>
      </c>
      <c r="D27" s="4">
        <v>2212800</v>
      </c>
      <c r="E27" s="4">
        <v>1445505</v>
      </c>
      <c r="F27" s="4">
        <v>767295</v>
      </c>
      <c r="G27" s="4">
        <v>21950990000</v>
      </c>
      <c r="H27" s="4">
        <f t="shared" si="0"/>
        <v>745669209751.01624</v>
      </c>
      <c r="I27" s="4"/>
      <c r="J27" s="4"/>
      <c r="K27" s="4"/>
      <c r="L27" s="4"/>
      <c r="M27" s="4"/>
      <c r="N27" s="4"/>
      <c r="O27" s="4"/>
      <c r="P27" s="4"/>
      <c r="Q27" s="4"/>
      <c r="R27" s="4">
        <v>19090700</v>
      </c>
      <c r="S27" s="5">
        <v>0.1916275987784628</v>
      </c>
      <c r="T27" s="5">
        <v>0</v>
      </c>
      <c r="U27" s="5">
        <v>-1.7241380000000001E-2</v>
      </c>
    </row>
    <row r="28" spans="1:21" x14ac:dyDescent="0.2">
      <c r="A28" s="26"/>
      <c r="B28" t="s">
        <v>29</v>
      </c>
      <c r="C28" s="6">
        <v>45236</v>
      </c>
      <c r="D28" s="4">
        <v>5636200</v>
      </c>
      <c r="E28" s="4">
        <v>186900</v>
      </c>
      <c r="F28" s="4">
        <v>5449300</v>
      </c>
      <c r="G28" s="4">
        <v>158560426889.84354</v>
      </c>
      <c r="H28" s="4">
        <f t="shared" si="0"/>
        <v>904229636640.85974</v>
      </c>
      <c r="I28" s="4"/>
      <c r="J28" s="4"/>
      <c r="K28" s="4"/>
      <c r="L28" s="4"/>
      <c r="M28" s="4"/>
      <c r="N28" s="4"/>
      <c r="O28" s="4"/>
      <c r="P28" s="4"/>
      <c r="Q28" s="4"/>
      <c r="R28" s="4">
        <v>27745600</v>
      </c>
      <c r="S28" s="5">
        <v>0.20987471887434403</v>
      </c>
      <c r="T28" s="5">
        <v>0</v>
      </c>
      <c r="U28" s="5">
        <v>3.3333330000000001E-2</v>
      </c>
    </row>
    <row r="29" spans="1:21" x14ac:dyDescent="0.2">
      <c r="A29" s="26"/>
      <c r="B29" t="s">
        <v>30</v>
      </c>
      <c r="C29" s="6">
        <v>45237</v>
      </c>
      <c r="D29" s="4">
        <v>2133600</v>
      </c>
      <c r="E29" s="4">
        <v>1533300</v>
      </c>
      <c r="F29" s="4">
        <v>600300</v>
      </c>
      <c r="G29" s="4">
        <v>17382240000</v>
      </c>
      <c r="H29" s="4">
        <f t="shared" si="0"/>
        <v>921611876640.85974</v>
      </c>
      <c r="I29" s="4"/>
      <c r="J29" s="4"/>
      <c r="K29" s="4"/>
      <c r="L29" s="4"/>
      <c r="M29" s="4"/>
      <c r="N29" s="4"/>
      <c r="O29" s="4"/>
      <c r="P29" s="4"/>
      <c r="Q29" s="4"/>
      <c r="R29" s="4">
        <v>11144900</v>
      </c>
      <c r="S29" s="5">
        <v>0.32902044881515313</v>
      </c>
      <c r="T29" s="5">
        <v>0</v>
      </c>
      <c r="U29" s="5">
        <v>-1.5280139999999999E-2</v>
      </c>
    </row>
    <row r="30" spans="1:21" x14ac:dyDescent="0.2">
      <c r="A30" s="26"/>
      <c r="B30" t="s">
        <v>37</v>
      </c>
      <c r="C30" s="6">
        <v>45238</v>
      </c>
      <c r="D30" s="4">
        <v>1221928</v>
      </c>
      <c r="E30" s="4">
        <v>438900</v>
      </c>
      <c r="F30" s="4">
        <v>783028</v>
      </c>
      <c r="G30" s="4">
        <v>23526510000</v>
      </c>
      <c r="H30" s="4">
        <f t="shared" si="0"/>
        <v>945138386640.85974</v>
      </c>
      <c r="I30" s="4"/>
      <c r="J30" s="4"/>
      <c r="K30" s="4"/>
      <c r="L30" s="4"/>
      <c r="M30" s="4"/>
      <c r="N30" s="4"/>
      <c r="O30" s="4"/>
      <c r="P30" s="4"/>
      <c r="Q30" s="4"/>
      <c r="R30" s="4">
        <v>20906400</v>
      </c>
      <c r="S30" s="5">
        <v>7.944112807561321E-2</v>
      </c>
      <c r="T30" s="5">
        <v>0</v>
      </c>
      <c r="U30" s="5">
        <v>3.4482760000000001E-2</v>
      </c>
    </row>
    <row r="31" spans="1:21" x14ac:dyDescent="0.2">
      <c r="A31" s="26"/>
      <c r="B31" t="s">
        <v>32</v>
      </c>
      <c r="C31" s="6">
        <v>45239</v>
      </c>
      <c r="D31" s="4">
        <v>1651830</v>
      </c>
      <c r="E31" s="4">
        <v>1171510</v>
      </c>
      <c r="F31" s="4">
        <v>480320</v>
      </c>
      <c r="G31" s="4">
        <v>14752770000</v>
      </c>
      <c r="H31" s="4">
        <f t="shared" si="0"/>
        <v>959891156640.85974</v>
      </c>
      <c r="I31" s="4"/>
      <c r="J31" s="4"/>
      <c r="K31" s="4"/>
      <c r="L31" s="4"/>
      <c r="M31" s="4"/>
      <c r="N31" s="4"/>
      <c r="O31" s="4"/>
      <c r="P31" s="4"/>
      <c r="Q31" s="4"/>
      <c r="R31" s="4">
        <v>23477400</v>
      </c>
      <c r="S31" s="5">
        <v>0.12025777982229718</v>
      </c>
      <c r="T31" s="5">
        <v>0</v>
      </c>
      <c r="U31" s="5">
        <v>-1.1666670000000001E-2</v>
      </c>
    </row>
    <row r="32" spans="1:21" x14ac:dyDescent="0.2">
      <c r="A32" s="26"/>
      <c r="B32" t="s">
        <v>33</v>
      </c>
      <c r="C32" s="6">
        <v>45240</v>
      </c>
      <c r="D32" s="4">
        <v>2427600</v>
      </c>
      <c r="E32" s="4">
        <v>970600</v>
      </c>
      <c r="F32" s="4">
        <v>1457000</v>
      </c>
      <c r="G32" s="4">
        <v>43714640000</v>
      </c>
      <c r="H32" s="4">
        <f t="shared" si="0"/>
        <v>1003605796640.8597</v>
      </c>
      <c r="I32" s="4"/>
      <c r="J32" s="4"/>
      <c r="K32" s="4"/>
      <c r="L32" s="4"/>
      <c r="M32" s="4"/>
      <c r="N32" s="4"/>
      <c r="O32" s="4"/>
      <c r="P32" s="4"/>
      <c r="Q32" s="4"/>
      <c r="R32" s="4">
        <v>15739800</v>
      </c>
      <c r="S32" s="5">
        <v>0.21589855017217499</v>
      </c>
      <c r="T32" s="5">
        <v>0</v>
      </c>
      <c r="U32" s="5">
        <v>-5.05902E-3</v>
      </c>
    </row>
    <row r="33" spans="1:21" x14ac:dyDescent="0.2">
      <c r="A33" s="26"/>
      <c r="B33" t="s">
        <v>36</v>
      </c>
      <c r="C33" s="6">
        <v>45243</v>
      </c>
      <c r="D33" s="4">
        <v>2325800</v>
      </c>
      <c r="E33" s="4">
        <v>877300</v>
      </c>
      <c r="F33" s="4">
        <v>1448500</v>
      </c>
      <c r="G33" s="4">
        <v>42757560000</v>
      </c>
      <c r="H33" s="4">
        <f t="shared" si="0"/>
        <v>1046363356640.8597</v>
      </c>
      <c r="I33" s="4"/>
      <c r="J33" s="4"/>
      <c r="K33" s="4"/>
      <c r="L33" s="4"/>
      <c r="M33" s="4"/>
      <c r="N33" s="4"/>
      <c r="O33" s="4"/>
      <c r="P33" s="4"/>
      <c r="Q33" s="4"/>
      <c r="R33" s="4">
        <v>23212800</v>
      </c>
      <c r="S33" s="5">
        <v>0.13798852357320099</v>
      </c>
      <c r="T33" s="5">
        <v>0</v>
      </c>
      <c r="U33" s="5">
        <v>-8.4745800000000007E-3</v>
      </c>
    </row>
    <row r="34" spans="1:21" x14ac:dyDescent="0.2">
      <c r="A34" s="26"/>
      <c r="B34" t="s">
        <v>38</v>
      </c>
      <c r="C34" s="6">
        <v>45244</v>
      </c>
      <c r="D34" s="4">
        <v>3056309</v>
      </c>
      <c r="E34" s="4">
        <v>607800</v>
      </c>
      <c r="F34" s="4">
        <v>2448509</v>
      </c>
      <c r="G34" s="4">
        <v>73855270000</v>
      </c>
      <c r="H34" s="4">
        <f t="shared" si="0"/>
        <v>1120218626640.8599</v>
      </c>
      <c r="I34" s="4"/>
      <c r="J34" s="4"/>
      <c r="K34" s="4"/>
      <c r="L34" s="4"/>
      <c r="M34" s="4"/>
      <c r="N34" s="4"/>
      <c r="O34" s="4"/>
      <c r="P34" s="4"/>
      <c r="Q34" s="4"/>
      <c r="R34" s="4">
        <v>20566200</v>
      </c>
      <c r="S34" s="5">
        <v>0.17816169248572902</v>
      </c>
      <c r="T34" s="5">
        <v>0</v>
      </c>
      <c r="U34" s="5">
        <v>2.5641029999999999E-2</v>
      </c>
    </row>
    <row r="35" spans="1:21" x14ac:dyDescent="0.2">
      <c r="A35" s="26"/>
      <c r="B35" t="s">
        <v>7</v>
      </c>
      <c r="C35" s="6">
        <v>45245</v>
      </c>
      <c r="D35" s="4">
        <v>683000</v>
      </c>
      <c r="E35" s="4">
        <v>2430533</v>
      </c>
      <c r="F35" s="4">
        <v>-1747533</v>
      </c>
      <c r="G35" s="4">
        <v>-52841490000</v>
      </c>
      <c r="H35" s="4">
        <f t="shared" si="0"/>
        <v>1067377136640.8599</v>
      </c>
      <c r="I35" s="4"/>
      <c r="J35" s="4"/>
      <c r="K35" s="4"/>
      <c r="L35" s="4"/>
      <c r="M35" s="4"/>
      <c r="N35" s="4"/>
      <c r="O35" s="4"/>
      <c r="P35" s="4"/>
      <c r="Q35" s="4"/>
      <c r="R35" s="4">
        <v>22967100</v>
      </c>
      <c r="S35" s="5">
        <v>0.13556491677225249</v>
      </c>
      <c r="T35" s="5">
        <v>0</v>
      </c>
      <c r="U35" s="5">
        <v>0</v>
      </c>
    </row>
    <row r="36" spans="1:21" x14ac:dyDescent="0.2">
      <c r="A36" s="26"/>
      <c r="B36" t="s">
        <v>8</v>
      </c>
      <c r="C36" s="6">
        <v>45246</v>
      </c>
      <c r="D36" s="4">
        <v>556300</v>
      </c>
      <c r="E36" s="4">
        <v>1404800</v>
      </c>
      <c r="F36" s="4">
        <v>-848500</v>
      </c>
      <c r="G36" s="4">
        <v>-25282520000</v>
      </c>
      <c r="H36" s="4">
        <f t="shared" si="0"/>
        <v>1042094616640.8599</v>
      </c>
      <c r="I36" s="4"/>
      <c r="J36" s="4"/>
      <c r="K36" s="4"/>
      <c r="L36" s="4"/>
      <c r="M36" s="4"/>
      <c r="N36" s="4"/>
      <c r="O36" s="4"/>
      <c r="P36" s="4"/>
      <c r="Q36" s="4"/>
      <c r="R36" s="4">
        <v>11613300</v>
      </c>
      <c r="S36" s="5">
        <v>0.16886673038671179</v>
      </c>
      <c r="T36" s="5">
        <v>0</v>
      </c>
      <c r="U36" s="5">
        <v>6.6666700000000004E-3</v>
      </c>
    </row>
    <row r="37" spans="1:21" x14ac:dyDescent="0.2">
      <c r="A37" s="26"/>
      <c r="B37" t="s">
        <v>9</v>
      </c>
      <c r="C37" s="6">
        <v>45247</v>
      </c>
      <c r="D37" s="4">
        <v>540200</v>
      </c>
      <c r="E37" s="4">
        <v>3440000</v>
      </c>
      <c r="F37" s="4">
        <v>-2899800</v>
      </c>
      <c r="G37" s="4">
        <v>-85954360000</v>
      </c>
      <c r="H37" s="4">
        <f t="shared" si="0"/>
        <v>956140256640.85986</v>
      </c>
      <c r="I37" s="4"/>
      <c r="J37" s="4"/>
      <c r="K37" s="4"/>
      <c r="L37" s="4"/>
      <c r="M37" s="4"/>
      <c r="N37" s="4"/>
      <c r="O37" s="4"/>
      <c r="P37" s="4"/>
      <c r="Q37" s="4"/>
      <c r="R37" s="4">
        <v>22314800</v>
      </c>
      <c r="S37" s="5">
        <v>0.17836592754584402</v>
      </c>
      <c r="T37" s="5">
        <v>0</v>
      </c>
      <c r="U37" s="5">
        <v>-2.8145699999999999E-2</v>
      </c>
    </row>
    <row r="38" spans="1:21" x14ac:dyDescent="0.2">
      <c r="A38" s="26"/>
      <c r="B38" t="s">
        <v>12</v>
      </c>
      <c r="C38" s="2">
        <v>45250</v>
      </c>
      <c r="D38" s="4">
        <v>992500</v>
      </c>
      <c r="E38" s="4">
        <v>881700</v>
      </c>
      <c r="F38" s="4">
        <v>110800</v>
      </c>
      <c r="G38" s="4">
        <v>3219060000</v>
      </c>
      <c r="H38" s="4">
        <f>H37+G38</f>
        <v>959359316640.85986</v>
      </c>
      <c r="I38" s="4"/>
      <c r="J38" s="4"/>
      <c r="K38" s="4"/>
      <c r="L38" s="4"/>
      <c r="M38" s="4"/>
      <c r="N38" s="4"/>
      <c r="O38" s="4"/>
      <c r="P38" s="4"/>
      <c r="Q38" s="4"/>
      <c r="R38" s="4">
        <v>18040800</v>
      </c>
      <c r="S38" s="5">
        <v>0.10388674559886479</v>
      </c>
      <c r="T38" s="5">
        <v>0</v>
      </c>
      <c r="U38" s="5">
        <v>-5.11073E-3</v>
      </c>
    </row>
    <row r="39" spans="1:21" x14ac:dyDescent="0.2">
      <c r="A39" s="26"/>
      <c r="B39" t="s">
        <v>13</v>
      </c>
      <c r="C39" s="2">
        <v>45251</v>
      </c>
      <c r="D39" s="4">
        <v>456100</v>
      </c>
      <c r="E39" s="4">
        <v>195500</v>
      </c>
      <c r="F39" s="4">
        <v>260600</v>
      </c>
      <c r="G39" s="4">
        <v>7636105727.9783525</v>
      </c>
      <c r="H39" s="4">
        <f t="shared" si="0"/>
        <v>966995422368.83826</v>
      </c>
      <c r="I39" s="4"/>
      <c r="J39" s="4"/>
      <c r="K39" s="4"/>
      <c r="L39" s="4"/>
      <c r="M39" s="4"/>
      <c r="N39" s="4"/>
      <c r="O39" s="4"/>
      <c r="P39" s="4"/>
      <c r="Q39" s="4"/>
      <c r="R39" s="4">
        <v>7061500</v>
      </c>
      <c r="S39" s="5">
        <v>9.2275012391135031E-2</v>
      </c>
      <c r="T39" s="5">
        <v>0</v>
      </c>
      <c r="U39" s="5">
        <v>3.4246599999999999E-3</v>
      </c>
    </row>
    <row r="40" spans="1:21" x14ac:dyDescent="0.2">
      <c r="A40" s="26"/>
      <c r="B40" t="s">
        <v>14</v>
      </c>
      <c r="C40" s="2">
        <v>45252</v>
      </c>
      <c r="D40" s="4">
        <v>4242700</v>
      </c>
      <c r="E40" s="4">
        <v>668000</v>
      </c>
      <c r="F40" s="4">
        <v>3574700</v>
      </c>
      <c r="G40" s="4">
        <v>105311680000</v>
      </c>
      <c r="H40" s="4">
        <f t="shared" si="0"/>
        <v>1072307102368.8383</v>
      </c>
      <c r="I40" s="4"/>
      <c r="J40" s="4"/>
      <c r="K40" s="4"/>
      <c r="L40" s="4"/>
      <c r="M40" s="4"/>
      <c r="N40" s="4"/>
      <c r="O40" s="4"/>
      <c r="P40" s="4"/>
      <c r="Q40" s="4"/>
      <c r="R40" s="4">
        <v>22780700</v>
      </c>
      <c r="S40" s="5">
        <v>0.21556405202649612</v>
      </c>
      <c r="T40" s="5">
        <v>0</v>
      </c>
      <c r="U40" s="5">
        <v>-6.82594E-3</v>
      </c>
    </row>
    <row r="41" spans="1:21" x14ac:dyDescent="0.2">
      <c r="A41" s="26"/>
      <c r="B41" t="s">
        <v>15</v>
      </c>
      <c r="C41" s="2">
        <v>45253</v>
      </c>
      <c r="D41" s="4">
        <v>355900</v>
      </c>
      <c r="E41" s="4">
        <v>873200</v>
      </c>
      <c r="F41" s="4">
        <v>-517300</v>
      </c>
      <c r="G41" s="4">
        <v>-14947210000</v>
      </c>
      <c r="H41" s="4">
        <f t="shared" si="0"/>
        <v>1057359892368.8383</v>
      </c>
      <c r="I41" s="4"/>
      <c r="J41" s="4"/>
      <c r="K41" s="4"/>
      <c r="L41" s="4"/>
      <c r="M41" s="4"/>
      <c r="N41" s="4"/>
      <c r="O41" s="4"/>
      <c r="P41" s="4"/>
      <c r="Q41" s="4"/>
      <c r="R41" s="4">
        <v>16575800</v>
      </c>
      <c r="S41" s="5">
        <v>7.4150267257085636E-2</v>
      </c>
      <c r="T41" s="5">
        <v>0</v>
      </c>
      <c r="U41" s="5">
        <v>-3.0927840000000002E-2</v>
      </c>
    </row>
    <row r="42" spans="1:21" x14ac:dyDescent="0.2">
      <c r="A42" s="26"/>
      <c r="B42" t="s">
        <v>16</v>
      </c>
      <c r="C42" s="2">
        <v>45254</v>
      </c>
      <c r="D42" s="4">
        <v>1505200</v>
      </c>
      <c r="E42" s="4">
        <v>345400</v>
      </c>
      <c r="F42" s="4">
        <v>1159800</v>
      </c>
      <c r="G42" s="4">
        <v>32356670000</v>
      </c>
      <c r="H42" s="4">
        <f t="shared" si="0"/>
        <v>1089716562368.8383</v>
      </c>
      <c r="I42" s="4"/>
      <c r="J42" s="4"/>
      <c r="K42" s="4"/>
      <c r="L42" s="4"/>
      <c r="M42" s="4"/>
      <c r="N42" s="4"/>
      <c r="O42" s="4"/>
      <c r="P42" s="4"/>
      <c r="Q42" s="4"/>
      <c r="R42" s="4">
        <v>23863000</v>
      </c>
      <c r="S42" s="5">
        <v>7.7551020408163265E-2</v>
      </c>
      <c r="T42" s="5">
        <v>0</v>
      </c>
      <c r="U42" s="5">
        <v>3.5460999999999999E-3</v>
      </c>
    </row>
    <row r="43" spans="1:21" x14ac:dyDescent="0.2">
      <c r="A43" s="26"/>
      <c r="B43" t="s">
        <v>19</v>
      </c>
      <c r="C43" s="2">
        <v>45257</v>
      </c>
      <c r="D43" s="4">
        <v>228200</v>
      </c>
      <c r="E43" s="4">
        <v>885400</v>
      </c>
      <c r="F43" s="4">
        <v>-657200</v>
      </c>
      <c r="G43" s="4">
        <v>-18275780000</v>
      </c>
      <c r="H43" s="4">
        <f t="shared" si="0"/>
        <v>1071440782368.8383</v>
      </c>
      <c r="I43" s="4"/>
      <c r="J43" s="4"/>
      <c r="K43" s="4"/>
      <c r="L43" s="4"/>
      <c r="M43" s="4"/>
      <c r="N43" s="4"/>
      <c r="O43" s="4"/>
      <c r="P43" s="4"/>
      <c r="Q43" s="4"/>
      <c r="R43" s="4">
        <v>19908300</v>
      </c>
      <c r="S43" s="5">
        <v>5.5936468709030907E-2</v>
      </c>
      <c r="T43" s="5">
        <v>0</v>
      </c>
      <c r="U43" s="5">
        <v>-3.1802120000000003E-2</v>
      </c>
    </row>
    <row r="44" spans="1:21" x14ac:dyDescent="0.2">
      <c r="A44" s="26"/>
      <c r="B44" t="s">
        <v>20</v>
      </c>
      <c r="C44" s="2">
        <v>45258</v>
      </c>
      <c r="D44" s="4">
        <v>760000</v>
      </c>
      <c r="E44" s="4">
        <v>1173400</v>
      </c>
      <c r="F44" s="4">
        <v>-413400</v>
      </c>
      <c r="G44" s="4">
        <v>-11190110000</v>
      </c>
      <c r="H44" s="4">
        <f t="shared" si="0"/>
        <v>1060250672368.8383</v>
      </c>
      <c r="I44" s="4"/>
      <c r="J44" s="4"/>
      <c r="K44" s="4"/>
      <c r="L44" s="4"/>
      <c r="M44" s="4"/>
      <c r="N44" s="4"/>
      <c r="O44" s="4"/>
      <c r="P44" s="4"/>
      <c r="Q44" s="4"/>
      <c r="R44" s="4">
        <v>17252700</v>
      </c>
      <c r="S44" s="5">
        <v>0.11206361902774638</v>
      </c>
      <c r="T44" s="5">
        <v>0</v>
      </c>
      <c r="U44" s="5">
        <v>2.7372259999999999E-2</v>
      </c>
    </row>
    <row r="45" spans="1:21" x14ac:dyDescent="0.2">
      <c r="A45" s="26"/>
      <c r="B45" t="s">
        <v>21</v>
      </c>
      <c r="C45" s="2">
        <v>45259</v>
      </c>
      <c r="D45" s="4">
        <v>487900</v>
      </c>
      <c r="E45" s="4">
        <v>2213500</v>
      </c>
      <c r="F45" s="4">
        <v>-1725600</v>
      </c>
      <c r="G45" s="4">
        <v>-48284370000</v>
      </c>
      <c r="H45" s="4">
        <f t="shared" si="0"/>
        <v>1011966302368.8383</v>
      </c>
      <c r="I45" s="4"/>
      <c r="J45" s="4"/>
      <c r="K45" s="4"/>
      <c r="L45" s="4"/>
      <c r="M45" s="4"/>
      <c r="N45" s="4"/>
      <c r="O45" s="4"/>
      <c r="P45" s="4"/>
      <c r="Q45" s="4"/>
      <c r="R45" s="4">
        <v>12029500</v>
      </c>
      <c r="S45" s="5">
        <v>0.22456461199551103</v>
      </c>
      <c r="T45" s="5">
        <v>0</v>
      </c>
      <c r="U45" s="5">
        <v>-1.2433390000000001E-2</v>
      </c>
    </row>
    <row r="46" spans="1:21" x14ac:dyDescent="0.2">
      <c r="A46" s="26"/>
      <c r="B46" t="s">
        <v>22</v>
      </c>
      <c r="C46" s="2">
        <v>45260</v>
      </c>
      <c r="D46" s="4">
        <v>171800</v>
      </c>
      <c r="E46" s="4">
        <v>1279700</v>
      </c>
      <c r="F46" s="4">
        <v>-1107900</v>
      </c>
      <c r="G46" s="4">
        <v>-30869560000</v>
      </c>
      <c r="H46" s="4">
        <f t="shared" si="0"/>
        <v>981096742368.83826</v>
      </c>
      <c r="I46" s="4"/>
      <c r="J46" s="4"/>
      <c r="K46" s="4"/>
      <c r="L46" s="4"/>
      <c r="M46" s="4"/>
      <c r="N46" s="4"/>
      <c r="O46" s="4"/>
      <c r="P46" s="4"/>
      <c r="Q46" s="4"/>
      <c r="R46" s="4">
        <v>13608300</v>
      </c>
      <c r="S46" s="5">
        <v>0.10666284546930917</v>
      </c>
      <c r="T46" s="5">
        <v>0</v>
      </c>
      <c r="U46" s="5">
        <v>-1.079137E-2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302400</v>
      </c>
      <c r="E47" s="4">
        <v>1059300</v>
      </c>
      <c r="F47" s="4">
        <v>-756900</v>
      </c>
      <c r="G47" s="4">
        <v>-20699630000</v>
      </c>
      <c r="H47" s="4">
        <f t="shared" si="0"/>
        <v>960397112368.83826</v>
      </c>
      <c r="I47" s="4"/>
      <c r="J47" s="4"/>
      <c r="K47" s="4"/>
      <c r="L47" s="4"/>
      <c r="M47" s="4"/>
      <c r="N47" s="4"/>
      <c r="O47" s="4"/>
      <c r="P47" s="4"/>
      <c r="Q47" s="4"/>
      <c r="R47" s="4">
        <v>14545000</v>
      </c>
      <c r="S47" s="5">
        <v>9.361980061876933E-2</v>
      </c>
      <c r="T47" s="5">
        <v>0</v>
      </c>
      <c r="U47" s="5">
        <v>0</v>
      </c>
    </row>
    <row r="48" spans="1:21" x14ac:dyDescent="0.2">
      <c r="A48" s="26"/>
      <c r="B48" t="s">
        <v>27</v>
      </c>
      <c r="C48" s="2">
        <v>45264</v>
      </c>
      <c r="D48" s="4">
        <v>758900</v>
      </c>
      <c r="E48" s="4">
        <v>2035200</v>
      </c>
      <c r="F48" s="4">
        <v>-1276300</v>
      </c>
      <c r="G48" s="4">
        <v>-35792130000</v>
      </c>
      <c r="H48" s="4">
        <f t="shared" si="0"/>
        <v>924604982368.83826</v>
      </c>
      <c r="I48" s="4"/>
      <c r="J48" s="4"/>
      <c r="K48" s="4"/>
      <c r="L48" s="4"/>
      <c r="M48" s="4"/>
      <c r="N48" s="4"/>
      <c r="O48" s="4"/>
      <c r="P48" s="4"/>
      <c r="Q48" s="4"/>
      <c r="R48" s="4">
        <v>19614700</v>
      </c>
      <c r="S48" s="5">
        <v>0.14244928548486593</v>
      </c>
      <c r="T48" s="5">
        <v>0</v>
      </c>
      <c r="U48" s="5">
        <v>2.5454549999999999E-2</v>
      </c>
    </row>
    <row r="49" spans="1:21" x14ac:dyDescent="0.2">
      <c r="A49" s="26"/>
      <c r="B49" t="s">
        <v>28</v>
      </c>
      <c r="C49" s="2">
        <v>45265</v>
      </c>
      <c r="D49" s="4">
        <v>151200</v>
      </c>
      <c r="E49" s="4">
        <v>1398700</v>
      </c>
      <c r="F49" s="4">
        <v>-1247500</v>
      </c>
      <c r="G49" s="4">
        <v>-35020850000</v>
      </c>
      <c r="H49" s="4">
        <f t="shared" si="0"/>
        <v>889584132368.83826</v>
      </c>
      <c r="I49" s="4"/>
      <c r="J49" s="4"/>
      <c r="K49" s="4"/>
      <c r="L49" s="4"/>
      <c r="M49" s="4"/>
      <c r="N49" s="4"/>
      <c r="O49" s="4"/>
      <c r="P49" s="4"/>
      <c r="Q49" s="4"/>
      <c r="R49" s="4">
        <v>13499600</v>
      </c>
      <c r="S49" s="5">
        <v>0.11481080920916176</v>
      </c>
      <c r="T49" s="5">
        <v>0</v>
      </c>
      <c r="U49" s="5">
        <v>-1.41844E-2</v>
      </c>
    </row>
    <row r="50" spans="1:21" x14ac:dyDescent="0.2">
      <c r="A50" s="26"/>
      <c r="B50" t="s">
        <v>29</v>
      </c>
      <c r="C50" s="2">
        <v>45266</v>
      </c>
      <c r="D50" s="4">
        <v>709100</v>
      </c>
      <c r="E50" s="4">
        <v>2349700</v>
      </c>
      <c r="F50" s="4">
        <v>-1640600</v>
      </c>
      <c r="G50" s="4">
        <v>-45769150000</v>
      </c>
      <c r="H50" s="4">
        <f t="shared" si="0"/>
        <v>843814982368.83826</v>
      </c>
      <c r="I50" s="4"/>
      <c r="J50" s="4"/>
      <c r="K50" s="4"/>
      <c r="L50" s="4"/>
      <c r="M50" s="4"/>
      <c r="N50" s="4"/>
      <c r="O50" s="4"/>
      <c r="P50" s="4"/>
      <c r="Q50" s="4"/>
      <c r="R50" s="4">
        <v>14176100</v>
      </c>
      <c r="S50" s="5">
        <v>0.21577161560654906</v>
      </c>
      <c r="T50" s="5">
        <v>0</v>
      </c>
      <c r="U50" s="5">
        <v>1.079137E-2</v>
      </c>
    </row>
    <row r="51" spans="1:21" x14ac:dyDescent="0.2">
      <c r="A51" s="26"/>
      <c r="B51" t="s">
        <v>30</v>
      </c>
      <c r="C51" s="2">
        <v>45267</v>
      </c>
      <c r="D51" s="4">
        <v>548800</v>
      </c>
      <c r="E51" s="4">
        <v>3855025</v>
      </c>
      <c r="F51" s="4">
        <v>-3306225</v>
      </c>
      <c r="G51" s="4">
        <v>-94209490000</v>
      </c>
      <c r="H51" s="4">
        <f t="shared" si="0"/>
        <v>749605492368.83826</v>
      </c>
      <c r="I51" s="4"/>
      <c r="J51" s="4"/>
      <c r="K51" s="4"/>
      <c r="L51" s="4"/>
      <c r="M51" s="4"/>
      <c r="N51" s="4"/>
      <c r="O51" s="4"/>
      <c r="P51" s="4"/>
      <c r="Q51" s="4"/>
      <c r="R51" s="4">
        <v>29322200</v>
      </c>
      <c r="S51" s="5">
        <v>0.15018740067252798</v>
      </c>
      <c r="T51" s="5">
        <v>0</v>
      </c>
      <c r="U51" s="5">
        <v>1.6014230000000001E-2</v>
      </c>
    </row>
    <row r="52" spans="1:21" x14ac:dyDescent="0.2">
      <c r="A52" s="26"/>
      <c r="B52" t="s">
        <v>37</v>
      </c>
      <c r="C52" s="2">
        <v>45268</v>
      </c>
      <c r="D52" s="4">
        <v>319500</v>
      </c>
      <c r="E52" s="4">
        <v>3398500</v>
      </c>
      <c r="F52" s="4">
        <v>-3079000</v>
      </c>
      <c r="G52" s="4">
        <v>-87686690000</v>
      </c>
      <c r="H52" s="4">
        <f t="shared" si="0"/>
        <v>661918802368.83826</v>
      </c>
      <c r="I52" s="4">
        <v>654500</v>
      </c>
      <c r="J52" s="4">
        <v>690500</v>
      </c>
      <c r="K52" s="4">
        <v>-36000</v>
      </c>
      <c r="L52" s="4">
        <v>-936915000</v>
      </c>
      <c r="M52" s="4"/>
      <c r="N52" s="4">
        <v>2140</v>
      </c>
      <c r="O52" s="4">
        <v>4739</v>
      </c>
      <c r="P52" s="4">
        <v>4484900</v>
      </c>
      <c r="Q52" s="4">
        <v>9228800</v>
      </c>
      <c r="R52" s="4">
        <v>14678400</v>
      </c>
      <c r="S52" s="5">
        <v>0.25329736211031173</v>
      </c>
      <c r="T52" s="5">
        <v>9.1631240462175717E-2</v>
      </c>
      <c r="U52" s="5">
        <v>-1.225919E-2</v>
      </c>
    </row>
    <row r="53" spans="1:21" x14ac:dyDescent="0.2">
      <c r="A53" s="26"/>
      <c r="B53" t="s">
        <v>34</v>
      </c>
      <c r="C53" s="2">
        <v>45271</v>
      </c>
      <c r="D53" s="4">
        <v>504600</v>
      </c>
      <c r="E53" s="4">
        <v>2857000</v>
      </c>
      <c r="F53" s="4">
        <v>-2352400</v>
      </c>
      <c r="G53" s="4">
        <v>-65836550000</v>
      </c>
      <c r="H53" s="4">
        <f t="shared" si="0"/>
        <v>596082252368.83826</v>
      </c>
      <c r="I53" s="4">
        <v>245200</v>
      </c>
      <c r="J53" s="4">
        <v>1323500</v>
      </c>
      <c r="K53" s="4">
        <v>-1078300</v>
      </c>
      <c r="L53" s="4">
        <v>-30253875000</v>
      </c>
      <c r="M53" s="4"/>
      <c r="N53" s="4">
        <v>1752</v>
      </c>
      <c r="O53" s="4">
        <v>5572</v>
      </c>
      <c r="P53" s="4">
        <v>4282000</v>
      </c>
      <c r="Q53" s="4">
        <v>8824200</v>
      </c>
      <c r="R53" s="4">
        <v>14345000</v>
      </c>
      <c r="S53" s="5">
        <v>0.23433949111188568</v>
      </c>
      <c r="T53" s="5">
        <v>0.109355176019519</v>
      </c>
      <c r="U53" s="5">
        <v>-1.241135E-2</v>
      </c>
    </row>
    <row r="54" spans="1:21" x14ac:dyDescent="0.2">
      <c r="A54" s="26"/>
      <c r="B54" t="s">
        <v>35</v>
      </c>
      <c r="C54" s="2">
        <v>45272</v>
      </c>
      <c r="D54" s="4">
        <v>550900</v>
      </c>
      <c r="E54" s="4">
        <v>1296400</v>
      </c>
      <c r="F54" s="4">
        <v>-745500</v>
      </c>
      <c r="G54" s="4">
        <v>-20802880000</v>
      </c>
      <c r="H54" s="4">
        <f t="shared" si="0"/>
        <v>575279372368.83826</v>
      </c>
      <c r="I54" s="4">
        <v>251500</v>
      </c>
      <c r="J54" s="4">
        <v>654000</v>
      </c>
      <c r="K54" s="4">
        <v>-402500</v>
      </c>
      <c r="L54" s="4">
        <v>-11216010000</v>
      </c>
      <c r="M54" s="4"/>
      <c r="N54" s="4">
        <v>1249</v>
      </c>
      <c r="O54" s="4">
        <v>2742</v>
      </c>
      <c r="P54" s="4">
        <v>2677700</v>
      </c>
      <c r="Q54" s="4">
        <v>3885400</v>
      </c>
      <c r="R54" s="4">
        <v>6953400</v>
      </c>
      <c r="S54" s="5">
        <v>0.26566859378145941</v>
      </c>
      <c r="T54" s="5">
        <v>0.13022406304829293</v>
      </c>
      <c r="U54" s="5">
        <v>5.3860000000000002E-3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81B9-3FD6-924A-98B8-4C34111F6698}">
  <dimension ref="A1:U67"/>
  <sheetViews>
    <sheetView topLeftCell="E1" workbookViewId="0">
      <pane ySplit="2" topLeftCell="A28" activePane="bottomLeft" state="frozen"/>
      <selection pane="bottomLeft" activeCell="K54" sqref="K54"/>
    </sheetView>
  </sheetViews>
  <sheetFormatPr baseColWidth="10" defaultRowHeight="16" x14ac:dyDescent="0.2"/>
  <cols>
    <col min="4" max="4" width="15.1640625" customWidth="1"/>
    <col min="5" max="5" width="15.5" customWidth="1"/>
    <col min="6" max="6" width="15.33203125" customWidth="1"/>
    <col min="7" max="7" width="21" customWidth="1"/>
    <col min="8" max="8" width="20.33203125" customWidth="1"/>
    <col min="9" max="9" width="13.83203125" customWidth="1"/>
    <col min="10" max="10" width="14.1640625" customWidth="1"/>
    <col min="11" max="11" width="13.5" customWidth="1"/>
    <col min="12" max="12" width="15.1640625" customWidth="1"/>
    <col min="18" max="18" width="16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914700</v>
      </c>
      <c r="E3" s="4">
        <v>1115242</v>
      </c>
      <c r="F3" s="4">
        <v>-200542</v>
      </c>
      <c r="G3" s="4">
        <v>-5275280000</v>
      </c>
      <c r="H3" s="4">
        <v>-5275280000</v>
      </c>
      <c r="I3" s="4"/>
      <c r="J3" s="4"/>
      <c r="K3" s="4"/>
      <c r="L3" s="4"/>
      <c r="M3" s="4"/>
      <c r="N3" s="4"/>
      <c r="O3" s="4"/>
      <c r="P3" s="4"/>
      <c r="Q3" s="4"/>
      <c r="R3" s="4">
        <v>11880051</v>
      </c>
      <c r="S3" s="5">
        <v>0.17086980518854675</v>
      </c>
      <c r="T3" s="5">
        <v>0</v>
      </c>
      <c r="U3" s="5">
        <v>-3.8022799999999999E-3</v>
      </c>
    </row>
    <row r="4" spans="1:21" x14ac:dyDescent="0.2">
      <c r="A4" s="26"/>
      <c r="B4" t="s">
        <v>26</v>
      </c>
      <c r="C4" s="2">
        <v>45202</v>
      </c>
      <c r="D4" s="4">
        <v>4002051</v>
      </c>
      <c r="E4" s="4">
        <v>4044301</v>
      </c>
      <c r="F4" s="4">
        <v>-42250</v>
      </c>
      <c r="G4" s="4">
        <v>-1500620000</v>
      </c>
      <c r="H4" s="4">
        <f>H3+G4</f>
        <v>-6775900000</v>
      </c>
      <c r="I4" s="4"/>
      <c r="J4" s="4"/>
      <c r="K4" s="4"/>
      <c r="L4" s="4"/>
      <c r="M4" s="4"/>
      <c r="N4" s="4"/>
      <c r="O4" s="4"/>
      <c r="P4" s="4"/>
      <c r="Q4" s="4"/>
      <c r="R4" s="4">
        <v>40668000</v>
      </c>
      <c r="S4" s="5">
        <v>0.19785462771712403</v>
      </c>
      <c r="T4" s="5">
        <v>0</v>
      </c>
      <c r="U4" s="5">
        <v>-5.3435110000000001E-2</v>
      </c>
    </row>
    <row r="5" spans="1:21" x14ac:dyDescent="0.2">
      <c r="A5" s="26"/>
      <c r="B5" t="s">
        <v>27</v>
      </c>
      <c r="C5" s="2">
        <v>45203</v>
      </c>
      <c r="D5" s="4">
        <v>2352230</v>
      </c>
      <c r="E5" s="4">
        <v>2348743</v>
      </c>
      <c r="F5" s="4">
        <v>3487</v>
      </c>
      <c r="G5" s="4">
        <v>140080000</v>
      </c>
      <c r="H5" s="4">
        <f>H4+G5</f>
        <v>-6635820000</v>
      </c>
      <c r="I5" s="4"/>
      <c r="J5" s="4"/>
      <c r="K5" s="4"/>
      <c r="L5" s="4"/>
      <c r="M5" s="4"/>
      <c r="N5" s="4"/>
      <c r="O5" s="4"/>
      <c r="P5" s="4"/>
      <c r="Q5" s="4"/>
      <c r="R5" s="4">
        <v>21145200</v>
      </c>
      <c r="S5" s="5">
        <v>0.2223186822541286</v>
      </c>
      <c r="T5" s="5">
        <v>0</v>
      </c>
      <c r="U5" s="5">
        <v>1.814516E-2</v>
      </c>
    </row>
    <row r="6" spans="1:21" x14ac:dyDescent="0.2">
      <c r="A6" s="26"/>
      <c r="B6" t="s">
        <v>28</v>
      </c>
      <c r="C6" s="2">
        <v>45204</v>
      </c>
      <c r="D6" s="4">
        <v>302436</v>
      </c>
      <c r="E6" s="4">
        <v>1164300</v>
      </c>
      <c r="F6" s="4">
        <v>-861864</v>
      </c>
      <c r="G6" s="4">
        <v>-21721560000</v>
      </c>
      <c r="H6" s="4">
        <f>H5+G6</f>
        <v>-28357380000</v>
      </c>
      <c r="I6" s="4"/>
      <c r="J6" s="4"/>
      <c r="K6" s="4"/>
      <c r="L6" s="4"/>
      <c r="M6" s="4"/>
      <c r="N6" s="4"/>
      <c r="O6" s="4"/>
      <c r="P6" s="4"/>
      <c r="Q6" s="4"/>
      <c r="R6" s="4">
        <v>10524150</v>
      </c>
      <c r="S6" s="5">
        <v>0.13936859508843943</v>
      </c>
      <c r="T6" s="5">
        <v>0</v>
      </c>
      <c r="U6" s="5">
        <v>-1.3861389999999999E-2</v>
      </c>
    </row>
    <row r="7" spans="1:21" x14ac:dyDescent="0.2">
      <c r="A7" s="26"/>
      <c r="B7" t="s">
        <v>29</v>
      </c>
      <c r="C7" s="2">
        <v>45205</v>
      </c>
      <c r="D7" s="4">
        <v>1679300</v>
      </c>
      <c r="E7" s="4">
        <v>458926</v>
      </c>
      <c r="F7" s="4">
        <v>1220374</v>
      </c>
      <c r="G7" s="4">
        <v>30404550000</v>
      </c>
      <c r="H7" s="4">
        <f t="shared" ref="H7:H54" si="0">H6+G7</f>
        <v>2047170000</v>
      </c>
      <c r="I7" s="4"/>
      <c r="J7" s="4"/>
      <c r="K7" s="4"/>
      <c r="L7" s="4"/>
      <c r="M7" s="4"/>
      <c r="N7" s="4"/>
      <c r="O7" s="4"/>
      <c r="P7" s="4"/>
      <c r="Q7" s="4"/>
      <c r="R7" s="4">
        <v>20850000</v>
      </c>
      <c r="S7" s="5">
        <v>0.10255280575539569</v>
      </c>
      <c r="T7" s="5">
        <v>0</v>
      </c>
      <c r="U7" s="5">
        <v>2.0080300000000001E-3</v>
      </c>
    </row>
    <row r="8" spans="1:21" x14ac:dyDescent="0.2">
      <c r="A8" s="26"/>
      <c r="B8" t="s">
        <v>32</v>
      </c>
      <c r="C8" s="2">
        <v>45208</v>
      </c>
      <c r="D8" s="4">
        <v>655400</v>
      </c>
      <c r="E8" s="4">
        <v>394300</v>
      </c>
      <c r="F8" s="4">
        <v>261100</v>
      </c>
      <c r="G8" s="4">
        <v>6663100000</v>
      </c>
      <c r="H8" s="4">
        <f t="shared" si="0"/>
        <v>8710270000</v>
      </c>
      <c r="I8" s="4"/>
      <c r="J8" s="4"/>
      <c r="K8" s="4"/>
      <c r="L8" s="4"/>
      <c r="M8" s="4"/>
      <c r="N8" s="4"/>
      <c r="O8" s="4"/>
      <c r="P8" s="4"/>
      <c r="Q8" s="4"/>
      <c r="R8" s="4">
        <v>11637850</v>
      </c>
      <c r="S8" s="5">
        <v>9.0197072483319513E-2</v>
      </c>
      <c r="T8" s="5">
        <v>0</v>
      </c>
      <c r="U8" s="5">
        <v>2.2044089999999999E-2</v>
      </c>
    </row>
    <row r="9" spans="1:21" x14ac:dyDescent="0.2">
      <c r="A9" s="26"/>
      <c r="B9" t="s">
        <v>33</v>
      </c>
      <c r="C9" s="2">
        <v>45209</v>
      </c>
      <c r="D9" s="4">
        <v>3471900</v>
      </c>
      <c r="E9" s="4">
        <v>1005407</v>
      </c>
      <c r="F9" s="4">
        <v>2466493</v>
      </c>
      <c r="G9" s="4">
        <v>64031690000</v>
      </c>
      <c r="H9" s="4">
        <f t="shared" si="0"/>
        <v>72741960000</v>
      </c>
      <c r="I9" s="4"/>
      <c r="J9" s="4"/>
      <c r="K9" s="4"/>
      <c r="L9" s="4"/>
      <c r="M9" s="4"/>
      <c r="N9" s="4"/>
      <c r="O9" s="4"/>
      <c r="P9" s="4"/>
      <c r="Q9" s="4"/>
      <c r="R9" s="4">
        <v>20145700</v>
      </c>
      <c r="S9" s="5">
        <v>0.22224628580788952</v>
      </c>
      <c r="T9" s="5">
        <v>0</v>
      </c>
      <c r="U9" s="5">
        <v>1.9607840000000001E-2</v>
      </c>
    </row>
    <row r="10" spans="1:21" x14ac:dyDescent="0.2">
      <c r="A10" s="26"/>
      <c r="B10" t="s">
        <v>34</v>
      </c>
      <c r="C10" s="2">
        <v>45210</v>
      </c>
      <c r="D10" s="4">
        <v>1765900</v>
      </c>
      <c r="E10" s="4">
        <v>1366207</v>
      </c>
      <c r="F10" s="4">
        <v>399693</v>
      </c>
      <c r="G10" s="4">
        <v>10306390000</v>
      </c>
      <c r="H10" s="4">
        <f t="shared" si="0"/>
        <v>83048350000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13818200</v>
      </c>
      <c r="S10" s="5">
        <v>0.22666533991402643</v>
      </c>
      <c r="T10" s="5">
        <v>0</v>
      </c>
      <c r="U10" s="5">
        <v>7.6923099999999999E-3</v>
      </c>
    </row>
    <row r="11" spans="1:21" x14ac:dyDescent="0.2">
      <c r="A11" s="26"/>
      <c r="B11" t="s">
        <v>35</v>
      </c>
      <c r="C11" s="2">
        <v>45211</v>
      </c>
      <c r="D11" s="4">
        <v>2768800</v>
      </c>
      <c r="E11" s="4">
        <v>7113955</v>
      </c>
      <c r="F11" s="4">
        <v>-4345155</v>
      </c>
      <c r="G11" s="4">
        <v>-112810860000</v>
      </c>
      <c r="H11" s="4">
        <f t="shared" si="0"/>
        <v>-29762510000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23114300</v>
      </c>
      <c r="S11" s="5">
        <v>0.42756021164387414</v>
      </c>
      <c r="T11" s="5">
        <v>0</v>
      </c>
      <c r="U11" s="5">
        <v>-1.526718E-2</v>
      </c>
    </row>
    <row r="12" spans="1:21" x14ac:dyDescent="0.2">
      <c r="A12" s="26"/>
      <c r="B12" t="s">
        <v>36</v>
      </c>
      <c r="C12" s="2">
        <v>45212</v>
      </c>
      <c r="D12" s="4">
        <v>904600</v>
      </c>
      <c r="E12" s="4">
        <v>6205167</v>
      </c>
      <c r="F12" s="4">
        <v>-5300567</v>
      </c>
      <c r="G12" s="4">
        <v>-134333990000</v>
      </c>
      <c r="H12" s="4">
        <f t="shared" si="0"/>
        <v>-164096500000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20448000</v>
      </c>
      <c r="S12" s="5">
        <v>0.34769987284820031</v>
      </c>
      <c r="T12" s="5">
        <v>0</v>
      </c>
      <c r="U12" s="5">
        <v>-1.93798E-3</v>
      </c>
    </row>
    <row r="13" spans="1:21" x14ac:dyDescent="0.2">
      <c r="A13" s="26"/>
      <c r="B13" t="s">
        <v>8</v>
      </c>
      <c r="C13" s="6">
        <v>45215</v>
      </c>
      <c r="D13" s="4">
        <v>476618</v>
      </c>
      <c r="E13" s="4">
        <v>2256629</v>
      </c>
      <c r="F13" s="4">
        <v>-1780011</v>
      </c>
      <c r="G13" s="4">
        <v>-44891410000</v>
      </c>
      <c r="H13" s="4">
        <f t="shared" si="0"/>
        <v>-208987910000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16265000</v>
      </c>
      <c r="S13" s="5">
        <v>0.16804469720258222</v>
      </c>
      <c r="T13" s="5">
        <v>0</v>
      </c>
      <c r="U13" s="5">
        <v>-2.912621E-2</v>
      </c>
    </row>
    <row r="14" spans="1:21" x14ac:dyDescent="0.2">
      <c r="A14" s="26"/>
      <c r="B14" t="s">
        <v>9</v>
      </c>
      <c r="C14" s="6">
        <v>45216</v>
      </c>
      <c r="D14" s="4">
        <v>1611208</v>
      </c>
      <c r="E14" s="4">
        <v>3558071</v>
      </c>
      <c r="F14" s="4">
        <v>-1946863</v>
      </c>
      <c r="G14" s="4">
        <v>-48880430000</v>
      </c>
      <c r="H14" s="4">
        <f t="shared" si="0"/>
        <v>-257868340000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15321500</v>
      </c>
      <c r="S14" s="5">
        <v>0.33738726625983095</v>
      </c>
      <c r="T14" s="5">
        <v>0</v>
      </c>
      <c r="U14" s="5">
        <v>-8.0000000000000002E-3</v>
      </c>
    </row>
    <row r="15" spans="1:21" x14ac:dyDescent="0.2">
      <c r="A15" s="26"/>
      <c r="B15" t="s">
        <v>10</v>
      </c>
      <c r="C15" s="6">
        <v>45217</v>
      </c>
      <c r="D15" s="4">
        <v>2106740</v>
      </c>
      <c r="E15" s="4">
        <v>1288900</v>
      </c>
      <c r="F15" s="4">
        <v>817840</v>
      </c>
      <c r="G15" s="4">
        <v>19201440000</v>
      </c>
      <c r="H15" s="4">
        <f t="shared" si="0"/>
        <v>-238666900000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31519100</v>
      </c>
      <c r="S15" s="5">
        <v>0.10773277155756351</v>
      </c>
      <c r="T15" s="5">
        <v>0</v>
      </c>
      <c r="U15" s="5">
        <v>-3.2258059999999998E-2</v>
      </c>
    </row>
    <row r="16" spans="1:21" x14ac:dyDescent="0.2">
      <c r="A16" s="26"/>
      <c r="B16" t="s">
        <v>11</v>
      </c>
      <c r="C16" s="6">
        <v>45218</v>
      </c>
      <c r="D16" s="4">
        <v>3533120</v>
      </c>
      <c r="E16" s="4">
        <v>1376325</v>
      </c>
      <c r="F16" s="4">
        <v>2156795</v>
      </c>
      <c r="G16" s="4">
        <v>51486760000</v>
      </c>
      <c r="H16" s="4">
        <f t="shared" si="0"/>
        <v>-187180140000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20934100</v>
      </c>
      <c r="S16" s="5">
        <v>0.23451903831547571</v>
      </c>
      <c r="T16" s="5">
        <v>0</v>
      </c>
      <c r="U16" s="5">
        <v>-1.2500000000000001E-2</v>
      </c>
    </row>
    <row r="17" spans="1:21" x14ac:dyDescent="0.2">
      <c r="A17" s="26"/>
      <c r="B17" t="s">
        <v>12</v>
      </c>
      <c r="C17" s="6">
        <v>45219</v>
      </c>
      <c r="D17" s="4">
        <v>2413251</v>
      </c>
      <c r="E17" s="4">
        <v>2399146</v>
      </c>
      <c r="F17" s="4">
        <v>14105</v>
      </c>
      <c r="G17" s="4">
        <v>545170000</v>
      </c>
      <c r="H17" s="4">
        <f t="shared" si="0"/>
        <v>-186634970000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16576100</v>
      </c>
      <c r="S17" s="5">
        <v>0.29032142663232002</v>
      </c>
      <c r="T17" s="5">
        <v>0</v>
      </c>
      <c r="U17" s="5">
        <v>2.7426160000000002E-2</v>
      </c>
    </row>
    <row r="18" spans="1:21" x14ac:dyDescent="0.2">
      <c r="A18" s="26"/>
      <c r="B18" t="s">
        <v>15</v>
      </c>
      <c r="C18" s="6">
        <v>45222</v>
      </c>
      <c r="D18" s="4">
        <v>1471900</v>
      </c>
      <c r="E18" s="4">
        <v>2753900</v>
      </c>
      <c r="F18" s="4">
        <v>-1282000</v>
      </c>
      <c r="G18" s="4">
        <v>-30702090000</v>
      </c>
      <c r="H18" s="4">
        <f t="shared" si="0"/>
        <v>-217337060000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11978700</v>
      </c>
      <c r="S18" s="5">
        <v>0.35277617771544489</v>
      </c>
      <c r="T18" s="5">
        <v>0</v>
      </c>
      <c r="U18" s="5">
        <v>-1.437372E-2</v>
      </c>
    </row>
    <row r="19" spans="1:21" x14ac:dyDescent="0.2">
      <c r="A19" s="26"/>
      <c r="B19" t="s">
        <v>16</v>
      </c>
      <c r="C19" s="6">
        <v>45223</v>
      </c>
      <c r="D19" s="4">
        <v>687300</v>
      </c>
      <c r="E19" s="4">
        <v>2177667</v>
      </c>
      <c r="F19" s="4">
        <v>-1490367</v>
      </c>
      <c r="G19" s="4">
        <v>-35723410000</v>
      </c>
      <c r="H19" s="4">
        <f t="shared" si="0"/>
        <v>-253060470000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9913100</v>
      </c>
      <c r="S19" s="5">
        <v>0.2890081810937043</v>
      </c>
      <c r="T19" s="5">
        <v>0</v>
      </c>
      <c r="U19" s="5">
        <v>0</v>
      </c>
    </row>
    <row r="20" spans="1:21" x14ac:dyDescent="0.2">
      <c r="A20" s="26"/>
      <c r="B20" t="s">
        <v>17</v>
      </c>
      <c r="C20" s="6">
        <v>45224</v>
      </c>
      <c r="D20" s="4">
        <v>1184328</v>
      </c>
      <c r="E20" s="4">
        <v>1814386</v>
      </c>
      <c r="F20" s="4">
        <v>-630058</v>
      </c>
      <c r="G20" s="4">
        <v>-15087220000</v>
      </c>
      <c r="H20" s="4">
        <f t="shared" si="0"/>
        <v>-268147690000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12062100</v>
      </c>
      <c r="S20" s="5">
        <v>0.24860629575281254</v>
      </c>
      <c r="T20" s="5">
        <v>0</v>
      </c>
      <c r="U20" s="5">
        <v>2.08333E-3</v>
      </c>
    </row>
    <row r="21" spans="1:21" x14ac:dyDescent="0.2">
      <c r="A21" s="26"/>
      <c r="B21" t="s">
        <v>18</v>
      </c>
      <c r="C21" s="6">
        <v>45225</v>
      </c>
      <c r="D21" s="4">
        <v>1456860</v>
      </c>
      <c r="E21" s="4">
        <v>2124745</v>
      </c>
      <c r="F21" s="4">
        <v>-667885</v>
      </c>
      <c r="G21" s="4">
        <v>-15491280000</v>
      </c>
      <c r="H21" s="4">
        <f t="shared" si="0"/>
        <v>-283638970000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31110601</v>
      </c>
      <c r="S21" s="5">
        <v>0.11512490549443259</v>
      </c>
      <c r="T21" s="5">
        <v>0</v>
      </c>
      <c r="U21" s="5">
        <v>-5.1975050000000002E-2</v>
      </c>
    </row>
    <row r="22" spans="1:21" x14ac:dyDescent="0.2">
      <c r="A22" s="26"/>
      <c r="B22" t="s">
        <v>19</v>
      </c>
      <c r="C22" s="6">
        <v>45226</v>
      </c>
      <c r="D22" s="4">
        <v>4389200</v>
      </c>
      <c r="E22" s="4">
        <v>2623171</v>
      </c>
      <c r="F22" s="4">
        <v>1766029</v>
      </c>
      <c r="G22" s="4">
        <v>40520970000</v>
      </c>
      <c r="H22" s="4">
        <f t="shared" si="0"/>
        <v>-243118000000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21751200</v>
      </c>
      <c r="S22" s="5">
        <v>0.32239007503034317</v>
      </c>
      <c r="T22" s="5">
        <v>0</v>
      </c>
      <c r="U22" s="5">
        <v>2.4122810000000001E-2</v>
      </c>
    </row>
    <row r="23" spans="1:21" x14ac:dyDescent="0.2">
      <c r="A23" s="26"/>
      <c r="B23" t="s">
        <v>22</v>
      </c>
      <c r="C23" s="2">
        <v>45229</v>
      </c>
      <c r="D23" s="4">
        <v>3735115</v>
      </c>
      <c r="E23" s="4">
        <v>3468083</v>
      </c>
      <c r="F23" s="4">
        <v>267032</v>
      </c>
      <c r="G23" s="4">
        <v>5801430000</v>
      </c>
      <c r="H23" s="4">
        <f t="shared" si="0"/>
        <v>-237316570000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16203500</v>
      </c>
      <c r="S23" s="5">
        <v>0.44454580800444349</v>
      </c>
      <c r="T23" s="5">
        <v>0</v>
      </c>
      <c r="U23" s="5">
        <v>-1.4989290000000001E-2</v>
      </c>
    </row>
    <row r="24" spans="1:21" x14ac:dyDescent="0.2">
      <c r="A24" s="26"/>
      <c r="B24" t="s">
        <v>23</v>
      </c>
      <c r="C24" s="2">
        <v>45230</v>
      </c>
      <c r="D24" s="4">
        <v>6542460</v>
      </c>
      <c r="E24" s="4">
        <v>2462420</v>
      </c>
      <c r="F24" s="4">
        <v>4080040</v>
      </c>
      <c r="G24" s="4">
        <v>94357673392.439407</v>
      </c>
      <c r="H24" s="4">
        <f t="shared" si="0"/>
        <v>-142958896607.56061</v>
      </c>
      <c r="I24" s="4"/>
      <c r="J24" s="4"/>
      <c r="K24" s="4"/>
      <c r="L24" s="4"/>
      <c r="M24" s="4"/>
      <c r="N24" s="4"/>
      <c r="O24" s="4"/>
      <c r="P24" s="4"/>
      <c r="Q24" s="4"/>
      <c r="R24" s="4">
        <v>20972000</v>
      </c>
      <c r="S24" s="5">
        <v>0.42937631127217241</v>
      </c>
      <c r="T24" s="5">
        <v>0</v>
      </c>
      <c r="U24" s="5">
        <v>0</v>
      </c>
    </row>
    <row r="25" spans="1:21" x14ac:dyDescent="0.2">
      <c r="A25" s="26">
        <v>11</v>
      </c>
      <c r="B25" t="s">
        <v>24</v>
      </c>
      <c r="C25" s="6">
        <v>45231</v>
      </c>
      <c r="D25" s="4">
        <v>4580300</v>
      </c>
      <c r="E25" s="4">
        <v>681784</v>
      </c>
      <c r="F25" s="4">
        <v>3898516</v>
      </c>
      <c r="G25" s="4">
        <v>91253350000</v>
      </c>
      <c r="H25" s="4">
        <f t="shared" si="0"/>
        <v>-51705546607.560608</v>
      </c>
      <c r="I25" s="4"/>
      <c r="J25" s="4"/>
      <c r="K25" s="4"/>
      <c r="L25" s="4"/>
      <c r="M25" s="4"/>
      <c r="N25" s="4"/>
      <c r="O25" s="4"/>
      <c r="P25" s="4"/>
      <c r="Q25" s="4"/>
      <c r="R25" s="4">
        <v>35559800</v>
      </c>
      <c r="S25" s="5">
        <v>0.147978447572821</v>
      </c>
      <c r="T25" s="5">
        <v>0</v>
      </c>
      <c r="U25" s="5">
        <v>4.1304349999999997E-2</v>
      </c>
    </row>
    <row r="26" spans="1:21" x14ac:dyDescent="0.2">
      <c r="A26" s="26"/>
      <c r="B26" t="s">
        <v>25</v>
      </c>
      <c r="C26" s="6">
        <v>45232</v>
      </c>
      <c r="D26" s="4">
        <v>5055850</v>
      </c>
      <c r="E26" s="4">
        <v>2040341</v>
      </c>
      <c r="F26" s="4">
        <v>3015509</v>
      </c>
      <c r="G26" s="4">
        <v>75943830000</v>
      </c>
      <c r="H26" s="4">
        <f t="shared" si="0"/>
        <v>24238283392.439392</v>
      </c>
      <c r="I26" s="4"/>
      <c r="J26" s="4"/>
      <c r="K26" s="4"/>
      <c r="L26" s="4"/>
      <c r="M26" s="4"/>
      <c r="N26" s="4"/>
      <c r="O26" s="4"/>
      <c r="P26" s="4"/>
      <c r="Q26" s="4"/>
      <c r="R26" s="4">
        <v>27571800</v>
      </c>
      <c r="S26" s="5">
        <v>0.25737133593018952</v>
      </c>
      <c r="T26" s="5">
        <v>0</v>
      </c>
      <c r="U26" s="5">
        <v>5.4279750000000002E-2</v>
      </c>
    </row>
    <row r="27" spans="1:21" x14ac:dyDescent="0.2">
      <c r="A27" s="26"/>
      <c r="B27" t="s">
        <v>26</v>
      </c>
      <c r="C27" s="6">
        <v>45233</v>
      </c>
      <c r="D27" s="4">
        <v>3844100</v>
      </c>
      <c r="E27" s="4">
        <v>2754580</v>
      </c>
      <c r="F27" s="4">
        <v>1089520</v>
      </c>
      <c r="G27" s="4">
        <v>27604780000</v>
      </c>
      <c r="H27" s="4">
        <f t="shared" si="0"/>
        <v>51843063392.439392</v>
      </c>
      <c r="I27" s="4"/>
      <c r="J27" s="4"/>
      <c r="K27" s="4"/>
      <c r="L27" s="4"/>
      <c r="M27" s="4"/>
      <c r="N27" s="4"/>
      <c r="O27" s="4"/>
      <c r="P27" s="4"/>
      <c r="Q27" s="4"/>
      <c r="R27" s="4">
        <v>20498300</v>
      </c>
      <c r="S27" s="5">
        <v>0.32191352453618105</v>
      </c>
      <c r="T27" s="5">
        <v>0</v>
      </c>
      <c r="U27" s="5">
        <v>-5.9405899999999999E-3</v>
      </c>
    </row>
    <row r="28" spans="1:21" x14ac:dyDescent="0.2">
      <c r="A28" s="26"/>
      <c r="B28" t="s">
        <v>29</v>
      </c>
      <c r="C28" s="6">
        <v>45236</v>
      </c>
      <c r="D28" s="4">
        <v>5370167</v>
      </c>
      <c r="E28" s="4">
        <v>695450</v>
      </c>
      <c r="F28" s="4">
        <v>4674717</v>
      </c>
      <c r="G28" s="4">
        <v>119663270000</v>
      </c>
      <c r="H28" s="4">
        <f t="shared" si="0"/>
        <v>171506333392.43939</v>
      </c>
      <c r="I28" s="4"/>
      <c r="J28" s="4"/>
      <c r="K28" s="4"/>
      <c r="L28" s="4"/>
      <c r="M28" s="4"/>
      <c r="N28" s="4"/>
      <c r="O28" s="4"/>
      <c r="P28" s="4"/>
      <c r="Q28" s="4"/>
      <c r="R28" s="4">
        <v>47070500</v>
      </c>
      <c r="S28" s="5">
        <v>0.12886238727015858</v>
      </c>
      <c r="T28" s="5">
        <v>0</v>
      </c>
      <c r="U28" s="5">
        <v>2.5896410000000002E-2</v>
      </c>
    </row>
    <row r="29" spans="1:21" x14ac:dyDescent="0.2">
      <c r="A29" s="26"/>
      <c r="B29" t="s">
        <v>30</v>
      </c>
      <c r="C29" s="6">
        <v>45237</v>
      </c>
      <c r="D29" s="4">
        <v>4494500</v>
      </c>
      <c r="E29" s="4">
        <v>799011</v>
      </c>
      <c r="F29" s="4">
        <v>3695489</v>
      </c>
      <c r="G29" s="4">
        <v>95116150000</v>
      </c>
      <c r="H29" s="4">
        <f t="shared" si="0"/>
        <v>266622483392.43939</v>
      </c>
      <c r="I29" s="4"/>
      <c r="J29" s="4"/>
      <c r="K29" s="4"/>
      <c r="L29" s="4"/>
      <c r="M29" s="4"/>
      <c r="N29" s="4"/>
      <c r="O29" s="4"/>
      <c r="P29" s="4"/>
      <c r="Q29" s="4"/>
      <c r="R29" s="4">
        <v>19881700</v>
      </c>
      <c r="S29" s="5">
        <v>0.26625042124164433</v>
      </c>
      <c r="T29" s="5">
        <v>0</v>
      </c>
      <c r="U29" s="5">
        <v>1.9417499999999999E-3</v>
      </c>
    </row>
    <row r="30" spans="1:21" x14ac:dyDescent="0.2">
      <c r="A30" s="26"/>
      <c r="B30" t="s">
        <v>37</v>
      </c>
      <c r="C30" s="6">
        <v>45238</v>
      </c>
      <c r="D30" s="4">
        <v>3206800</v>
      </c>
      <c r="E30" s="4">
        <v>1858475</v>
      </c>
      <c r="F30" s="4">
        <v>1348325</v>
      </c>
      <c r="G30" s="4">
        <v>35545790000</v>
      </c>
      <c r="H30" s="4">
        <f t="shared" si="0"/>
        <v>302168273392.43939</v>
      </c>
      <c r="I30" s="4"/>
      <c r="J30" s="4"/>
      <c r="K30" s="4"/>
      <c r="L30" s="4"/>
      <c r="M30" s="4"/>
      <c r="N30" s="4"/>
      <c r="O30" s="4"/>
      <c r="P30" s="4"/>
      <c r="Q30" s="4"/>
      <c r="R30" s="4">
        <v>35518700</v>
      </c>
      <c r="S30" s="5">
        <v>0.1426086821871296</v>
      </c>
      <c r="T30" s="5">
        <v>0</v>
      </c>
      <c r="U30" s="5">
        <v>4.4573639999999998E-2</v>
      </c>
    </row>
    <row r="31" spans="1:21" x14ac:dyDescent="0.2">
      <c r="A31" s="26"/>
      <c r="B31" t="s">
        <v>32</v>
      </c>
      <c r="C31" s="6">
        <v>45239</v>
      </c>
      <c r="D31" s="4">
        <v>6077700</v>
      </c>
      <c r="E31" s="4">
        <v>4872955</v>
      </c>
      <c r="F31" s="4">
        <v>1204745</v>
      </c>
      <c r="G31" s="4">
        <v>32580060000</v>
      </c>
      <c r="H31" s="4">
        <f t="shared" si="0"/>
        <v>334748333392.43939</v>
      </c>
      <c r="I31" s="4"/>
      <c r="J31" s="4"/>
      <c r="K31" s="4"/>
      <c r="L31" s="4"/>
      <c r="M31" s="4"/>
      <c r="N31" s="4"/>
      <c r="O31" s="4"/>
      <c r="P31" s="4"/>
      <c r="Q31" s="4"/>
      <c r="R31" s="4">
        <v>31361600</v>
      </c>
      <c r="S31" s="5">
        <v>0.34917398984745679</v>
      </c>
      <c r="T31" s="5">
        <v>0</v>
      </c>
      <c r="U31" s="5">
        <v>-9.2764400000000004E-3</v>
      </c>
    </row>
    <row r="32" spans="1:21" x14ac:dyDescent="0.2">
      <c r="A32" s="26"/>
      <c r="B32" t="s">
        <v>33</v>
      </c>
      <c r="C32" s="6">
        <v>45240</v>
      </c>
      <c r="D32" s="4">
        <v>3495920</v>
      </c>
      <c r="E32" s="4">
        <v>3363818</v>
      </c>
      <c r="F32" s="4">
        <v>132102</v>
      </c>
      <c r="G32" s="4">
        <v>3450770000</v>
      </c>
      <c r="H32" s="4">
        <f t="shared" si="0"/>
        <v>338199103392.43939</v>
      </c>
      <c r="I32" s="4"/>
      <c r="J32" s="4"/>
      <c r="K32" s="4"/>
      <c r="L32" s="4"/>
      <c r="M32" s="4"/>
      <c r="N32" s="4"/>
      <c r="O32" s="4"/>
      <c r="P32" s="4"/>
      <c r="Q32" s="4"/>
      <c r="R32" s="4">
        <v>29080100</v>
      </c>
      <c r="S32" s="5">
        <v>0.23589114205246886</v>
      </c>
      <c r="T32" s="5">
        <v>0</v>
      </c>
      <c r="U32" s="5">
        <v>-7.4906399999999998E-3</v>
      </c>
    </row>
    <row r="33" spans="1:21" x14ac:dyDescent="0.2">
      <c r="A33" s="26"/>
      <c r="B33" t="s">
        <v>36</v>
      </c>
      <c r="C33" s="6">
        <v>45243</v>
      </c>
      <c r="D33" s="4">
        <v>2137100</v>
      </c>
      <c r="E33" s="4">
        <v>3800542</v>
      </c>
      <c r="F33" s="4">
        <v>-1663442</v>
      </c>
      <c r="G33" s="4">
        <v>-45330960000</v>
      </c>
      <c r="H33" s="4">
        <f t="shared" si="0"/>
        <v>292868143392.43939</v>
      </c>
      <c r="I33" s="4"/>
      <c r="J33" s="4"/>
      <c r="K33" s="4"/>
      <c r="L33" s="4"/>
      <c r="M33" s="4"/>
      <c r="N33" s="4"/>
      <c r="O33" s="4"/>
      <c r="P33" s="4"/>
      <c r="Q33" s="4"/>
      <c r="R33" s="4">
        <v>44047300</v>
      </c>
      <c r="S33" s="5">
        <v>0.13480149748111689</v>
      </c>
      <c r="T33" s="5">
        <v>0</v>
      </c>
      <c r="U33" s="5">
        <v>2.6415089999999999E-2</v>
      </c>
    </row>
    <row r="34" spans="1:21" x14ac:dyDescent="0.2">
      <c r="A34" s="26"/>
      <c r="B34" t="s">
        <v>38</v>
      </c>
      <c r="C34" s="6">
        <v>45244</v>
      </c>
      <c r="D34" s="4">
        <v>476500</v>
      </c>
      <c r="E34" s="4">
        <v>3053591</v>
      </c>
      <c r="F34" s="4">
        <v>-2577091</v>
      </c>
      <c r="G34" s="4">
        <v>-69746420000</v>
      </c>
      <c r="H34" s="4">
        <f t="shared" si="0"/>
        <v>223121723392.43939</v>
      </c>
      <c r="I34" s="4"/>
      <c r="J34" s="4"/>
      <c r="K34" s="4"/>
      <c r="L34" s="4"/>
      <c r="M34" s="4"/>
      <c r="N34" s="4"/>
      <c r="O34" s="4"/>
      <c r="P34" s="4"/>
      <c r="Q34" s="4"/>
      <c r="R34" s="4">
        <v>24170000</v>
      </c>
      <c r="S34" s="5">
        <v>0.14605258585022757</v>
      </c>
      <c r="T34" s="5">
        <v>0</v>
      </c>
      <c r="U34" s="5">
        <v>-7.3529399999999996E-3</v>
      </c>
    </row>
    <row r="35" spans="1:21" x14ac:dyDescent="0.2">
      <c r="A35" s="26"/>
      <c r="B35" t="s">
        <v>7</v>
      </c>
      <c r="C35" s="6">
        <v>45245</v>
      </c>
      <c r="D35" s="4">
        <v>3242900</v>
      </c>
      <c r="E35" s="4">
        <v>2395611</v>
      </c>
      <c r="F35" s="4">
        <v>847289</v>
      </c>
      <c r="G35" s="4">
        <v>23110240000</v>
      </c>
      <c r="H35" s="4">
        <f t="shared" si="0"/>
        <v>246231963392.43939</v>
      </c>
      <c r="I35" s="4"/>
      <c r="J35" s="4"/>
      <c r="K35" s="4"/>
      <c r="L35" s="4"/>
      <c r="M35" s="4"/>
      <c r="N35" s="4"/>
      <c r="O35" s="4"/>
      <c r="P35" s="4"/>
      <c r="Q35" s="4"/>
      <c r="R35" s="4">
        <v>34793000</v>
      </c>
      <c r="S35" s="5">
        <v>0.16205877619061304</v>
      </c>
      <c r="T35" s="5">
        <v>0</v>
      </c>
      <c r="U35" s="5">
        <v>0</v>
      </c>
    </row>
    <row r="36" spans="1:21" x14ac:dyDescent="0.2">
      <c r="A36" s="26"/>
      <c r="B36" t="s">
        <v>8</v>
      </c>
      <c r="C36" s="6">
        <v>45246</v>
      </c>
      <c r="D36" s="4">
        <v>1613350</v>
      </c>
      <c r="E36" s="4">
        <v>1139550</v>
      </c>
      <c r="F36" s="4">
        <v>473800</v>
      </c>
      <c r="G36" s="4">
        <v>12762050000</v>
      </c>
      <c r="H36" s="4">
        <f t="shared" si="0"/>
        <v>258994013392.43939</v>
      </c>
      <c r="I36" s="4"/>
      <c r="J36" s="4"/>
      <c r="K36" s="4"/>
      <c r="L36" s="4"/>
      <c r="M36" s="4"/>
      <c r="N36" s="4"/>
      <c r="O36" s="4"/>
      <c r="P36" s="4"/>
      <c r="Q36" s="4"/>
      <c r="R36" s="4">
        <v>16331000</v>
      </c>
      <c r="S36" s="5">
        <v>0.16856897924193251</v>
      </c>
      <c r="T36" s="5">
        <v>0</v>
      </c>
      <c r="U36" s="5">
        <v>7.4074099999999997E-3</v>
      </c>
    </row>
    <row r="37" spans="1:21" x14ac:dyDescent="0.2">
      <c r="A37" s="26"/>
      <c r="B37" t="s">
        <v>9</v>
      </c>
      <c r="C37" s="6">
        <v>45247</v>
      </c>
      <c r="D37" s="4">
        <v>2303840</v>
      </c>
      <c r="E37" s="4">
        <v>3422664</v>
      </c>
      <c r="F37" s="4">
        <v>-1118824</v>
      </c>
      <c r="G37" s="4">
        <v>-30743340000</v>
      </c>
      <c r="H37" s="4">
        <f t="shared" si="0"/>
        <v>228250673392.43939</v>
      </c>
      <c r="I37" s="4"/>
      <c r="J37" s="4"/>
      <c r="K37" s="4"/>
      <c r="L37" s="4"/>
      <c r="M37" s="4"/>
      <c r="N37" s="4"/>
      <c r="O37" s="4"/>
      <c r="P37" s="4"/>
      <c r="Q37" s="4"/>
      <c r="R37" s="4">
        <v>43368900</v>
      </c>
      <c r="S37" s="5">
        <v>0.13204171652958688</v>
      </c>
      <c r="T37" s="5">
        <v>0</v>
      </c>
      <c r="U37" s="5">
        <v>-2.5735290000000001E-2</v>
      </c>
    </row>
    <row r="38" spans="1:21" x14ac:dyDescent="0.2">
      <c r="A38" s="26"/>
      <c r="B38" t="s">
        <v>12</v>
      </c>
      <c r="C38" s="2">
        <v>45250</v>
      </c>
      <c r="D38" s="4">
        <v>2344300</v>
      </c>
      <c r="E38" s="4">
        <v>2133894</v>
      </c>
      <c r="F38" s="4">
        <v>210406</v>
      </c>
      <c r="G38" s="4">
        <v>6024150000</v>
      </c>
      <c r="H38" s="4">
        <f>H37+G38</f>
        <v>234274823392.43939</v>
      </c>
      <c r="I38" s="4"/>
      <c r="J38" s="4"/>
      <c r="K38" s="4"/>
      <c r="L38" s="4"/>
      <c r="M38" s="4"/>
      <c r="N38" s="4"/>
      <c r="O38" s="4"/>
      <c r="P38" s="4"/>
      <c r="Q38" s="4"/>
      <c r="R38" s="4">
        <v>18250000</v>
      </c>
      <c r="S38" s="5">
        <v>0.24538049315068494</v>
      </c>
      <c r="T38" s="5">
        <v>0</v>
      </c>
      <c r="U38" s="5">
        <v>5.6603799999999996E-3</v>
      </c>
    </row>
    <row r="39" spans="1:21" x14ac:dyDescent="0.2">
      <c r="A39" s="26"/>
      <c r="B39" t="s">
        <v>13</v>
      </c>
      <c r="C39" s="2">
        <v>45251</v>
      </c>
      <c r="D39" s="4">
        <v>348010</v>
      </c>
      <c r="E39" s="4">
        <v>1426237</v>
      </c>
      <c r="F39" s="4">
        <v>-1078227</v>
      </c>
      <c r="G39" s="4">
        <v>-29268920000</v>
      </c>
      <c r="H39" s="4">
        <f t="shared" si="0"/>
        <v>205005903392.43939</v>
      </c>
      <c r="I39" s="4"/>
      <c r="J39" s="4"/>
      <c r="K39" s="4"/>
      <c r="L39" s="4"/>
      <c r="M39" s="4"/>
      <c r="N39" s="4"/>
      <c r="O39" s="4"/>
      <c r="P39" s="4"/>
      <c r="Q39" s="4"/>
      <c r="R39" s="4">
        <v>26772700</v>
      </c>
      <c r="S39" s="5">
        <v>6.6270753416726738E-2</v>
      </c>
      <c r="T39" s="5">
        <v>0</v>
      </c>
      <c r="U39" s="5">
        <v>1.5009379999999999E-2</v>
      </c>
    </row>
    <row r="40" spans="1:21" x14ac:dyDescent="0.2">
      <c r="A40" s="26"/>
      <c r="B40" t="s">
        <v>14</v>
      </c>
      <c r="C40" s="2">
        <v>45252</v>
      </c>
      <c r="D40" s="4">
        <v>1013447</v>
      </c>
      <c r="E40" s="4">
        <v>1643922</v>
      </c>
      <c r="F40" s="4">
        <v>-630475</v>
      </c>
      <c r="G40" s="4">
        <v>-17012250000</v>
      </c>
      <c r="H40" s="4">
        <f t="shared" si="0"/>
        <v>187993653392.43939</v>
      </c>
      <c r="I40" s="4"/>
      <c r="J40" s="4"/>
      <c r="K40" s="4"/>
      <c r="L40" s="4"/>
      <c r="M40" s="4"/>
      <c r="N40" s="4"/>
      <c r="O40" s="4"/>
      <c r="P40" s="4"/>
      <c r="Q40" s="4"/>
      <c r="R40" s="4">
        <v>17945500</v>
      </c>
      <c r="S40" s="5">
        <v>0.14807996433646317</v>
      </c>
      <c r="T40" s="5">
        <v>0</v>
      </c>
      <c r="U40" s="5">
        <v>5.5452899999999996E-3</v>
      </c>
    </row>
    <row r="41" spans="1:21" x14ac:dyDescent="0.2">
      <c r="A41" s="26"/>
      <c r="B41" t="s">
        <v>15</v>
      </c>
      <c r="C41" s="2">
        <v>45253</v>
      </c>
      <c r="D41" s="4">
        <v>1349800</v>
      </c>
      <c r="E41" s="4">
        <v>1433905</v>
      </c>
      <c r="F41" s="4">
        <v>-84105</v>
      </c>
      <c r="G41" s="4">
        <v>-2884460000</v>
      </c>
      <c r="H41" s="4">
        <f t="shared" si="0"/>
        <v>185109193392.43939</v>
      </c>
      <c r="I41" s="4"/>
      <c r="J41" s="4"/>
      <c r="K41" s="4"/>
      <c r="L41" s="4"/>
      <c r="M41" s="4"/>
      <c r="N41" s="4"/>
      <c r="O41" s="4"/>
      <c r="P41" s="4"/>
      <c r="Q41" s="4"/>
      <c r="R41" s="4">
        <v>21804500</v>
      </c>
      <c r="S41" s="5">
        <v>0.12766653672407072</v>
      </c>
      <c r="T41" s="5">
        <v>0</v>
      </c>
      <c r="U41" s="5">
        <v>-4.9632349999999999E-2</v>
      </c>
    </row>
    <row r="42" spans="1:21" x14ac:dyDescent="0.2">
      <c r="A42" s="26"/>
      <c r="B42" t="s">
        <v>16</v>
      </c>
      <c r="C42" s="2">
        <v>45254</v>
      </c>
      <c r="D42" s="4">
        <v>3871900</v>
      </c>
      <c r="E42" s="4">
        <v>4926400</v>
      </c>
      <c r="F42" s="4">
        <v>-1054500</v>
      </c>
      <c r="G42" s="4">
        <v>-27249240000</v>
      </c>
      <c r="H42" s="4">
        <f t="shared" si="0"/>
        <v>157859953392.43939</v>
      </c>
      <c r="I42" s="4"/>
      <c r="J42" s="4"/>
      <c r="K42" s="4"/>
      <c r="L42" s="4"/>
      <c r="M42" s="4"/>
      <c r="N42" s="4"/>
      <c r="O42" s="4"/>
      <c r="P42" s="4"/>
      <c r="Q42" s="4"/>
      <c r="R42" s="4">
        <v>26228500</v>
      </c>
      <c r="S42" s="5">
        <v>0.33544808128562442</v>
      </c>
      <c r="T42" s="5">
        <v>0</v>
      </c>
      <c r="U42" s="5">
        <v>2.12766E-2</v>
      </c>
    </row>
    <row r="43" spans="1:21" x14ac:dyDescent="0.2">
      <c r="A43" s="26"/>
      <c r="B43" t="s">
        <v>19</v>
      </c>
      <c r="C43" s="2">
        <v>45257</v>
      </c>
      <c r="D43" s="4">
        <v>3929300</v>
      </c>
      <c r="E43" s="4">
        <v>1177417</v>
      </c>
      <c r="F43" s="4">
        <v>2751883</v>
      </c>
      <c r="G43" s="4">
        <v>72769540000</v>
      </c>
      <c r="H43" s="4">
        <f t="shared" si="0"/>
        <v>230629493392.43939</v>
      </c>
      <c r="I43" s="4"/>
      <c r="J43" s="4"/>
      <c r="K43" s="4"/>
      <c r="L43" s="4"/>
      <c r="M43" s="4"/>
      <c r="N43" s="4"/>
      <c r="O43" s="4"/>
      <c r="P43" s="4"/>
      <c r="Q43" s="4"/>
      <c r="R43" s="4">
        <v>16724600</v>
      </c>
      <c r="S43" s="5">
        <v>0.30534165241620126</v>
      </c>
      <c r="T43" s="5">
        <v>0</v>
      </c>
      <c r="U43" s="5">
        <v>-3.78788E-3</v>
      </c>
    </row>
    <row r="44" spans="1:21" x14ac:dyDescent="0.2">
      <c r="A44" s="26"/>
      <c r="B44" t="s">
        <v>20</v>
      </c>
      <c r="C44" s="2">
        <v>45258</v>
      </c>
      <c r="D44" s="4">
        <v>2975800</v>
      </c>
      <c r="E44" s="4">
        <v>2268051</v>
      </c>
      <c r="F44" s="4">
        <v>707749</v>
      </c>
      <c r="G44" s="4">
        <v>18824230000</v>
      </c>
      <c r="H44" s="4">
        <f t="shared" si="0"/>
        <v>249453723392.43939</v>
      </c>
      <c r="I44" s="4"/>
      <c r="J44" s="4"/>
      <c r="K44" s="4"/>
      <c r="L44" s="4"/>
      <c r="M44" s="4"/>
      <c r="N44" s="4"/>
      <c r="O44" s="4"/>
      <c r="P44" s="4"/>
      <c r="Q44" s="4"/>
      <c r="R44" s="4">
        <v>19323600</v>
      </c>
      <c r="S44" s="5">
        <v>0.27137029332008528</v>
      </c>
      <c r="T44" s="5">
        <v>0</v>
      </c>
      <c r="U44" s="5">
        <v>1.520913E-2</v>
      </c>
    </row>
    <row r="45" spans="1:21" x14ac:dyDescent="0.2">
      <c r="A45" s="26"/>
      <c r="B45" t="s">
        <v>21</v>
      </c>
      <c r="C45" s="2">
        <v>45259</v>
      </c>
      <c r="D45" s="4">
        <v>2554750</v>
      </c>
      <c r="E45" s="4">
        <v>1473445</v>
      </c>
      <c r="F45" s="4">
        <v>1081305</v>
      </c>
      <c r="G45" s="4">
        <v>29130200000</v>
      </c>
      <c r="H45" s="4">
        <f t="shared" si="0"/>
        <v>278583923392.43939</v>
      </c>
      <c r="I45" s="4"/>
      <c r="J45" s="4"/>
      <c r="K45" s="4"/>
      <c r="L45" s="4"/>
      <c r="M45" s="4"/>
      <c r="N45" s="4"/>
      <c r="O45" s="4"/>
      <c r="P45" s="4"/>
      <c r="Q45" s="4"/>
      <c r="R45" s="4">
        <v>23003000</v>
      </c>
      <c r="S45" s="5">
        <v>0.17511607181671957</v>
      </c>
      <c r="T45" s="5">
        <v>0</v>
      </c>
      <c r="U45" s="5">
        <v>1.123596E-2</v>
      </c>
    </row>
    <row r="46" spans="1:21" x14ac:dyDescent="0.2">
      <c r="A46" s="26"/>
      <c r="B46" t="s">
        <v>22</v>
      </c>
      <c r="C46" s="2">
        <v>45260</v>
      </c>
      <c r="D46" s="4">
        <v>2617100</v>
      </c>
      <c r="E46" s="4">
        <v>4977515</v>
      </c>
      <c r="F46" s="4">
        <v>-2360415</v>
      </c>
      <c r="G46" s="4">
        <v>-62480710000</v>
      </c>
      <c r="H46" s="4">
        <f t="shared" si="0"/>
        <v>216103213392.43939</v>
      </c>
      <c r="I46" s="4"/>
      <c r="J46" s="4"/>
      <c r="K46" s="4"/>
      <c r="L46" s="4"/>
      <c r="M46" s="4"/>
      <c r="N46" s="4"/>
      <c r="O46" s="4"/>
      <c r="P46" s="4"/>
      <c r="Q46" s="4"/>
      <c r="R46" s="4">
        <v>21381100</v>
      </c>
      <c r="S46" s="5">
        <v>0.35520225806904226</v>
      </c>
      <c r="T46" s="5">
        <v>0</v>
      </c>
      <c r="U46" s="5">
        <v>-1.6666670000000001E-2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817600</v>
      </c>
      <c r="E47" s="4">
        <v>1241963</v>
      </c>
      <c r="F47" s="4">
        <v>-424363</v>
      </c>
      <c r="G47" s="4">
        <v>-11468790000</v>
      </c>
      <c r="H47" s="4">
        <f t="shared" si="0"/>
        <v>204634423392.43939</v>
      </c>
      <c r="I47" s="4"/>
      <c r="J47" s="4"/>
      <c r="K47" s="4"/>
      <c r="L47" s="4"/>
      <c r="M47" s="4"/>
      <c r="N47" s="4"/>
      <c r="O47" s="4"/>
      <c r="P47" s="4"/>
      <c r="Q47" s="4"/>
      <c r="R47" s="4">
        <v>17483301</v>
      </c>
      <c r="S47" s="5">
        <v>0.11780172405657262</v>
      </c>
      <c r="T47" s="5">
        <v>0</v>
      </c>
      <c r="U47" s="5">
        <v>1.318267E-2</v>
      </c>
    </row>
    <row r="48" spans="1:21" x14ac:dyDescent="0.2">
      <c r="A48" s="26"/>
      <c r="B48" t="s">
        <v>27</v>
      </c>
      <c r="C48" s="2">
        <v>45264</v>
      </c>
      <c r="D48" s="4">
        <v>1408800</v>
      </c>
      <c r="E48" s="4">
        <v>1743591</v>
      </c>
      <c r="F48" s="4">
        <v>-334791</v>
      </c>
      <c r="G48" s="4">
        <v>-9021150000</v>
      </c>
      <c r="H48" s="4">
        <f t="shared" si="0"/>
        <v>195613273392.43939</v>
      </c>
      <c r="I48" s="4"/>
      <c r="J48" s="4"/>
      <c r="K48" s="4"/>
      <c r="L48" s="4"/>
      <c r="M48" s="4"/>
      <c r="N48" s="4"/>
      <c r="O48" s="4"/>
      <c r="P48" s="4"/>
      <c r="Q48" s="4"/>
      <c r="R48" s="4">
        <v>42381800</v>
      </c>
      <c r="S48" s="5">
        <v>7.4380771935123088E-2</v>
      </c>
      <c r="T48" s="5">
        <v>0</v>
      </c>
      <c r="U48" s="5">
        <v>2.2304830000000001E-2</v>
      </c>
    </row>
    <row r="49" spans="1:21" x14ac:dyDescent="0.2">
      <c r="A49" s="26"/>
      <c r="B49" t="s">
        <v>28</v>
      </c>
      <c r="C49" s="2">
        <v>45265</v>
      </c>
      <c r="D49" s="4">
        <v>614100</v>
      </c>
      <c r="E49" s="4">
        <v>7498060</v>
      </c>
      <c r="F49" s="4">
        <v>-6883960</v>
      </c>
      <c r="G49" s="4">
        <v>-188056260000</v>
      </c>
      <c r="H49" s="4">
        <f t="shared" si="0"/>
        <v>7557013392.4393921</v>
      </c>
      <c r="I49" s="4"/>
      <c r="J49" s="4"/>
      <c r="K49" s="4"/>
      <c r="L49" s="4"/>
      <c r="M49" s="4"/>
      <c r="N49" s="4"/>
      <c r="O49" s="4"/>
      <c r="P49" s="4"/>
      <c r="Q49" s="4"/>
      <c r="R49" s="4">
        <v>22656100</v>
      </c>
      <c r="S49" s="5">
        <v>0.35805632920052438</v>
      </c>
      <c r="T49" s="5">
        <v>0</v>
      </c>
      <c r="U49" s="5">
        <v>-9.0909100000000007E-3</v>
      </c>
    </row>
    <row r="50" spans="1:21" x14ac:dyDescent="0.2">
      <c r="A50" s="26"/>
      <c r="B50" t="s">
        <v>29</v>
      </c>
      <c r="C50" s="2">
        <v>45266</v>
      </c>
      <c r="D50" s="4">
        <v>1578400</v>
      </c>
      <c r="E50" s="4">
        <v>662601</v>
      </c>
      <c r="F50" s="4">
        <v>915799</v>
      </c>
      <c r="G50" s="4">
        <v>25160410000</v>
      </c>
      <c r="H50" s="4">
        <f t="shared" si="0"/>
        <v>32717423392.439392</v>
      </c>
      <c r="I50" s="4"/>
      <c r="J50" s="4"/>
      <c r="K50" s="4"/>
      <c r="L50" s="4"/>
      <c r="M50" s="4"/>
      <c r="N50" s="4"/>
      <c r="O50" s="4"/>
      <c r="P50" s="4"/>
      <c r="Q50" s="4"/>
      <c r="R50" s="4">
        <v>18648100</v>
      </c>
      <c r="S50" s="5">
        <v>0.12017315436961407</v>
      </c>
      <c r="T50" s="5">
        <v>0</v>
      </c>
      <c r="U50" s="5">
        <v>1.2844039999999999E-2</v>
      </c>
    </row>
    <row r="51" spans="1:21" x14ac:dyDescent="0.2">
      <c r="A51" s="26"/>
      <c r="B51" t="s">
        <v>30</v>
      </c>
      <c r="C51" s="2">
        <v>45267</v>
      </c>
      <c r="D51" s="4">
        <v>4484850</v>
      </c>
      <c r="E51" s="4">
        <v>6005598</v>
      </c>
      <c r="F51" s="4">
        <v>-1520748</v>
      </c>
      <c r="G51" s="4">
        <v>-42112220000</v>
      </c>
      <c r="H51" s="4">
        <f t="shared" si="0"/>
        <v>-9394796607.5606079</v>
      </c>
      <c r="I51" s="4"/>
      <c r="J51" s="4"/>
      <c r="K51" s="4"/>
      <c r="L51" s="4"/>
      <c r="M51" s="4"/>
      <c r="N51" s="4"/>
      <c r="O51" s="4"/>
      <c r="P51" s="4"/>
      <c r="Q51" s="4"/>
      <c r="R51" s="4">
        <v>50275900</v>
      </c>
      <c r="S51" s="5">
        <v>0.2086575874325472</v>
      </c>
      <c r="T51" s="5">
        <v>0</v>
      </c>
      <c r="U51" s="5">
        <v>0</v>
      </c>
    </row>
    <row r="52" spans="1:21" x14ac:dyDescent="0.2">
      <c r="A52" s="26"/>
      <c r="B52" t="s">
        <v>37</v>
      </c>
      <c r="C52" s="2">
        <v>45268</v>
      </c>
      <c r="D52" s="4">
        <v>2304100</v>
      </c>
      <c r="E52" s="4">
        <v>3540893</v>
      </c>
      <c r="F52" s="4">
        <v>-1236793</v>
      </c>
      <c r="G52" s="4">
        <v>-34679160000</v>
      </c>
      <c r="H52" s="4">
        <f t="shared" si="0"/>
        <v>-44073956607.560608</v>
      </c>
      <c r="I52" s="4">
        <v>2062700</v>
      </c>
      <c r="J52" s="4">
        <v>1531300</v>
      </c>
      <c r="K52" s="4">
        <v>531400</v>
      </c>
      <c r="L52" s="4">
        <v>15144260000</v>
      </c>
      <c r="M52" s="4"/>
      <c r="N52" s="4">
        <v>10255</v>
      </c>
      <c r="O52" s="4">
        <v>7967</v>
      </c>
      <c r="P52" s="4">
        <v>26591800</v>
      </c>
      <c r="Q52" s="4">
        <v>24834100</v>
      </c>
      <c r="R52" s="4">
        <v>52783700</v>
      </c>
      <c r="S52" s="5">
        <v>0.11073481017814212</v>
      </c>
      <c r="T52" s="5">
        <v>6.8089201780094991E-2</v>
      </c>
      <c r="U52" s="5">
        <v>3.6231900000000001E-3</v>
      </c>
    </row>
    <row r="53" spans="1:21" x14ac:dyDescent="0.2">
      <c r="A53" s="26"/>
      <c r="B53" t="s">
        <v>34</v>
      </c>
      <c r="C53" s="2">
        <v>45271</v>
      </c>
      <c r="D53" s="4">
        <v>443863</v>
      </c>
      <c r="E53" s="4">
        <v>847657</v>
      </c>
      <c r="F53" s="4">
        <v>-403794</v>
      </c>
      <c r="G53" s="4">
        <v>-11144840000</v>
      </c>
      <c r="H53" s="4">
        <f t="shared" si="0"/>
        <v>-55218796607.560608</v>
      </c>
      <c r="I53" s="4">
        <v>901400</v>
      </c>
      <c r="J53" s="4">
        <v>1223700</v>
      </c>
      <c r="K53" s="4">
        <v>-322300</v>
      </c>
      <c r="L53" s="4">
        <v>-8900980000</v>
      </c>
      <c r="M53" s="4"/>
      <c r="N53" s="4">
        <v>2475</v>
      </c>
      <c r="O53" s="4">
        <v>4382</v>
      </c>
      <c r="P53" s="4">
        <v>6193700</v>
      </c>
      <c r="Q53" s="4">
        <v>10221600</v>
      </c>
      <c r="R53" s="4">
        <v>17990400</v>
      </c>
      <c r="S53" s="5">
        <v>7.178939879046603E-2</v>
      </c>
      <c r="T53" s="5">
        <v>0.11812411063678406</v>
      </c>
      <c r="U53" s="5">
        <v>-7.2202200000000003E-3</v>
      </c>
    </row>
    <row r="54" spans="1:21" x14ac:dyDescent="0.2">
      <c r="A54" s="26"/>
      <c r="B54" t="s">
        <v>35</v>
      </c>
      <c r="C54" s="2">
        <v>45272</v>
      </c>
      <c r="D54" s="4">
        <v>2409730</v>
      </c>
      <c r="E54" s="4">
        <v>1240046</v>
      </c>
      <c r="F54" s="4">
        <v>1169684</v>
      </c>
      <c r="G54" s="4">
        <v>32772830000</v>
      </c>
      <c r="H54" s="4">
        <f t="shared" si="0"/>
        <v>-22445966607.560608</v>
      </c>
      <c r="I54" s="4">
        <v>3409000</v>
      </c>
      <c r="J54" s="4">
        <v>3003100</v>
      </c>
      <c r="K54" s="4">
        <v>405900</v>
      </c>
      <c r="L54" s="4">
        <v>11258750000</v>
      </c>
      <c r="M54" s="4"/>
      <c r="N54" s="4">
        <v>7471</v>
      </c>
      <c r="O54" s="4">
        <v>3725</v>
      </c>
      <c r="P54" s="4">
        <v>17926700</v>
      </c>
      <c r="Q54" s="4">
        <v>12832100</v>
      </c>
      <c r="R54" s="4">
        <v>32231800</v>
      </c>
      <c r="S54" s="5">
        <v>0.11323525214229425</v>
      </c>
      <c r="T54" s="5">
        <v>0.19893707456611173</v>
      </c>
      <c r="U54" s="5">
        <v>1.6363639999999999E-2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EE4-700C-DF40-AC88-CBA064BCC1EE}">
  <dimension ref="A1:U67"/>
  <sheetViews>
    <sheetView topLeftCell="F1" workbookViewId="0">
      <pane ySplit="2" topLeftCell="A37" activePane="bottomLeft" state="frozen"/>
      <selection pane="bottomLeft" activeCell="H54" sqref="H54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6.5" customWidth="1"/>
    <col min="7" max="7" width="19.33203125" customWidth="1"/>
    <col min="8" max="8" width="21.33203125" customWidth="1"/>
    <col min="9" max="9" width="13" customWidth="1"/>
    <col min="10" max="10" width="12.83203125" customWidth="1"/>
    <col min="11" max="11" width="13.83203125" customWidth="1"/>
    <col min="12" max="12" width="14.33203125" customWidth="1"/>
    <col min="13" max="13" width="15" customWidth="1"/>
    <col min="18" max="18" width="16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211400</v>
      </c>
      <c r="E3" s="4">
        <v>100849</v>
      </c>
      <c r="F3" s="4">
        <v>110551</v>
      </c>
      <c r="G3" s="4">
        <v>2253220000</v>
      </c>
      <c r="H3" s="4">
        <v>2253220000</v>
      </c>
      <c r="I3" s="4"/>
      <c r="J3" s="4"/>
      <c r="K3" s="4"/>
      <c r="L3" s="4"/>
      <c r="M3" s="4"/>
      <c r="N3" s="4"/>
      <c r="O3" s="4"/>
      <c r="P3" s="4"/>
      <c r="Q3" s="4"/>
      <c r="R3" s="4">
        <v>12523900</v>
      </c>
      <c r="S3" s="5">
        <v>2.4932249538881658E-2</v>
      </c>
      <c r="T3" s="5">
        <v>0</v>
      </c>
      <c r="U3" s="5">
        <v>5.0000000000000001E-3</v>
      </c>
    </row>
    <row r="4" spans="1:21" x14ac:dyDescent="0.2">
      <c r="A4" s="26"/>
      <c r="B4" t="s">
        <v>26</v>
      </c>
      <c r="C4" s="2">
        <v>45202</v>
      </c>
      <c r="D4" s="4">
        <v>954400</v>
      </c>
      <c r="E4" s="4">
        <v>1305791</v>
      </c>
      <c r="F4" s="4">
        <v>-351391</v>
      </c>
      <c r="G4" s="4">
        <v>-6968050000</v>
      </c>
      <c r="H4" s="4">
        <f>H3+G4</f>
        <v>-4714830000</v>
      </c>
      <c r="I4" s="4"/>
      <c r="J4" s="4"/>
      <c r="K4" s="4"/>
      <c r="L4" s="4"/>
      <c r="M4" s="4"/>
      <c r="N4" s="4"/>
      <c r="O4" s="4"/>
      <c r="P4" s="4"/>
      <c r="Q4" s="4"/>
      <c r="R4" s="4">
        <v>24004200</v>
      </c>
      <c r="S4" s="5">
        <v>9.4158147324218261E-2</v>
      </c>
      <c r="T4" s="5">
        <v>0</v>
      </c>
      <c r="U4" s="5">
        <v>-6.9651740000000004E-2</v>
      </c>
    </row>
    <row r="5" spans="1:21" x14ac:dyDescent="0.2">
      <c r="A5" s="26"/>
      <c r="B5" t="s">
        <v>27</v>
      </c>
      <c r="C5" s="2">
        <v>45203</v>
      </c>
      <c r="D5" s="4">
        <v>970800</v>
      </c>
      <c r="E5" s="4">
        <v>189515</v>
      </c>
      <c r="F5" s="4">
        <v>781285</v>
      </c>
      <c r="G5" s="4">
        <v>14956330000</v>
      </c>
      <c r="H5" s="4">
        <f>H4+G5</f>
        <v>10241500000</v>
      </c>
      <c r="I5" s="4"/>
      <c r="J5" s="4"/>
      <c r="K5" s="4"/>
      <c r="L5" s="4"/>
      <c r="M5" s="4"/>
      <c r="N5" s="4"/>
      <c r="O5" s="4"/>
      <c r="P5" s="4"/>
      <c r="Q5" s="4"/>
      <c r="R5" s="4">
        <v>12345200</v>
      </c>
      <c r="S5" s="5">
        <v>9.398916177947704E-2</v>
      </c>
      <c r="T5" s="5">
        <v>0</v>
      </c>
      <c r="U5" s="5">
        <v>2.1390369999999999E-2</v>
      </c>
    </row>
    <row r="6" spans="1:21" x14ac:dyDescent="0.2">
      <c r="A6" s="26"/>
      <c r="B6" t="s">
        <v>28</v>
      </c>
      <c r="C6" s="2">
        <v>45204</v>
      </c>
      <c r="D6" s="4">
        <v>20200</v>
      </c>
      <c r="E6" s="4">
        <v>67140</v>
      </c>
      <c r="F6" s="4">
        <v>-46940</v>
      </c>
      <c r="G6" s="4">
        <v>-887830000</v>
      </c>
      <c r="H6" s="4">
        <f>H5+G6</f>
        <v>9353670000</v>
      </c>
      <c r="I6" s="4"/>
      <c r="J6" s="4"/>
      <c r="K6" s="4"/>
      <c r="L6" s="4"/>
      <c r="M6" s="4"/>
      <c r="N6" s="4"/>
      <c r="O6" s="4"/>
      <c r="P6" s="4"/>
      <c r="Q6" s="4"/>
      <c r="R6" s="4">
        <v>7118600</v>
      </c>
      <c r="S6" s="5">
        <v>1.2269266428792178E-2</v>
      </c>
      <c r="T6" s="5">
        <v>0</v>
      </c>
      <c r="U6" s="5">
        <v>-3.926702E-2</v>
      </c>
    </row>
    <row r="7" spans="1:21" x14ac:dyDescent="0.2">
      <c r="A7" s="26"/>
      <c r="B7" t="s">
        <v>29</v>
      </c>
      <c r="C7" s="2">
        <v>45205</v>
      </c>
      <c r="D7" s="4">
        <v>1218200</v>
      </c>
      <c r="E7" s="4">
        <v>8700</v>
      </c>
      <c r="F7" s="4">
        <v>1209500</v>
      </c>
      <c r="G7" s="4">
        <v>22208600000</v>
      </c>
      <c r="H7" s="4">
        <f t="shared" ref="H7:H54" si="0">H6+G7</f>
        <v>31562270000</v>
      </c>
      <c r="I7" s="4"/>
      <c r="J7" s="4"/>
      <c r="K7" s="4"/>
      <c r="L7" s="4"/>
      <c r="M7" s="4"/>
      <c r="N7" s="4"/>
      <c r="O7" s="4"/>
      <c r="P7" s="4"/>
      <c r="Q7" s="4"/>
      <c r="R7" s="4">
        <v>7732900</v>
      </c>
      <c r="S7" s="5">
        <v>0.15865975248613068</v>
      </c>
      <c r="T7" s="5">
        <v>0</v>
      </c>
      <c r="U7" s="5">
        <v>2.1798370000000001E-2</v>
      </c>
    </row>
    <row r="8" spans="1:21" x14ac:dyDescent="0.2">
      <c r="A8" s="26"/>
      <c r="B8" t="s">
        <v>32</v>
      </c>
      <c r="C8" s="2">
        <v>45208</v>
      </c>
      <c r="D8" s="4">
        <v>209400</v>
      </c>
      <c r="E8" s="4">
        <v>330200</v>
      </c>
      <c r="F8" s="4">
        <v>-120800</v>
      </c>
      <c r="G8" s="4">
        <v>-2293200000</v>
      </c>
      <c r="H8" s="4">
        <f t="shared" si="0"/>
        <v>29269070000</v>
      </c>
      <c r="I8" s="4"/>
      <c r="J8" s="4"/>
      <c r="K8" s="4"/>
      <c r="L8" s="4"/>
      <c r="M8" s="4"/>
      <c r="N8" s="4"/>
      <c r="O8" s="4"/>
      <c r="P8" s="4"/>
      <c r="Q8" s="4"/>
      <c r="R8" s="4">
        <v>7891900</v>
      </c>
      <c r="S8" s="5">
        <v>6.8373902355579774E-2</v>
      </c>
      <c r="T8" s="5">
        <v>0</v>
      </c>
      <c r="U8" s="5">
        <v>3.2000000000000001E-2</v>
      </c>
    </row>
    <row r="9" spans="1:21" x14ac:dyDescent="0.2">
      <c r="A9" s="26"/>
      <c r="B9" t="s">
        <v>33</v>
      </c>
      <c r="C9" s="2">
        <v>45209</v>
      </c>
      <c r="D9" s="4">
        <v>59700</v>
      </c>
      <c r="E9" s="4">
        <v>193355</v>
      </c>
      <c r="F9" s="4">
        <v>-133655</v>
      </c>
      <c r="G9" s="4">
        <v>-2592180000</v>
      </c>
      <c r="H9" s="4">
        <f t="shared" si="0"/>
        <v>26676890000</v>
      </c>
      <c r="I9" s="4"/>
      <c r="J9" s="4"/>
      <c r="K9" s="4"/>
      <c r="L9" s="4"/>
      <c r="M9" s="4"/>
      <c r="N9" s="4"/>
      <c r="O9" s="4"/>
      <c r="P9" s="4"/>
      <c r="Q9" s="4"/>
      <c r="R9" s="4">
        <v>6954200</v>
      </c>
      <c r="S9" s="5">
        <v>3.6388801012337865E-2</v>
      </c>
      <c r="T9" s="5">
        <v>0</v>
      </c>
      <c r="U9" s="5">
        <v>-2.58398E-3</v>
      </c>
    </row>
    <row r="10" spans="1:21" x14ac:dyDescent="0.2">
      <c r="A10" s="26"/>
      <c r="B10" t="s">
        <v>34</v>
      </c>
      <c r="C10" s="2">
        <v>45210</v>
      </c>
      <c r="D10" s="4">
        <v>299000</v>
      </c>
      <c r="E10" s="4">
        <v>89195</v>
      </c>
      <c r="F10" s="4">
        <v>209805</v>
      </c>
      <c r="G10" s="4">
        <v>4100110000</v>
      </c>
      <c r="H10" s="4">
        <f t="shared" si="0"/>
        <v>30777000000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6699700</v>
      </c>
      <c r="S10" s="5">
        <v>5.7942146663283428E-2</v>
      </c>
      <c r="T10" s="5">
        <v>0</v>
      </c>
      <c r="U10" s="5">
        <v>2.072539E-2</v>
      </c>
    </row>
    <row r="11" spans="1:21" x14ac:dyDescent="0.2">
      <c r="A11" s="26"/>
      <c r="B11" t="s">
        <v>35</v>
      </c>
      <c r="C11" s="2">
        <v>45211</v>
      </c>
      <c r="D11" s="4">
        <v>258300</v>
      </c>
      <c r="E11" s="4">
        <v>152800</v>
      </c>
      <c r="F11" s="4">
        <v>105500</v>
      </c>
      <c r="G11" s="4">
        <v>2079110000</v>
      </c>
      <c r="H11" s="4">
        <f t="shared" si="0"/>
        <v>32856110000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6716000</v>
      </c>
      <c r="S11" s="5">
        <v>6.1212030970815963E-2</v>
      </c>
      <c r="T11" s="5">
        <v>0</v>
      </c>
      <c r="U11" s="5">
        <v>0</v>
      </c>
    </row>
    <row r="12" spans="1:21" x14ac:dyDescent="0.2">
      <c r="A12" s="26"/>
      <c r="B12" t="s">
        <v>36</v>
      </c>
      <c r="C12" s="2">
        <v>45212</v>
      </c>
      <c r="D12" s="4">
        <v>39300</v>
      </c>
      <c r="E12" s="4">
        <v>22600</v>
      </c>
      <c r="F12" s="4">
        <v>16700</v>
      </c>
      <c r="G12" s="4">
        <v>321140000</v>
      </c>
      <c r="H12" s="4">
        <f t="shared" si="0"/>
        <v>33177250000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5771300</v>
      </c>
      <c r="S12" s="5">
        <v>1.0725486458856757E-2</v>
      </c>
      <c r="T12" s="5">
        <v>0</v>
      </c>
      <c r="U12" s="5">
        <v>-2.5380699999999999E-3</v>
      </c>
    </row>
    <row r="13" spans="1:21" x14ac:dyDescent="0.2">
      <c r="A13" s="26"/>
      <c r="B13" t="s">
        <v>8</v>
      </c>
      <c r="C13" s="6">
        <v>45215</v>
      </c>
      <c r="D13" s="4">
        <v>6900</v>
      </c>
      <c r="E13" s="4">
        <v>27400</v>
      </c>
      <c r="F13" s="4">
        <v>-20500</v>
      </c>
      <c r="G13" s="4">
        <v>-404350000</v>
      </c>
      <c r="H13" s="4">
        <f t="shared" si="0"/>
        <v>32772900000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7201700</v>
      </c>
      <c r="S13" s="5">
        <v>4.7627643473068856E-3</v>
      </c>
      <c r="T13" s="5">
        <v>0</v>
      </c>
      <c r="U13" s="5">
        <v>-4.3256999999999997E-2</v>
      </c>
    </row>
    <row r="14" spans="1:21" x14ac:dyDescent="0.2">
      <c r="A14" s="26"/>
      <c r="B14" t="s">
        <v>9</v>
      </c>
      <c r="C14" s="6">
        <v>45216</v>
      </c>
      <c r="D14" s="4">
        <v>415500</v>
      </c>
      <c r="E14" s="4">
        <v>0</v>
      </c>
      <c r="F14" s="4">
        <v>415500</v>
      </c>
      <c r="G14" s="4">
        <v>7822800000</v>
      </c>
      <c r="H14" s="4">
        <f t="shared" si="0"/>
        <v>40595700000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6701700</v>
      </c>
      <c r="S14" s="5">
        <v>6.1999194234298761E-2</v>
      </c>
      <c r="T14" s="5">
        <v>0</v>
      </c>
      <c r="U14" s="5">
        <v>-4.2553189999999998E-2</v>
      </c>
    </row>
    <row r="15" spans="1:21" x14ac:dyDescent="0.2">
      <c r="A15" s="26"/>
      <c r="B15" t="s">
        <v>10</v>
      </c>
      <c r="C15" s="6">
        <v>45217</v>
      </c>
      <c r="D15" s="4">
        <v>771046</v>
      </c>
      <c r="E15" s="4">
        <v>834400</v>
      </c>
      <c r="F15" s="4">
        <v>-63354</v>
      </c>
      <c r="G15" s="4">
        <v>-1607750000</v>
      </c>
      <c r="H15" s="4">
        <f t="shared" si="0"/>
        <v>38987950000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19578200</v>
      </c>
      <c r="S15" s="5">
        <v>8.2001716194542912E-2</v>
      </c>
      <c r="T15" s="5">
        <v>0</v>
      </c>
      <c r="U15" s="5">
        <v>-5.5555559999999997E-2</v>
      </c>
    </row>
    <row r="16" spans="1:21" x14ac:dyDescent="0.2">
      <c r="A16" s="26"/>
      <c r="B16" t="s">
        <v>11</v>
      </c>
      <c r="C16" s="6">
        <v>45218</v>
      </c>
      <c r="D16" s="4">
        <v>959600</v>
      </c>
      <c r="E16" s="4">
        <v>228600</v>
      </c>
      <c r="F16" s="4">
        <v>731000</v>
      </c>
      <c r="G16" s="4">
        <v>12316690000</v>
      </c>
      <c r="H16" s="4">
        <f t="shared" si="0"/>
        <v>51304640000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10213500</v>
      </c>
      <c r="S16" s="5">
        <v>0.11633622166740099</v>
      </c>
      <c r="T16" s="5">
        <v>0</v>
      </c>
      <c r="U16" s="5">
        <v>0</v>
      </c>
    </row>
    <row r="17" spans="1:21" x14ac:dyDescent="0.2">
      <c r="A17" s="26"/>
      <c r="B17" t="s">
        <v>12</v>
      </c>
      <c r="C17" s="6">
        <v>45219</v>
      </c>
      <c r="D17" s="4">
        <v>171000</v>
      </c>
      <c r="E17" s="4">
        <v>577600</v>
      </c>
      <c r="F17" s="4">
        <v>-406600</v>
      </c>
      <c r="G17" s="4">
        <v>-6918130000</v>
      </c>
      <c r="H17" s="4">
        <f t="shared" si="0"/>
        <v>44386510000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7621200</v>
      </c>
      <c r="S17" s="5">
        <v>9.8226001154673809E-2</v>
      </c>
      <c r="T17" s="5">
        <v>0</v>
      </c>
      <c r="U17" s="5">
        <v>4.7058820000000001E-2</v>
      </c>
    </row>
    <row r="18" spans="1:21" x14ac:dyDescent="0.2">
      <c r="A18" s="26"/>
      <c r="B18" t="s">
        <v>15</v>
      </c>
      <c r="C18" s="6">
        <v>45222</v>
      </c>
      <c r="D18" s="4">
        <v>6700</v>
      </c>
      <c r="E18" s="4">
        <v>1303500</v>
      </c>
      <c r="F18" s="4">
        <v>-1296800</v>
      </c>
      <c r="G18" s="4">
        <v>-22913660000</v>
      </c>
      <c r="H18" s="4">
        <f t="shared" si="0"/>
        <v>21472850000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7795200</v>
      </c>
      <c r="S18" s="5">
        <v>0.16807779146141216</v>
      </c>
      <c r="T18" s="5">
        <v>0</v>
      </c>
      <c r="U18" s="5">
        <v>-5.6179799999999998E-3</v>
      </c>
    </row>
    <row r="19" spans="1:21" x14ac:dyDescent="0.2">
      <c r="A19" s="26"/>
      <c r="B19" t="s">
        <v>16</v>
      </c>
      <c r="C19" s="6">
        <v>45223</v>
      </c>
      <c r="D19" s="4">
        <v>18200</v>
      </c>
      <c r="E19" s="4">
        <v>326964</v>
      </c>
      <c r="F19" s="4">
        <v>-308764</v>
      </c>
      <c r="G19" s="4">
        <v>-5420820000</v>
      </c>
      <c r="H19" s="4">
        <f t="shared" si="0"/>
        <v>16052030000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4599200</v>
      </c>
      <c r="S19" s="5">
        <v>7.5048704122456081E-2</v>
      </c>
      <c r="T19" s="5">
        <v>0</v>
      </c>
      <c r="U19" s="5">
        <v>0</v>
      </c>
    </row>
    <row r="20" spans="1:21" x14ac:dyDescent="0.2">
      <c r="A20" s="26"/>
      <c r="B20" t="s">
        <v>17</v>
      </c>
      <c r="C20" s="6">
        <v>45224</v>
      </c>
      <c r="D20" s="4">
        <v>21326</v>
      </c>
      <c r="E20" s="4">
        <v>134900</v>
      </c>
      <c r="F20" s="4">
        <v>-113574</v>
      </c>
      <c r="G20" s="4">
        <v>-2052330000</v>
      </c>
      <c r="H20" s="4">
        <f t="shared" si="0"/>
        <v>13999700000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6116200</v>
      </c>
      <c r="S20" s="5">
        <v>2.5542984205879467E-2</v>
      </c>
      <c r="T20" s="5">
        <v>0</v>
      </c>
      <c r="U20" s="5">
        <v>5.6497199999999996E-3</v>
      </c>
    </row>
    <row r="21" spans="1:21" x14ac:dyDescent="0.2">
      <c r="A21" s="26"/>
      <c r="B21" t="s">
        <v>18</v>
      </c>
      <c r="C21" s="6">
        <v>45225</v>
      </c>
      <c r="D21" s="4">
        <v>219200</v>
      </c>
      <c r="E21" s="4">
        <v>31500</v>
      </c>
      <c r="F21" s="4">
        <v>187700</v>
      </c>
      <c r="G21" s="4">
        <v>3137800000</v>
      </c>
      <c r="H21" s="4">
        <f t="shared" si="0"/>
        <v>17137500000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13910200</v>
      </c>
      <c r="S21" s="5">
        <v>1.8022745898693047E-2</v>
      </c>
      <c r="T21" s="5">
        <v>0</v>
      </c>
      <c r="U21" s="5">
        <v>-6.7415729999999993E-2</v>
      </c>
    </row>
    <row r="22" spans="1:21" x14ac:dyDescent="0.2">
      <c r="A22" s="26"/>
      <c r="B22" t="s">
        <v>19</v>
      </c>
      <c r="C22" s="6">
        <v>45226</v>
      </c>
      <c r="D22" s="4">
        <v>4300</v>
      </c>
      <c r="E22" s="4">
        <v>631100</v>
      </c>
      <c r="F22" s="4">
        <v>-626800</v>
      </c>
      <c r="G22" s="4">
        <v>-10567920000</v>
      </c>
      <c r="H22" s="4">
        <f t="shared" si="0"/>
        <v>6569580000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9350400</v>
      </c>
      <c r="S22" s="5">
        <v>6.7954312114989729E-2</v>
      </c>
      <c r="T22" s="5">
        <v>0</v>
      </c>
      <c r="U22" s="5">
        <v>6.3253009999999998E-2</v>
      </c>
    </row>
    <row r="23" spans="1:21" x14ac:dyDescent="0.2">
      <c r="A23" s="26"/>
      <c r="B23" t="s">
        <v>22</v>
      </c>
      <c r="C23" s="2">
        <v>45229</v>
      </c>
      <c r="D23" s="4">
        <v>125100</v>
      </c>
      <c r="E23" s="4">
        <v>25500</v>
      </c>
      <c r="F23" s="4">
        <v>99600</v>
      </c>
      <c r="G23" s="4">
        <v>1759810000</v>
      </c>
      <c r="H23" s="4">
        <f t="shared" si="0"/>
        <v>8329390000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6747500</v>
      </c>
      <c r="S23" s="5">
        <v>2.2319377547239717E-2</v>
      </c>
      <c r="T23" s="5">
        <v>0</v>
      </c>
      <c r="U23" s="5">
        <v>-2.5495750000000001E-2</v>
      </c>
    </row>
    <row r="24" spans="1:21" x14ac:dyDescent="0.2">
      <c r="A24" s="26"/>
      <c r="B24" t="s">
        <v>23</v>
      </c>
      <c r="C24" s="2">
        <v>45230</v>
      </c>
      <c r="D24" s="4">
        <v>229400</v>
      </c>
      <c r="E24" s="4">
        <v>5400</v>
      </c>
      <c r="F24" s="4">
        <v>224000</v>
      </c>
      <c r="G24" s="4">
        <v>3847470000</v>
      </c>
      <c r="H24" s="4">
        <f t="shared" si="0"/>
        <v>12176860000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8058200</v>
      </c>
      <c r="S24" s="5">
        <v>2.9138020897967288E-2</v>
      </c>
      <c r="T24" s="5">
        <v>0</v>
      </c>
      <c r="U24" s="5">
        <v>-1.162791E-2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92300</v>
      </c>
      <c r="E25" s="4">
        <v>3300</v>
      </c>
      <c r="F25" s="4">
        <v>89000</v>
      </c>
      <c r="G25" s="4">
        <v>1528220000</v>
      </c>
      <c r="H25" s="4">
        <f t="shared" si="0"/>
        <v>13705080000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6097800</v>
      </c>
      <c r="S25" s="5">
        <v>1.5677785430811112E-2</v>
      </c>
      <c r="T25" s="5">
        <v>0</v>
      </c>
      <c r="U25" s="5">
        <v>4.117647E-2</v>
      </c>
    </row>
    <row r="26" spans="1:21" x14ac:dyDescent="0.2">
      <c r="A26" s="26"/>
      <c r="B26" t="s">
        <v>25</v>
      </c>
      <c r="C26" s="6">
        <v>45232</v>
      </c>
      <c r="D26" s="4">
        <v>22200</v>
      </c>
      <c r="E26" s="4">
        <v>10900</v>
      </c>
      <c r="F26" s="4">
        <v>11300</v>
      </c>
      <c r="G26" s="4">
        <v>211050000</v>
      </c>
      <c r="H26" s="4">
        <f t="shared" si="0"/>
        <v>13916130000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14501000</v>
      </c>
      <c r="S26" s="5">
        <v>2.2826011999172472E-3</v>
      </c>
      <c r="T26" s="5">
        <v>0</v>
      </c>
      <c r="U26" s="5">
        <v>6.7796609999999993E-2</v>
      </c>
    </row>
    <row r="27" spans="1:21" x14ac:dyDescent="0.2">
      <c r="A27" s="26"/>
      <c r="B27" t="s">
        <v>26</v>
      </c>
      <c r="C27" s="6">
        <v>45233</v>
      </c>
      <c r="D27" s="4">
        <v>386600</v>
      </c>
      <c r="E27" s="4">
        <v>245172</v>
      </c>
      <c r="F27" s="4">
        <v>141428</v>
      </c>
      <c r="G27" s="4">
        <v>2704560000</v>
      </c>
      <c r="H27" s="4">
        <f t="shared" si="0"/>
        <v>16620690000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14967600</v>
      </c>
      <c r="S27" s="5">
        <v>4.2209305433068764E-2</v>
      </c>
      <c r="T27" s="5">
        <v>0</v>
      </c>
      <c r="U27" s="5">
        <v>2.9100529999999999E-2</v>
      </c>
    </row>
    <row r="28" spans="1:21" x14ac:dyDescent="0.2">
      <c r="A28" s="26"/>
      <c r="B28" t="s">
        <v>29</v>
      </c>
      <c r="C28" s="6">
        <v>45236</v>
      </c>
      <c r="D28" s="4">
        <v>2100316</v>
      </c>
      <c r="E28" s="4">
        <v>82500</v>
      </c>
      <c r="F28" s="4">
        <v>2017816</v>
      </c>
      <c r="G28" s="4">
        <v>39880450000</v>
      </c>
      <c r="H28" s="4">
        <f t="shared" si="0"/>
        <v>56501140000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14441800</v>
      </c>
      <c r="S28" s="5">
        <v>0.15114570205930009</v>
      </c>
      <c r="T28" s="5">
        <v>0</v>
      </c>
      <c r="U28" s="5">
        <v>2.8277630000000002E-2</v>
      </c>
    </row>
    <row r="29" spans="1:21" x14ac:dyDescent="0.2">
      <c r="A29" s="26"/>
      <c r="B29" t="s">
        <v>30</v>
      </c>
      <c r="C29" s="6">
        <v>45237</v>
      </c>
      <c r="D29" s="4">
        <v>89900</v>
      </c>
      <c r="E29" s="4">
        <v>100900</v>
      </c>
      <c r="F29" s="4">
        <v>-11000</v>
      </c>
      <c r="G29" s="4">
        <v>-208000000</v>
      </c>
      <c r="H29" s="4">
        <f t="shared" si="0"/>
        <v>56293140000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11765500</v>
      </c>
      <c r="S29" s="5">
        <v>1.6216905358888273E-2</v>
      </c>
      <c r="T29" s="5">
        <v>0</v>
      </c>
      <c r="U29" s="5">
        <v>-1.2500000000000001E-2</v>
      </c>
    </row>
    <row r="30" spans="1:21" x14ac:dyDescent="0.2">
      <c r="A30" s="26"/>
      <c r="B30" t="s">
        <v>37</v>
      </c>
      <c r="C30" s="6">
        <v>45238</v>
      </c>
      <c r="D30" s="4">
        <v>1248400</v>
      </c>
      <c r="E30" s="4">
        <v>39700</v>
      </c>
      <c r="F30" s="4">
        <v>1208700</v>
      </c>
      <c r="G30" s="4">
        <v>24568250000</v>
      </c>
      <c r="H30" s="4">
        <f t="shared" si="0"/>
        <v>80861390000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17835000</v>
      </c>
      <c r="S30" s="5">
        <v>7.2223156714325762E-2</v>
      </c>
      <c r="T30" s="5">
        <v>0</v>
      </c>
      <c r="U30" s="5">
        <v>6.8354429999999994E-2</v>
      </c>
    </row>
    <row r="31" spans="1:21" x14ac:dyDescent="0.2">
      <c r="A31" s="26"/>
      <c r="B31" t="s">
        <v>32</v>
      </c>
      <c r="C31" s="6">
        <v>45239</v>
      </c>
      <c r="D31" s="4">
        <v>102000</v>
      </c>
      <c r="E31" s="4">
        <v>40169</v>
      </c>
      <c r="F31" s="4">
        <v>61831</v>
      </c>
      <c r="G31" s="4">
        <v>1311330000</v>
      </c>
      <c r="H31" s="4">
        <f t="shared" si="0"/>
        <v>82172720000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13844900</v>
      </c>
      <c r="S31" s="5">
        <v>1.0268690998129276E-2</v>
      </c>
      <c r="T31" s="5">
        <v>0</v>
      </c>
      <c r="U31" s="5">
        <v>-1.421801E-2</v>
      </c>
    </row>
    <row r="32" spans="1:21" x14ac:dyDescent="0.2">
      <c r="A32" s="26"/>
      <c r="B32" t="s">
        <v>33</v>
      </c>
      <c r="C32" s="6">
        <v>45240</v>
      </c>
      <c r="D32" s="4">
        <v>414300</v>
      </c>
      <c r="E32" s="4">
        <v>111600</v>
      </c>
      <c r="F32" s="4">
        <v>302700</v>
      </c>
      <c r="G32" s="4">
        <v>6293600000</v>
      </c>
      <c r="H32" s="4">
        <f t="shared" si="0"/>
        <v>88466320000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15633800</v>
      </c>
      <c r="S32" s="5">
        <v>3.3638654709667516E-2</v>
      </c>
      <c r="T32" s="5">
        <v>0</v>
      </c>
      <c r="U32" s="5">
        <v>-7.2115399999999998E-3</v>
      </c>
    </row>
    <row r="33" spans="1:21" x14ac:dyDescent="0.2">
      <c r="A33" s="26"/>
      <c r="B33" t="s">
        <v>36</v>
      </c>
      <c r="C33" s="6">
        <v>45243</v>
      </c>
      <c r="D33" s="4">
        <v>1474600</v>
      </c>
      <c r="E33" s="4">
        <v>27566</v>
      </c>
      <c r="F33" s="4">
        <v>1447034</v>
      </c>
      <c r="G33" s="4">
        <v>31254580000</v>
      </c>
      <c r="H33" s="4">
        <f t="shared" si="0"/>
        <v>119720900000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21391600</v>
      </c>
      <c r="S33" s="5">
        <v>7.0222236765833321E-2</v>
      </c>
      <c r="T33" s="5">
        <v>0</v>
      </c>
      <c r="U33" s="5">
        <v>4.1162230000000001E-2</v>
      </c>
    </row>
    <row r="34" spans="1:21" x14ac:dyDescent="0.2">
      <c r="A34" s="26"/>
      <c r="B34" t="s">
        <v>38</v>
      </c>
      <c r="C34" s="6">
        <v>45244</v>
      </c>
      <c r="D34" s="4">
        <v>2011200</v>
      </c>
      <c r="E34" s="4">
        <v>459600</v>
      </c>
      <c r="F34" s="4">
        <v>1551600</v>
      </c>
      <c r="G34" s="4">
        <v>33334230000</v>
      </c>
      <c r="H34" s="4">
        <f t="shared" si="0"/>
        <v>153055130000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13577100</v>
      </c>
      <c r="S34" s="5">
        <v>0.1819828976732881</v>
      </c>
      <c r="T34" s="5">
        <v>0</v>
      </c>
      <c r="U34" s="5">
        <v>9.3023299999999993E-3</v>
      </c>
    </row>
    <row r="35" spans="1:21" x14ac:dyDescent="0.2">
      <c r="A35" s="26"/>
      <c r="B35" t="s">
        <v>7</v>
      </c>
      <c r="C35" s="6">
        <v>45245</v>
      </c>
      <c r="D35" s="4">
        <v>1862300</v>
      </c>
      <c r="E35" s="4">
        <v>377109</v>
      </c>
      <c r="F35" s="4">
        <v>1485191</v>
      </c>
      <c r="G35" s="4">
        <v>32107650000</v>
      </c>
      <c r="H35" s="4">
        <f t="shared" si="0"/>
        <v>185162780000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16287800</v>
      </c>
      <c r="S35" s="5">
        <v>0.13748996181190831</v>
      </c>
      <c r="T35" s="5">
        <v>0</v>
      </c>
      <c r="U35" s="5">
        <v>-9.2165900000000002E-3</v>
      </c>
    </row>
    <row r="36" spans="1:21" x14ac:dyDescent="0.2">
      <c r="A36" s="26"/>
      <c r="B36" t="s">
        <v>8</v>
      </c>
      <c r="C36" s="6">
        <v>45246</v>
      </c>
      <c r="D36" s="4">
        <v>93500</v>
      </c>
      <c r="E36" s="4">
        <v>277300</v>
      </c>
      <c r="F36" s="4">
        <v>-183800</v>
      </c>
      <c r="G36" s="4">
        <v>-3923280000</v>
      </c>
      <c r="H36" s="4">
        <f t="shared" si="0"/>
        <v>181239500000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8556900</v>
      </c>
      <c r="S36" s="5">
        <v>4.3333450198085759E-2</v>
      </c>
      <c r="T36" s="5">
        <v>0</v>
      </c>
      <c r="U36" s="5">
        <v>4.6511599999999997E-3</v>
      </c>
    </row>
    <row r="37" spans="1:21" x14ac:dyDescent="0.2">
      <c r="A37" s="26"/>
      <c r="B37" t="s">
        <v>9</v>
      </c>
      <c r="C37" s="6">
        <v>45247</v>
      </c>
      <c r="D37" s="4">
        <v>110000</v>
      </c>
      <c r="E37" s="4">
        <v>225907</v>
      </c>
      <c r="F37" s="4">
        <v>-115907</v>
      </c>
      <c r="G37" s="4">
        <v>-2501690000</v>
      </c>
      <c r="H37" s="4">
        <f t="shared" si="0"/>
        <v>178737810000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19110200</v>
      </c>
      <c r="S37" s="5">
        <v>1.7577367060522653E-2</v>
      </c>
      <c r="T37" s="5">
        <v>0</v>
      </c>
      <c r="U37" s="5">
        <v>-6.9444399999999996E-3</v>
      </c>
    </row>
    <row r="38" spans="1:21" x14ac:dyDescent="0.2">
      <c r="A38" s="26"/>
      <c r="B38" t="s">
        <v>12</v>
      </c>
      <c r="C38" s="2">
        <v>45250</v>
      </c>
      <c r="D38" s="4">
        <v>265900</v>
      </c>
      <c r="E38" s="4">
        <v>431880</v>
      </c>
      <c r="F38" s="4">
        <v>-165980</v>
      </c>
      <c r="G38" s="4">
        <v>-3537480000</v>
      </c>
      <c r="H38" s="4">
        <f>H37+G38</f>
        <v>175200330000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10988700</v>
      </c>
      <c r="S38" s="5">
        <v>6.3499777043690336E-2</v>
      </c>
      <c r="T38" s="5">
        <v>0</v>
      </c>
      <c r="U38" s="5">
        <v>1.165501E-2</v>
      </c>
    </row>
    <row r="39" spans="1:21" x14ac:dyDescent="0.2">
      <c r="A39" s="26"/>
      <c r="B39" t="s">
        <v>13</v>
      </c>
      <c r="C39" s="2">
        <v>45251</v>
      </c>
      <c r="D39" s="4">
        <v>501400</v>
      </c>
      <c r="E39" s="4">
        <v>78568</v>
      </c>
      <c r="F39" s="4">
        <v>422832</v>
      </c>
      <c r="G39" s="4">
        <v>9267370000</v>
      </c>
      <c r="H39" s="4">
        <f t="shared" si="0"/>
        <v>184467700000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15046000</v>
      </c>
      <c r="S39" s="5">
        <v>3.8546324604546059E-2</v>
      </c>
      <c r="T39" s="5">
        <v>0</v>
      </c>
      <c r="U39" s="5">
        <v>9.2165900000000002E-3</v>
      </c>
    </row>
    <row r="40" spans="1:21" x14ac:dyDescent="0.2">
      <c r="A40" s="26"/>
      <c r="B40" t="s">
        <v>14</v>
      </c>
      <c r="C40" s="2">
        <v>45252</v>
      </c>
      <c r="D40" s="4">
        <v>30500</v>
      </c>
      <c r="E40" s="4">
        <v>121536</v>
      </c>
      <c r="F40" s="4">
        <v>-91036</v>
      </c>
      <c r="G40" s="4">
        <v>-1980270000</v>
      </c>
      <c r="H40" s="4">
        <f t="shared" si="0"/>
        <v>182487430000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12046900</v>
      </c>
      <c r="S40" s="5">
        <v>1.2620342162714059E-2</v>
      </c>
      <c r="T40" s="5">
        <v>0</v>
      </c>
      <c r="U40" s="5">
        <v>4.5662100000000002E-3</v>
      </c>
    </row>
    <row r="41" spans="1:21" x14ac:dyDescent="0.2">
      <c r="A41" s="26"/>
      <c r="B41" t="s">
        <v>15</v>
      </c>
      <c r="C41" s="2">
        <v>45253</v>
      </c>
      <c r="D41" s="4">
        <v>475500</v>
      </c>
      <c r="E41" s="4">
        <v>575200</v>
      </c>
      <c r="F41" s="4">
        <v>-99700</v>
      </c>
      <c r="G41" s="4">
        <v>-2776570000</v>
      </c>
      <c r="H41" s="4">
        <f t="shared" si="0"/>
        <v>179710860000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19109500</v>
      </c>
      <c r="S41" s="5">
        <v>5.4983123577278317E-2</v>
      </c>
      <c r="T41" s="5">
        <v>0</v>
      </c>
      <c r="U41" s="5">
        <v>-6.8181820000000004E-2</v>
      </c>
    </row>
    <row r="42" spans="1:21" x14ac:dyDescent="0.2">
      <c r="A42" s="26"/>
      <c r="B42" t="s">
        <v>16</v>
      </c>
      <c r="C42" s="2">
        <v>45254</v>
      </c>
      <c r="D42" s="4">
        <v>1417900</v>
      </c>
      <c r="E42" s="4">
        <v>512003</v>
      </c>
      <c r="F42" s="4">
        <v>905897</v>
      </c>
      <c r="G42" s="4">
        <v>18285560000</v>
      </c>
      <c r="H42" s="4">
        <f t="shared" si="0"/>
        <v>197996420000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17239000</v>
      </c>
      <c r="S42" s="5">
        <v>0.11194982307558443</v>
      </c>
      <c r="T42" s="5">
        <v>0</v>
      </c>
      <c r="U42" s="5">
        <v>2.195122E-2</v>
      </c>
    </row>
    <row r="43" spans="1:21" x14ac:dyDescent="0.2">
      <c r="A43" s="26"/>
      <c r="B43" t="s">
        <v>19</v>
      </c>
      <c r="C43" s="2">
        <v>45257</v>
      </c>
      <c r="D43" s="4">
        <v>107600</v>
      </c>
      <c r="E43" s="4">
        <v>36053</v>
      </c>
      <c r="F43" s="4">
        <v>71547</v>
      </c>
      <c r="G43" s="4">
        <v>1495810000</v>
      </c>
      <c r="H43" s="4">
        <f t="shared" si="0"/>
        <v>199492230000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7223500</v>
      </c>
      <c r="S43" s="5">
        <v>1.9886896933619436E-2</v>
      </c>
      <c r="T43" s="5">
        <v>0</v>
      </c>
      <c r="U43" s="5">
        <v>-1.4319810000000001E-2</v>
      </c>
    </row>
    <row r="44" spans="1:21" x14ac:dyDescent="0.2">
      <c r="A44" s="26"/>
      <c r="B44" t="s">
        <v>20</v>
      </c>
      <c r="C44" s="2">
        <v>45258</v>
      </c>
      <c r="D44" s="4">
        <v>265400</v>
      </c>
      <c r="E44" s="4">
        <v>16168</v>
      </c>
      <c r="F44" s="4">
        <v>249232</v>
      </c>
      <c r="G44" s="4">
        <v>5178740000</v>
      </c>
      <c r="H44" s="4">
        <f t="shared" si="0"/>
        <v>204670970000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12189700</v>
      </c>
      <c r="S44" s="5">
        <v>2.3098845746819037E-2</v>
      </c>
      <c r="T44" s="5">
        <v>0</v>
      </c>
      <c r="U44" s="5">
        <v>3.1476999999999998E-2</v>
      </c>
    </row>
    <row r="45" spans="1:21" x14ac:dyDescent="0.2">
      <c r="A45" s="26"/>
      <c r="B45" t="s">
        <v>21</v>
      </c>
      <c r="C45" s="2">
        <v>45259</v>
      </c>
      <c r="D45" s="4">
        <v>1082900</v>
      </c>
      <c r="E45" s="4">
        <v>514700</v>
      </c>
      <c r="F45" s="4">
        <v>568200</v>
      </c>
      <c r="G45" s="4">
        <v>12368580000</v>
      </c>
      <c r="H45" s="4">
        <f t="shared" si="0"/>
        <v>217039550000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11684700</v>
      </c>
      <c r="S45" s="5">
        <v>0.1367258038289387</v>
      </c>
      <c r="T45" s="5">
        <v>0</v>
      </c>
      <c r="U45" s="5">
        <v>2.1126760000000001E-2</v>
      </c>
    </row>
    <row r="46" spans="1:21" x14ac:dyDescent="0.2">
      <c r="A46" s="26"/>
      <c r="B46" t="s">
        <v>22</v>
      </c>
      <c r="C46" s="2">
        <v>45260</v>
      </c>
      <c r="D46" s="4">
        <v>196300</v>
      </c>
      <c r="E46" s="4">
        <v>477200</v>
      </c>
      <c r="F46" s="4">
        <v>-280900</v>
      </c>
      <c r="G46" s="4">
        <v>-6146050000</v>
      </c>
      <c r="H46" s="4">
        <f t="shared" si="0"/>
        <v>210893500000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10587400</v>
      </c>
      <c r="S46" s="5">
        <v>6.3613351719969013E-2</v>
      </c>
      <c r="T46" s="5">
        <v>0</v>
      </c>
      <c r="U46" s="5">
        <v>-1.3793100000000001E-2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135800</v>
      </c>
      <c r="E47" s="4">
        <v>168600</v>
      </c>
      <c r="F47" s="4">
        <v>-32800</v>
      </c>
      <c r="G47" s="4">
        <v>-706770000</v>
      </c>
      <c r="H47" s="4">
        <f t="shared" si="0"/>
        <v>210186730000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9231800</v>
      </c>
      <c r="S47" s="5">
        <v>3.2972984683377025E-2</v>
      </c>
      <c r="T47" s="5">
        <v>0</v>
      </c>
      <c r="U47" s="5">
        <v>1.398601E-2</v>
      </c>
    </row>
    <row r="48" spans="1:21" x14ac:dyDescent="0.2">
      <c r="A48" s="26"/>
      <c r="B48" t="s">
        <v>27</v>
      </c>
      <c r="C48" s="2">
        <v>45264</v>
      </c>
      <c r="D48" s="4">
        <v>225639</v>
      </c>
      <c r="E48" s="4">
        <v>1243000</v>
      </c>
      <c r="F48" s="4">
        <v>-1017361</v>
      </c>
      <c r="G48" s="4">
        <v>-22940220000</v>
      </c>
      <c r="H48" s="4">
        <f t="shared" si="0"/>
        <v>187246510000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20797300</v>
      </c>
      <c r="S48" s="5">
        <v>7.061681083602199E-2</v>
      </c>
      <c r="T48" s="5">
        <v>0</v>
      </c>
      <c r="U48" s="5">
        <v>2.298851E-2</v>
      </c>
    </row>
    <row r="49" spans="1:21" x14ac:dyDescent="0.2">
      <c r="A49" s="26"/>
      <c r="B49" t="s">
        <v>28</v>
      </c>
      <c r="C49" s="2">
        <v>45265</v>
      </c>
      <c r="D49" s="4">
        <v>172400</v>
      </c>
      <c r="E49" s="4">
        <v>1095583</v>
      </c>
      <c r="F49" s="4">
        <v>-923183</v>
      </c>
      <c r="G49" s="4">
        <v>-20657300000</v>
      </c>
      <c r="H49" s="4">
        <f t="shared" si="0"/>
        <v>166589210000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12457900</v>
      </c>
      <c r="S49" s="5">
        <v>0.10178143988954799</v>
      </c>
      <c r="T49" s="5">
        <v>0</v>
      </c>
      <c r="U49" s="5">
        <v>2.24719E-3</v>
      </c>
    </row>
    <row r="50" spans="1:21" x14ac:dyDescent="0.2">
      <c r="A50" s="26"/>
      <c r="B50" t="s">
        <v>29</v>
      </c>
      <c r="C50" s="2">
        <v>45266</v>
      </c>
      <c r="D50" s="4">
        <v>319700</v>
      </c>
      <c r="E50" s="4">
        <v>374303</v>
      </c>
      <c r="F50" s="4">
        <v>-54603</v>
      </c>
      <c r="G50" s="4">
        <v>-1202600000</v>
      </c>
      <c r="H50" s="4">
        <f t="shared" si="0"/>
        <v>165386610000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10339700</v>
      </c>
      <c r="S50" s="5">
        <v>6.7120225925316981E-2</v>
      </c>
      <c r="T50" s="5">
        <v>0</v>
      </c>
      <c r="U50" s="5">
        <v>1.793722E-2</v>
      </c>
    </row>
    <row r="51" spans="1:21" x14ac:dyDescent="0.2">
      <c r="A51" s="26"/>
      <c r="B51" t="s">
        <v>30</v>
      </c>
      <c r="C51" s="2">
        <v>45267</v>
      </c>
      <c r="D51" s="4">
        <v>1134300</v>
      </c>
      <c r="E51" s="4">
        <v>1013060</v>
      </c>
      <c r="F51" s="4">
        <v>121240</v>
      </c>
      <c r="G51" s="4">
        <v>2809920000</v>
      </c>
      <c r="H51" s="4">
        <f t="shared" si="0"/>
        <v>168196530000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22298100</v>
      </c>
      <c r="S51" s="5">
        <v>9.6302375538723034E-2</v>
      </c>
      <c r="T51" s="5">
        <v>0</v>
      </c>
      <c r="U51" s="5">
        <v>-1.1013220000000001E-2</v>
      </c>
    </row>
    <row r="52" spans="1:21" x14ac:dyDescent="0.2">
      <c r="A52" s="26"/>
      <c r="B52" t="s">
        <v>37</v>
      </c>
      <c r="C52" s="2">
        <v>45268</v>
      </c>
      <c r="D52" s="4">
        <v>437900</v>
      </c>
      <c r="E52" s="4">
        <v>213080</v>
      </c>
      <c r="F52" s="4">
        <v>224820</v>
      </c>
      <c r="G52" s="4">
        <v>5147090000</v>
      </c>
      <c r="H52" s="4">
        <f t="shared" si="0"/>
        <v>173343620000</v>
      </c>
      <c r="I52" s="4">
        <v>32200</v>
      </c>
      <c r="J52" s="4">
        <v>50000</v>
      </c>
      <c r="K52" s="4">
        <v>17800</v>
      </c>
      <c r="L52" s="4">
        <v>437280000</v>
      </c>
      <c r="M52" s="4"/>
      <c r="N52" s="4">
        <v>4074</v>
      </c>
      <c r="O52" s="4">
        <v>5881</v>
      </c>
      <c r="P52" s="4">
        <v>6887500</v>
      </c>
      <c r="Q52" s="4">
        <v>9295200</v>
      </c>
      <c r="R52" s="4">
        <v>17005700</v>
      </c>
      <c r="S52" s="5">
        <v>3.8280106082078359E-2</v>
      </c>
      <c r="T52" s="5">
        <v>4.8336734153842532E-3</v>
      </c>
      <c r="U52" s="5">
        <v>-1.55902E-2</v>
      </c>
    </row>
    <row r="53" spans="1:21" x14ac:dyDescent="0.2">
      <c r="A53" s="26"/>
      <c r="B53" t="s">
        <v>34</v>
      </c>
      <c r="C53" s="2">
        <v>45271</v>
      </c>
      <c r="D53" s="4">
        <v>16000</v>
      </c>
      <c r="E53" s="4">
        <v>236200</v>
      </c>
      <c r="F53" s="4">
        <v>-220200</v>
      </c>
      <c r="G53" s="4">
        <v>-4783100000</v>
      </c>
      <c r="H53" s="4">
        <f t="shared" si="0"/>
        <v>168560520000</v>
      </c>
      <c r="I53" s="4">
        <v>197200</v>
      </c>
      <c r="J53" s="4">
        <v>95800</v>
      </c>
      <c r="K53" s="4">
        <v>101400</v>
      </c>
      <c r="L53" s="4">
        <v>2190955000</v>
      </c>
      <c r="M53" s="4"/>
      <c r="N53" s="4">
        <v>2395</v>
      </c>
      <c r="O53" s="4">
        <v>3908</v>
      </c>
      <c r="P53" s="4">
        <v>3244100</v>
      </c>
      <c r="Q53" s="4">
        <v>4526400</v>
      </c>
      <c r="R53" s="4">
        <v>8579900</v>
      </c>
      <c r="S53" s="5">
        <v>2.9394281984638514E-2</v>
      </c>
      <c r="T53" s="5">
        <v>3.4149582162962273E-2</v>
      </c>
      <c r="U53" s="5">
        <v>-1.8099549999999999E-2</v>
      </c>
    </row>
    <row r="54" spans="1:21" x14ac:dyDescent="0.2">
      <c r="A54" s="26"/>
      <c r="B54" t="s">
        <v>35</v>
      </c>
      <c r="C54" s="2">
        <v>45272</v>
      </c>
      <c r="D54" s="4">
        <v>231000</v>
      </c>
      <c r="E54" s="4">
        <v>86000</v>
      </c>
      <c r="F54" s="4">
        <v>145000</v>
      </c>
      <c r="G54" s="4">
        <v>3173320000</v>
      </c>
      <c r="H54" s="4">
        <f t="shared" si="0"/>
        <v>171733840000</v>
      </c>
      <c r="I54" s="4"/>
      <c r="J54" s="4"/>
      <c r="K54" s="4"/>
      <c r="L54" s="4"/>
      <c r="M54" s="4"/>
      <c r="N54" s="4">
        <v>1524</v>
      </c>
      <c r="O54" s="4">
        <v>2520</v>
      </c>
      <c r="P54" s="4">
        <v>2320800</v>
      </c>
      <c r="Q54" s="4">
        <v>3762600</v>
      </c>
      <c r="R54" s="4">
        <v>6330500</v>
      </c>
      <c r="S54" s="5">
        <v>5.0075033567648683E-2</v>
      </c>
      <c r="T54" s="5">
        <v>0</v>
      </c>
      <c r="U54" s="5">
        <v>2.30415E-3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FFBF-7B29-0149-BDC3-F98686BE28DF}">
  <dimension ref="A1:U67"/>
  <sheetViews>
    <sheetView topLeftCell="G1" workbookViewId="0">
      <pane ySplit="2" topLeftCell="A32" activePane="bottomLeft" state="frozen"/>
      <selection pane="bottomLeft" activeCell="H54" sqref="H54"/>
    </sheetView>
  </sheetViews>
  <sheetFormatPr baseColWidth="10" defaultRowHeight="16" x14ac:dyDescent="0.2"/>
  <cols>
    <col min="4" max="4" width="13.5" customWidth="1"/>
    <col min="5" max="5" width="13" customWidth="1"/>
    <col min="6" max="6" width="18.5" customWidth="1"/>
    <col min="7" max="7" width="20.1640625" customWidth="1"/>
    <col min="8" max="17" width="17.33203125" customWidth="1"/>
    <col min="18" max="18" width="15.83203125" customWidth="1"/>
    <col min="19" max="19" width="16.6640625" customWidth="1"/>
    <col min="20" max="20" width="15.33203125" customWidth="1"/>
    <col min="21" max="21" width="16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55100</v>
      </c>
      <c r="E3" s="4">
        <v>5800</v>
      </c>
      <c r="F3" s="4">
        <v>49300</v>
      </c>
      <c r="G3" s="4">
        <v>982457795</v>
      </c>
      <c r="H3" s="4">
        <v>982457795</v>
      </c>
      <c r="I3" s="4"/>
      <c r="J3" s="4"/>
      <c r="K3" s="4"/>
      <c r="L3" s="4"/>
      <c r="M3" s="4"/>
      <c r="N3" s="4"/>
      <c r="O3" s="4"/>
      <c r="P3" s="4"/>
      <c r="Q3" s="4"/>
      <c r="R3" s="4">
        <v>4303600</v>
      </c>
      <c r="S3" s="5">
        <v>1.4150943396226415E-2</v>
      </c>
      <c r="T3" s="5">
        <v>0</v>
      </c>
      <c r="U3" s="5">
        <v>7.5949399999999997E-3</v>
      </c>
    </row>
    <row r="4" spans="1:21" x14ac:dyDescent="0.2">
      <c r="A4" s="26"/>
      <c r="B4" t="s">
        <v>26</v>
      </c>
      <c r="C4" s="2">
        <v>45202</v>
      </c>
      <c r="D4" s="4">
        <v>17700</v>
      </c>
      <c r="E4" s="4">
        <v>366800</v>
      </c>
      <c r="F4" s="4">
        <v>-349100</v>
      </c>
      <c r="G4" s="4">
        <v>-6662610000</v>
      </c>
      <c r="H4" s="4">
        <f>H3+G4</f>
        <v>-5680152205</v>
      </c>
      <c r="I4" s="4"/>
      <c r="J4" s="4"/>
      <c r="K4" s="4"/>
      <c r="L4" s="4"/>
      <c r="M4" s="4"/>
      <c r="N4" s="4"/>
      <c r="O4" s="4"/>
      <c r="P4" s="4"/>
      <c r="Q4" s="4"/>
      <c r="R4" s="4">
        <v>11662500</v>
      </c>
      <c r="S4" s="5">
        <v>3.2968917470525189E-2</v>
      </c>
      <c r="T4" s="5">
        <v>0</v>
      </c>
      <c r="U4" s="5">
        <v>-6.7839200000000002E-2</v>
      </c>
    </row>
    <row r="5" spans="1:21" x14ac:dyDescent="0.2">
      <c r="A5" s="26"/>
      <c r="B5" t="s">
        <v>27</v>
      </c>
      <c r="C5" s="2">
        <v>45203</v>
      </c>
      <c r="D5" s="4">
        <v>177200</v>
      </c>
      <c r="E5" s="4">
        <v>99100</v>
      </c>
      <c r="F5" s="4">
        <v>78100</v>
      </c>
      <c r="G5" s="4">
        <v>1453490000</v>
      </c>
      <c r="H5" s="4">
        <f t="shared" ref="H5:H54" si="0">H4+G5</f>
        <v>-4226662205</v>
      </c>
      <c r="I5" s="4"/>
      <c r="J5" s="4"/>
      <c r="K5" s="4"/>
      <c r="L5" s="4"/>
      <c r="M5" s="4"/>
      <c r="N5" s="4"/>
      <c r="O5" s="4"/>
      <c r="P5" s="4"/>
      <c r="Q5" s="4"/>
      <c r="R5" s="4">
        <v>7727500</v>
      </c>
      <c r="S5" s="5">
        <v>3.5755418958265936E-2</v>
      </c>
      <c r="T5" s="5">
        <v>0</v>
      </c>
      <c r="U5" s="5">
        <v>3.5040429999999997E-2</v>
      </c>
    </row>
    <row r="6" spans="1:21" x14ac:dyDescent="0.2">
      <c r="A6" s="26"/>
      <c r="B6" t="s">
        <v>28</v>
      </c>
      <c r="C6" s="2">
        <v>45204</v>
      </c>
      <c r="D6" s="4">
        <v>2150</v>
      </c>
      <c r="E6" s="4">
        <v>55100</v>
      </c>
      <c r="F6" s="4">
        <v>-52950</v>
      </c>
      <c r="G6" s="4">
        <v>-1016570000</v>
      </c>
      <c r="H6" s="4">
        <f t="shared" si="0"/>
        <v>-5243232205</v>
      </c>
      <c r="I6" s="4"/>
      <c r="J6" s="4"/>
      <c r="K6" s="4"/>
      <c r="L6" s="4"/>
      <c r="M6" s="4"/>
      <c r="N6" s="4"/>
      <c r="O6" s="4"/>
      <c r="P6" s="4"/>
      <c r="Q6" s="4"/>
      <c r="R6" s="4">
        <v>5595800</v>
      </c>
      <c r="S6" s="5">
        <v>1.0230887451302764E-2</v>
      </c>
      <c r="T6" s="5">
        <v>0</v>
      </c>
      <c r="U6" s="5">
        <v>-3.125E-2</v>
      </c>
    </row>
    <row r="7" spans="1:21" x14ac:dyDescent="0.2">
      <c r="A7" s="26"/>
      <c r="B7" t="s">
        <v>29</v>
      </c>
      <c r="C7" s="2">
        <v>45205</v>
      </c>
      <c r="D7" s="4">
        <v>113600</v>
      </c>
      <c r="E7" s="4">
        <v>8200</v>
      </c>
      <c r="F7" s="4">
        <v>105400</v>
      </c>
      <c r="G7" s="4">
        <v>1964740000</v>
      </c>
      <c r="H7" s="4">
        <f t="shared" si="0"/>
        <v>-3278492205</v>
      </c>
      <c r="I7" s="4"/>
      <c r="J7" s="4"/>
      <c r="K7" s="4"/>
      <c r="L7" s="4"/>
      <c r="M7" s="4"/>
      <c r="N7" s="4"/>
      <c r="O7" s="4"/>
      <c r="P7" s="4"/>
      <c r="Q7" s="4"/>
      <c r="R7" s="4">
        <v>5012600</v>
      </c>
      <c r="S7" s="5">
        <v>2.4298767106890634E-2</v>
      </c>
      <c r="T7" s="5">
        <v>0</v>
      </c>
      <c r="U7" s="5">
        <v>2.9569890000000001E-2</v>
      </c>
    </row>
    <row r="8" spans="1:21" x14ac:dyDescent="0.2">
      <c r="A8" s="26"/>
      <c r="B8" t="s">
        <v>32</v>
      </c>
      <c r="C8" s="2">
        <v>45208</v>
      </c>
      <c r="D8" s="4">
        <v>20200</v>
      </c>
      <c r="E8" s="4">
        <v>114000</v>
      </c>
      <c r="F8" s="4">
        <v>-93800</v>
      </c>
      <c r="G8" s="4">
        <v>-1841970000</v>
      </c>
      <c r="H8" s="4">
        <f t="shared" si="0"/>
        <v>-5120462205</v>
      </c>
      <c r="I8" s="4"/>
      <c r="J8" s="4"/>
      <c r="K8" s="4"/>
      <c r="L8" s="4"/>
      <c r="M8" s="4"/>
      <c r="N8" s="4"/>
      <c r="O8" s="4"/>
      <c r="P8" s="4"/>
      <c r="Q8" s="4"/>
      <c r="R8" s="4">
        <v>9835900</v>
      </c>
      <c r="S8" s="5">
        <v>1.3643896338921706E-2</v>
      </c>
      <c r="T8" s="5">
        <v>0</v>
      </c>
      <c r="U8" s="5">
        <v>4.177546E-2</v>
      </c>
    </row>
    <row r="9" spans="1:21" x14ac:dyDescent="0.2">
      <c r="A9" s="26"/>
      <c r="B9" t="s">
        <v>33</v>
      </c>
      <c r="C9" s="2">
        <v>45209</v>
      </c>
      <c r="D9" s="4">
        <v>13800</v>
      </c>
      <c r="E9" s="4">
        <v>81100</v>
      </c>
      <c r="F9" s="4">
        <v>-67300</v>
      </c>
      <c r="G9" s="4">
        <v>-1344370000</v>
      </c>
      <c r="H9" s="4">
        <f t="shared" si="0"/>
        <v>-6464832205</v>
      </c>
      <c r="I9" s="4"/>
      <c r="J9" s="4"/>
      <c r="K9" s="4"/>
      <c r="L9" s="4"/>
      <c r="M9" s="4"/>
      <c r="N9" s="4"/>
      <c r="O9" s="4"/>
      <c r="P9" s="4"/>
      <c r="Q9" s="4"/>
      <c r="R9" s="4">
        <v>7599900</v>
      </c>
      <c r="S9" s="5">
        <v>1.2487006407979052E-2</v>
      </c>
      <c r="T9" s="5">
        <v>0</v>
      </c>
      <c r="U9" s="5">
        <v>0</v>
      </c>
    </row>
    <row r="10" spans="1:21" x14ac:dyDescent="0.2">
      <c r="A10" s="26"/>
      <c r="B10" t="s">
        <v>34</v>
      </c>
      <c r="C10" s="2">
        <v>45210</v>
      </c>
      <c r="D10" s="4">
        <v>152810</v>
      </c>
      <c r="E10" s="4">
        <v>0</v>
      </c>
      <c r="F10" s="4">
        <v>152810</v>
      </c>
      <c r="G10" s="4">
        <v>3068460000</v>
      </c>
      <c r="H10" s="4">
        <f t="shared" si="0"/>
        <v>-3396372205</v>
      </c>
      <c r="I10" s="4"/>
      <c r="J10" s="4"/>
      <c r="K10" s="4"/>
      <c r="L10" s="4"/>
      <c r="M10" s="4"/>
      <c r="N10" s="4"/>
      <c r="O10" s="4"/>
      <c r="P10" s="4"/>
      <c r="Q10" s="4"/>
      <c r="R10" s="4">
        <v>7163600</v>
      </c>
      <c r="S10" s="5">
        <v>2.1331453459154614E-2</v>
      </c>
      <c r="T10" s="5">
        <v>0</v>
      </c>
      <c r="U10" s="5">
        <v>2.756892E-2</v>
      </c>
    </row>
    <row r="11" spans="1:21" x14ac:dyDescent="0.2">
      <c r="A11" s="26"/>
      <c r="B11" t="s">
        <v>35</v>
      </c>
      <c r="C11" s="2">
        <v>45211</v>
      </c>
      <c r="D11" s="4">
        <v>134910</v>
      </c>
      <c r="E11" s="4">
        <v>120900</v>
      </c>
      <c r="F11" s="4">
        <v>14010</v>
      </c>
      <c r="G11" s="4">
        <v>289260000</v>
      </c>
      <c r="H11" s="4">
        <f t="shared" si="0"/>
        <v>-3107112205</v>
      </c>
      <c r="I11" s="4"/>
      <c r="J11" s="4"/>
      <c r="K11" s="4"/>
      <c r="L11" s="4"/>
      <c r="M11" s="4"/>
      <c r="N11" s="4"/>
      <c r="O11" s="4"/>
      <c r="P11" s="4"/>
      <c r="Q11" s="4"/>
      <c r="R11" s="4">
        <v>7096200</v>
      </c>
      <c r="S11" s="5">
        <v>3.604887122685381E-2</v>
      </c>
      <c r="T11" s="5">
        <v>0</v>
      </c>
      <c r="U11" s="5">
        <v>-9.7561000000000002E-3</v>
      </c>
    </row>
    <row r="12" spans="1:21" x14ac:dyDescent="0.2">
      <c r="A12" s="26"/>
      <c r="B12" t="s">
        <v>36</v>
      </c>
      <c r="C12" s="2">
        <v>45212</v>
      </c>
      <c r="D12" s="4">
        <v>50000</v>
      </c>
      <c r="E12" s="4">
        <v>94100</v>
      </c>
      <c r="F12" s="4">
        <v>-44100</v>
      </c>
      <c r="G12" s="4">
        <v>-884910000</v>
      </c>
      <c r="H12" s="4">
        <f t="shared" si="0"/>
        <v>-3992022205</v>
      </c>
      <c r="I12" s="4"/>
      <c r="J12" s="4"/>
      <c r="K12" s="4"/>
      <c r="L12" s="4"/>
      <c r="M12" s="4"/>
      <c r="N12" s="4"/>
      <c r="O12" s="4"/>
      <c r="P12" s="4"/>
      <c r="Q12" s="4"/>
      <c r="R12" s="4">
        <v>7247300</v>
      </c>
      <c r="S12" s="5">
        <v>1.9883266871800531E-2</v>
      </c>
      <c r="T12" s="5">
        <v>0</v>
      </c>
      <c r="U12" s="5">
        <v>1.231527E-2</v>
      </c>
    </row>
    <row r="13" spans="1:21" x14ac:dyDescent="0.2">
      <c r="A13" s="26"/>
      <c r="B13" t="s">
        <v>8</v>
      </c>
      <c r="C13" s="6">
        <v>45215</v>
      </c>
      <c r="D13" s="4">
        <v>36700</v>
      </c>
      <c r="E13" s="4">
        <v>144100</v>
      </c>
      <c r="F13" s="4">
        <v>-107400</v>
      </c>
      <c r="G13" s="4">
        <v>-2207430000</v>
      </c>
      <c r="H13" s="4">
        <f t="shared" si="0"/>
        <v>-6199452205</v>
      </c>
      <c r="I13" s="4"/>
      <c r="J13" s="4"/>
      <c r="K13" s="4"/>
      <c r="L13" s="4"/>
      <c r="M13" s="4"/>
      <c r="N13" s="4"/>
      <c r="O13" s="4"/>
      <c r="P13" s="4"/>
      <c r="Q13" s="4"/>
      <c r="R13" s="4">
        <v>8294200</v>
      </c>
      <c r="S13" s="5">
        <v>2.1798365122615803E-2</v>
      </c>
      <c r="T13" s="5">
        <v>0</v>
      </c>
      <c r="U13" s="5">
        <v>-3.1630169999999999E-2</v>
      </c>
    </row>
    <row r="14" spans="1:21" x14ac:dyDescent="0.2">
      <c r="A14" s="26"/>
      <c r="B14" t="s">
        <v>9</v>
      </c>
      <c r="C14" s="6">
        <v>45216</v>
      </c>
      <c r="D14" s="4">
        <v>148400</v>
      </c>
      <c r="E14" s="4">
        <v>204900</v>
      </c>
      <c r="F14" s="4">
        <v>-56500</v>
      </c>
      <c r="G14" s="4">
        <v>-1159740000</v>
      </c>
      <c r="H14" s="4">
        <f t="shared" si="0"/>
        <v>-7359192205</v>
      </c>
      <c r="I14" s="4"/>
      <c r="J14" s="4"/>
      <c r="K14" s="4"/>
      <c r="L14" s="4"/>
      <c r="M14" s="4"/>
      <c r="N14" s="4"/>
      <c r="O14" s="4"/>
      <c r="P14" s="4"/>
      <c r="Q14" s="4"/>
      <c r="R14" s="4">
        <v>7776900</v>
      </c>
      <c r="S14" s="5">
        <v>4.5429412748010135E-2</v>
      </c>
      <c r="T14" s="5">
        <v>0</v>
      </c>
      <c r="U14" s="5">
        <v>-6.5326629999999997E-2</v>
      </c>
    </row>
    <row r="15" spans="1:21" x14ac:dyDescent="0.2">
      <c r="A15" s="26"/>
      <c r="B15" t="s">
        <v>10</v>
      </c>
      <c r="C15" s="6">
        <v>45217</v>
      </c>
      <c r="D15" s="4">
        <v>286820</v>
      </c>
      <c r="E15" s="4">
        <v>23600</v>
      </c>
      <c r="F15" s="4">
        <v>263220</v>
      </c>
      <c r="G15" s="4">
        <v>4781280000</v>
      </c>
      <c r="H15" s="4">
        <f t="shared" si="0"/>
        <v>-2577912205</v>
      </c>
      <c r="I15" s="4"/>
      <c r="J15" s="4"/>
      <c r="K15" s="4"/>
      <c r="L15" s="4"/>
      <c r="M15" s="4"/>
      <c r="N15" s="4"/>
      <c r="O15" s="4"/>
      <c r="P15" s="4"/>
      <c r="Q15" s="4"/>
      <c r="R15" s="4">
        <v>12439500</v>
      </c>
      <c r="S15" s="5">
        <v>2.4954379195305278E-2</v>
      </c>
      <c r="T15" s="5">
        <v>0</v>
      </c>
      <c r="U15" s="5">
        <v>-2.9569890000000001E-2</v>
      </c>
    </row>
    <row r="16" spans="1:21" x14ac:dyDescent="0.2">
      <c r="A16" s="26"/>
      <c r="B16" t="s">
        <v>11</v>
      </c>
      <c r="C16" s="6">
        <v>45218</v>
      </c>
      <c r="D16" s="4">
        <v>6920</v>
      </c>
      <c r="E16" s="4">
        <v>77800</v>
      </c>
      <c r="F16" s="4">
        <v>-70880</v>
      </c>
      <c r="G16" s="4">
        <v>-1263170000</v>
      </c>
      <c r="H16" s="4">
        <f t="shared" si="0"/>
        <v>-3841082205</v>
      </c>
      <c r="I16" s="4"/>
      <c r="J16" s="4"/>
      <c r="K16" s="4"/>
      <c r="L16" s="4"/>
      <c r="M16" s="4"/>
      <c r="N16" s="4"/>
      <c r="O16" s="4"/>
      <c r="P16" s="4"/>
      <c r="Q16" s="4"/>
      <c r="R16" s="4">
        <v>5744400</v>
      </c>
      <c r="S16" s="5">
        <v>1.4748276582410695E-2</v>
      </c>
      <c r="T16" s="5">
        <v>0</v>
      </c>
      <c r="U16" s="5">
        <v>-1.1080329999999999E-2</v>
      </c>
    </row>
    <row r="17" spans="1:21" x14ac:dyDescent="0.2">
      <c r="A17" s="26"/>
      <c r="B17" t="s">
        <v>12</v>
      </c>
      <c r="C17" s="6">
        <v>45219</v>
      </c>
      <c r="D17" s="4">
        <v>20900</v>
      </c>
      <c r="E17" s="4">
        <v>68000</v>
      </c>
      <c r="F17" s="4">
        <v>-47100</v>
      </c>
      <c r="G17" s="4">
        <v>-844160000</v>
      </c>
      <c r="H17" s="4">
        <f t="shared" si="0"/>
        <v>-4685242205</v>
      </c>
      <c r="I17" s="4"/>
      <c r="J17" s="4"/>
      <c r="K17" s="4"/>
      <c r="L17" s="4"/>
      <c r="M17" s="4"/>
      <c r="N17" s="4"/>
      <c r="O17" s="4"/>
      <c r="P17" s="4"/>
      <c r="Q17" s="4"/>
      <c r="R17" s="4">
        <v>6099500</v>
      </c>
      <c r="S17" s="5">
        <v>1.4574965161078778E-2</v>
      </c>
      <c r="T17" s="5">
        <v>0</v>
      </c>
      <c r="U17" s="5">
        <v>3.0812320000000001E-2</v>
      </c>
    </row>
    <row r="18" spans="1:21" x14ac:dyDescent="0.2">
      <c r="A18" s="26"/>
      <c r="B18" t="s">
        <v>15</v>
      </c>
      <c r="C18" s="6">
        <v>45222</v>
      </c>
      <c r="D18" s="4">
        <v>3600</v>
      </c>
      <c r="E18" s="4">
        <v>283000</v>
      </c>
      <c r="F18" s="4">
        <v>-279400</v>
      </c>
      <c r="G18" s="4">
        <v>-5137990000</v>
      </c>
      <c r="H18" s="4">
        <f t="shared" si="0"/>
        <v>-9823232205</v>
      </c>
      <c r="I18" s="4"/>
      <c r="J18" s="4"/>
      <c r="K18" s="4"/>
      <c r="L18" s="4"/>
      <c r="M18" s="4"/>
      <c r="N18" s="4"/>
      <c r="O18" s="4"/>
      <c r="P18" s="4"/>
      <c r="Q18" s="4"/>
      <c r="R18" s="4">
        <v>5458900</v>
      </c>
      <c r="S18" s="5">
        <v>5.2501419699939551E-2</v>
      </c>
      <c r="T18" s="5">
        <v>0</v>
      </c>
      <c r="U18" s="5">
        <v>5.4347800000000002E-3</v>
      </c>
    </row>
    <row r="19" spans="1:21" x14ac:dyDescent="0.2">
      <c r="A19" s="26"/>
      <c r="B19" t="s">
        <v>16</v>
      </c>
      <c r="C19" s="6">
        <v>45223</v>
      </c>
      <c r="D19" s="4">
        <v>11600</v>
      </c>
      <c r="E19" s="4">
        <v>30400</v>
      </c>
      <c r="F19" s="4">
        <v>-18800</v>
      </c>
      <c r="G19" s="4">
        <v>-344030000</v>
      </c>
      <c r="H19" s="4">
        <f t="shared" si="0"/>
        <v>-10167262205</v>
      </c>
      <c r="I19" s="4"/>
      <c r="J19" s="4"/>
      <c r="K19" s="4"/>
      <c r="L19" s="4"/>
      <c r="M19" s="4"/>
      <c r="N19" s="4"/>
      <c r="O19" s="4"/>
      <c r="P19" s="4"/>
      <c r="Q19" s="4"/>
      <c r="R19" s="4">
        <v>4315500</v>
      </c>
      <c r="S19" s="5">
        <v>9.7323600973236012E-3</v>
      </c>
      <c r="T19" s="5">
        <v>0</v>
      </c>
      <c r="U19" s="5">
        <v>8.10811E-3</v>
      </c>
    </row>
    <row r="20" spans="1:21" x14ac:dyDescent="0.2">
      <c r="A20" s="26"/>
      <c r="B20" t="s">
        <v>17</v>
      </c>
      <c r="C20" s="6">
        <v>45224</v>
      </c>
      <c r="D20" s="4">
        <v>13300</v>
      </c>
      <c r="E20" s="4">
        <v>12600</v>
      </c>
      <c r="F20" s="4">
        <v>700</v>
      </c>
      <c r="G20" s="4">
        <v>9150000</v>
      </c>
      <c r="H20" s="4">
        <f t="shared" si="0"/>
        <v>-10158112205</v>
      </c>
      <c r="I20" s="4"/>
      <c r="J20" s="4"/>
      <c r="K20" s="4"/>
      <c r="L20" s="4"/>
      <c r="M20" s="4"/>
      <c r="N20" s="4"/>
      <c r="O20" s="4"/>
      <c r="P20" s="4"/>
      <c r="Q20" s="4"/>
      <c r="R20" s="4">
        <v>5017800</v>
      </c>
      <c r="S20" s="5">
        <v>5.161624616365738E-3</v>
      </c>
      <c r="T20" s="5">
        <v>0</v>
      </c>
      <c r="U20" s="5">
        <v>-2.68097E-3</v>
      </c>
    </row>
    <row r="21" spans="1:21" x14ac:dyDescent="0.2">
      <c r="A21" s="26"/>
      <c r="B21" t="s">
        <v>18</v>
      </c>
      <c r="C21" s="6">
        <v>45225</v>
      </c>
      <c r="D21" s="4">
        <v>28100</v>
      </c>
      <c r="E21" s="4">
        <v>140900</v>
      </c>
      <c r="F21" s="4">
        <v>-112800</v>
      </c>
      <c r="G21" s="4">
        <v>-2004930000</v>
      </c>
      <c r="H21" s="4">
        <f t="shared" si="0"/>
        <v>-12163042205</v>
      </c>
      <c r="I21" s="4"/>
      <c r="J21" s="4"/>
      <c r="K21" s="4"/>
      <c r="L21" s="4"/>
      <c r="M21" s="4"/>
      <c r="N21" s="4"/>
      <c r="O21" s="4"/>
      <c r="P21" s="4"/>
      <c r="Q21" s="4"/>
      <c r="R21" s="4">
        <v>10710400</v>
      </c>
      <c r="S21" s="5">
        <v>1.577905587092919E-2</v>
      </c>
      <c r="T21" s="5">
        <v>0</v>
      </c>
      <c r="U21" s="5">
        <v>-6.9892469999999998E-2</v>
      </c>
    </row>
    <row r="22" spans="1:21" x14ac:dyDescent="0.2">
      <c r="A22" s="26"/>
      <c r="B22" t="s">
        <v>19</v>
      </c>
      <c r="C22" s="6">
        <v>45226</v>
      </c>
      <c r="D22" s="4">
        <v>0</v>
      </c>
      <c r="E22" s="4">
        <v>18700</v>
      </c>
      <c r="F22" s="4">
        <v>-18700</v>
      </c>
      <c r="G22" s="4">
        <v>-325460000</v>
      </c>
      <c r="H22" s="4">
        <f t="shared" si="0"/>
        <v>-12488502205</v>
      </c>
      <c r="I22" s="4"/>
      <c r="J22" s="4"/>
      <c r="K22" s="4"/>
      <c r="L22" s="4"/>
      <c r="M22" s="4"/>
      <c r="N22" s="4"/>
      <c r="O22" s="4"/>
      <c r="P22" s="4"/>
      <c r="Q22" s="4"/>
      <c r="R22" s="4">
        <v>4832800</v>
      </c>
      <c r="S22" s="5">
        <v>3.8693924846879657E-3</v>
      </c>
      <c r="T22" s="5">
        <v>0</v>
      </c>
      <c r="U22" s="5">
        <v>4.0462430000000001E-2</v>
      </c>
    </row>
    <row r="23" spans="1:21" x14ac:dyDescent="0.2">
      <c r="A23" s="26"/>
      <c r="B23" t="s">
        <v>22</v>
      </c>
      <c r="C23" s="2">
        <v>45229</v>
      </c>
      <c r="D23" s="4">
        <v>27200</v>
      </c>
      <c r="E23" s="4">
        <v>15600</v>
      </c>
      <c r="F23" s="4">
        <v>11600</v>
      </c>
      <c r="G23" s="4">
        <v>212994273.82028317</v>
      </c>
      <c r="H23" s="4">
        <f t="shared" si="0"/>
        <v>-12275507931.179716</v>
      </c>
      <c r="I23" s="4"/>
      <c r="J23" s="4"/>
      <c r="K23" s="4"/>
      <c r="L23" s="4"/>
      <c r="M23" s="4"/>
      <c r="N23" s="4"/>
      <c r="O23" s="4"/>
      <c r="P23" s="4"/>
      <c r="Q23" s="4"/>
      <c r="R23" s="4">
        <v>7302600</v>
      </c>
      <c r="S23" s="5">
        <v>5.8609262454468267E-3</v>
      </c>
      <c r="T23" s="5">
        <v>0</v>
      </c>
      <c r="U23" s="5">
        <v>0</v>
      </c>
    </row>
    <row r="24" spans="1:21" x14ac:dyDescent="0.2">
      <c r="A24" s="26"/>
      <c r="B24" t="s">
        <v>23</v>
      </c>
      <c r="C24" s="2">
        <v>45230</v>
      </c>
      <c r="D24" s="4">
        <v>212600</v>
      </c>
      <c r="E24" s="4">
        <v>800</v>
      </c>
      <c r="F24" s="4">
        <v>211800</v>
      </c>
      <c r="G24" s="4">
        <v>3779754441.4768724</v>
      </c>
      <c r="H24" s="4">
        <f t="shared" si="0"/>
        <v>-8495753489.7028437</v>
      </c>
      <c r="I24" s="4"/>
      <c r="J24" s="4"/>
      <c r="K24" s="4"/>
      <c r="L24" s="4"/>
      <c r="M24" s="4"/>
      <c r="N24" s="4"/>
      <c r="O24" s="4"/>
      <c r="P24" s="4"/>
      <c r="Q24" s="4"/>
      <c r="R24" s="4">
        <v>7019400</v>
      </c>
      <c r="S24" s="5">
        <v>3.0401458814143658E-2</v>
      </c>
      <c r="T24" s="5">
        <v>0</v>
      </c>
      <c r="U24" s="5">
        <v>-2.7777779999999998E-2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52900</v>
      </c>
      <c r="E25" s="4">
        <v>500</v>
      </c>
      <c r="F25" s="4">
        <v>52400</v>
      </c>
      <c r="G25" s="4">
        <v>921152918.84886467</v>
      </c>
      <c r="H25" s="4">
        <f t="shared" si="0"/>
        <v>-7574600570.8539791</v>
      </c>
      <c r="I25" s="4"/>
      <c r="J25" s="4"/>
      <c r="K25" s="4"/>
      <c r="L25" s="4"/>
      <c r="M25" s="4"/>
      <c r="N25" s="4"/>
      <c r="O25" s="4"/>
      <c r="P25" s="4"/>
      <c r="Q25" s="4"/>
      <c r="R25" s="4">
        <v>5632700</v>
      </c>
      <c r="S25" s="5">
        <v>9.4803557796438644E-3</v>
      </c>
      <c r="T25" s="5">
        <v>0</v>
      </c>
      <c r="U25" s="5">
        <v>2.2857140000000001E-2</v>
      </c>
    </row>
    <row r="26" spans="1:21" x14ac:dyDescent="0.2">
      <c r="A26" s="26"/>
      <c r="B26" t="s">
        <v>25</v>
      </c>
      <c r="C26" s="6">
        <v>45232</v>
      </c>
      <c r="D26" s="4">
        <v>148500</v>
      </c>
      <c r="E26" s="4">
        <v>30300</v>
      </c>
      <c r="F26" s="4">
        <v>118200</v>
      </c>
      <c r="G26" s="4">
        <v>2174260000</v>
      </c>
      <c r="H26" s="4">
        <f t="shared" si="0"/>
        <v>-5400340570.8539791</v>
      </c>
      <c r="I26" s="4"/>
      <c r="J26" s="4"/>
      <c r="K26" s="4"/>
      <c r="L26" s="4"/>
      <c r="M26" s="4"/>
      <c r="N26" s="4"/>
      <c r="O26" s="4"/>
      <c r="P26" s="4"/>
      <c r="Q26" s="4"/>
      <c r="R26" s="4">
        <v>10478200</v>
      </c>
      <c r="S26" s="5">
        <v>1.7063999541906051E-2</v>
      </c>
      <c r="T26" s="5">
        <v>0</v>
      </c>
      <c r="U26" s="5">
        <v>6.7039109999999999E-2</v>
      </c>
    </row>
    <row r="27" spans="1:21" x14ac:dyDescent="0.2">
      <c r="A27" s="26"/>
      <c r="B27" t="s">
        <v>26</v>
      </c>
      <c r="C27" s="6">
        <v>45233</v>
      </c>
      <c r="D27" s="4">
        <v>101800</v>
      </c>
      <c r="E27" s="4">
        <v>198300</v>
      </c>
      <c r="F27" s="4">
        <v>-96500</v>
      </c>
      <c r="G27" s="4">
        <v>-1840090000</v>
      </c>
      <c r="H27" s="4">
        <f t="shared" si="0"/>
        <v>-7240430570.8539791</v>
      </c>
      <c r="I27" s="4"/>
      <c r="J27" s="4"/>
      <c r="K27" s="4"/>
      <c r="L27" s="4"/>
      <c r="M27" s="4"/>
      <c r="N27" s="4"/>
      <c r="O27" s="4"/>
      <c r="P27" s="4"/>
      <c r="Q27" s="4"/>
      <c r="R27" s="4">
        <v>9844600</v>
      </c>
      <c r="S27" s="5">
        <v>3.0483716961582998E-2</v>
      </c>
      <c r="T27" s="5">
        <v>0</v>
      </c>
      <c r="U27" s="5">
        <v>7.8534E-3</v>
      </c>
    </row>
    <row r="28" spans="1:21" x14ac:dyDescent="0.2">
      <c r="A28" s="26"/>
      <c r="B28" t="s">
        <v>29</v>
      </c>
      <c r="C28" s="6">
        <v>45236</v>
      </c>
      <c r="D28" s="4">
        <v>91000</v>
      </c>
      <c r="E28" s="4">
        <v>156900</v>
      </c>
      <c r="F28" s="4">
        <v>-65900</v>
      </c>
      <c r="G28" s="4">
        <v>-1284630000</v>
      </c>
      <c r="H28" s="4">
        <f t="shared" si="0"/>
        <v>-8525060570.8539791</v>
      </c>
      <c r="I28" s="4"/>
      <c r="J28" s="4"/>
      <c r="K28" s="4"/>
      <c r="L28" s="4"/>
      <c r="M28" s="4"/>
      <c r="N28" s="4"/>
      <c r="O28" s="4"/>
      <c r="P28" s="4"/>
      <c r="Q28" s="4"/>
      <c r="R28" s="4">
        <v>7827200</v>
      </c>
      <c r="S28" s="5">
        <v>3.1671606704824204E-2</v>
      </c>
      <c r="T28" s="5">
        <v>0</v>
      </c>
      <c r="U28" s="5">
        <v>1.298701E-2</v>
      </c>
    </row>
    <row r="29" spans="1:21" x14ac:dyDescent="0.2">
      <c r="A29" s="26"/>
      <c r="B29" t="s">
        <v>30</v>
      </c>
      <c r="C29" s="6">
        <v>45237</v>
      </c>
      <c r="D29" s="4">
        <v>70600</v>
      </c>
      <c r="E29" s="4">
        <v>44800</v>
      </c>
      <c r="F29" s="4">
        <v>25800</v>
      </c>
      <c r="G29" s="4">
        <v>494810000</v>
      </c>
      <c r="H29" s="4">
        <f t="shared" si="0"/>
        <v>-8030250570.8539791</v>
      </c>
      <c r="I29" s="4"/>
      <c r="J29" s="4"/>
      <c r="K29" s="4"/>
      <c r="L29" s="4"/>
      <c r="M29" s="4"/>
      <c r="N29" s="4"/>
      <c r="O29" s="4"/>
      <c r="P29" s="4"/>
      <c r="Q29" s="4"/>
      <c r="R29" s="4">
        <v>7857200</v>
      </c>
      <c r="S29" s="5">
        <v>1.4687165911520644E-2</v>
      </c>
      <c r="T29" s="5">
        <v>0</v>
      </c>
      <c r="U29" s="5">
        <v>-1.0256410000000001E-2</v>
      </c>
    </row>
    <row r="30" spans="1:21" x14ac:dyDescent="0.2">
      <c r="A30" s="26"/>
      <c r="B30" t="s">
        <v>37</v>
      </c>
      <c r="C30" s="6">
        <v>45238</v>
      </c>
      <c r="D30" s="4">
        <v>219400</v>
      </c>
      <c r="E30" s="4">
        <v>99100</v>
      </c>
      <c r="F30" s="4">
        <v>120300</v>
      </c>
      <c r="G30" s="4">
        <v>2407020000</v>
      </c>
      <c r="H30" s="4">
        <f t="shared" si="0"/>
        <v>-5623230570.8539791</v>
      </c>
      <c r="I30" s="4"/>
      <c r="J30" s="4"/>
      <c r="K30" s="4"/>
      <c r="L30" s="4"/>
      <c r="M30" s="4"/>
      <c r="N30" s="4"/>
      <c r="O30" s="4"/>
      <c r="P30" s="4"/>
      <c r="Q30" s="4"/>
      <c r="R30" s="4">
        <v>15428500</v>
      </c>
      <c r="S30" s="5">
        <v>2.0643614090805975E-2</v>
      </c>
      <c r="T30" s="5">
        <v>0</v>
      </c>
      <c r="U30" s="5">
        <v>6.9948189999999993E-2</v>
      </c>
    </row>
    <row r="31" spans="1:21" x14ac:dyDescent="0.2">
      <c r="A31" s="26"/>
      <c r="B31" t="s">
        <v>32</v>
      </c>
      <c r="C31" s="6">
        <v>45239</v>
      </c>
      <c r="D31" s="4">
        <v>2202300</v>
      </c>
      <c r="E31" s="4">
        <v>117016</v>
      </c>
      <c r="F31" s="4">
        <v>2085284</v>
      </c>
      <c r="G31" s="4">
        <v>44037520000</v>
      </c>
      <c r="H31" s="4">
        <f t="shared" si="0"/>
        <v>38414289429.146019</v>
      </c>
      <c r="I31" s="4"/>
      <c r="J31" s="4"/>
      <c r="K31" s="4"/>
      <c r="L31" s="4"/>
      <c r="M31" s="4"/>
      <c r="N31" s="4"/>
      <c r="O31" s="4"/>
      <c r="P31" s="4"/>
      <c r="Q31" s="4"/>
      <c r="R31" s="4">
        <v>14863700</v>
      </c>
      <c r="S31" s="5">
        <v>0.15603894050606512</v>
      </c>
      <c r="T31" s="5">
        <v>0</v>
      </c>
      <c r="U31" s="5">
        <v>4.8426199999999997E-3</v>
      </c>
    </row>
    <row r="32" spans="1:21" x14ac:dyDescent="0.2">
      <c r="A32" s="26"/>
      <c r="B32" t="s">
        <v>33</v>
      </c>
      <c r="C32" s="6">
        <v>45240</v>
      </c>
      <c r="D32" s="4">
        <v>189700</v>
      </c>
      <c r="E32" s="4">
        <v>71140</v>
      </c>
      <c r="F32" s="4">
        <v>118560</v>
      </c>
      <c r="G32" s="4">
        <v>2475410000</v>
      </c>
      <c r="H32" s="4">
        <f t="shared" si="0"/>
        <v>40889699429.146019</v>
      </c>
      <c r="I32" s="4"/>
      <c r="J32" s="4"/>
      <c r="K32" s="4"/>
      <c r="L32" s="4"/>
      <c r="M32" s="4"/>
      <c r="N32" s="4"/>
      <c r="O32" s="4"/>
      <c r="P32" s="4"/>
      <c r="Q32" s="4"/>
      <c r="R32" s="4">
        <v>15282700</v>
      </c>
      <c r="S32" s="5">
        <v>1.706766474510394E-2</v>
      </c>
      <c r="T32" s="5">
        <v>0</v>
      </c>
      <c r="U32" s="5">
        <v>-1.204819E-2</v>
      </c>
    </row>
    <row r="33" spans="1:21" x14ac:dyDescent="0.2">
      <c r="A33" s="26"/>
      <c r="B33" t="s">
        <v>36</v>
      </c>
      <c r="C33" s="6">
        <v>45243</v>
      </c>
      <c r="D33" s="4">
        <v>1752500</v>
      </c>
      <c r="E33" s="4">
        <v>104500</v>
      </c>
      <c r="F33" s="4">
        <v>1648000</v>
      </c>
      <c r="G33" s="4">
        <v>35415760000</v>
      </c>
      <c r="H33" s="4">
        <f t="shared" si="0"/>
        <v>76305459429.146027</v>
      </c>
      <c r="I33" s="4"/>
      <c r="J33" s="4"/>
      <c r="K33" s="4"/>
      <c r="L33" s="4"/>
      <c r="M33" s="4"/>
      <c r="N33" s="4"/>
      <c r="O33" s="4"/>
      <c r="P33" s="4"/>
      <c r="Q33" s="4"/>
      <c r="R33" s="4">
        <v>19792400</v>
      </c>
      <c r="S33" s="5">
        <v>9.3823891998949097E-2</v>
      </c>
      <c r="T33" s="5">
        <v>0</v>
      </c>
      <c r="U33" s="5">
        <v>4.8780490000000003E-2</v>
      </c>
    </row>
    <row r="34" spans="1:21" x14ac:dyDescent="0.2">
      <c r="A34" s="26"/>
      <c r="B34" t="s">
        <v>38</v>
      </c>
      <c r="C34" s="6">
        <v>45244</v>
      </c>
      <c r="D34" s="4">
        <v>1005300</v>
      </c>
      <c r="E34" s="4">
        <v>167700</v>
      </c>
      <c r="F34" s="4">
        <v>837600</v>
      </c>
      <c r="G34" s="4">
        <v>17965770000</v>
      </c>
      <c r="H34" s="4">
        <f t="shared" si="0"/>
        <v>94271229429.146027</v>
      </c>
      <c r="I34" s="4"/>
      <c r="J34" s="4"/>
      <c r="K34" s="4"/>
      <c r="L34" s="4"/>
      <c r="M34" s="4"/>
      <c r="N34" s="4"/>
      <c r="O34" s="4"/>
      <c r="P34" s="4"/>
      <c r="Q34" s="4"/>
      <c r="R34" s="4">
        <v>13697400</v>
      </c>
      <c r="S34" s="5">
        <v>8.5636690174777694E-2</v>
      </c>
      <c r="T34" s="5">
        <v>0</v>
      </c>
      <c r="U34" s="5">
        <v>4.6511599999999997E-3</v>
      </c>
    </row>
    <row r="35" spans="1:21" x14ac:dyDescent="0.2">
      <c r="A35" s="26"/>
      <c r="B35" t="s">
        <v>7</v>
      </c>
      <c r="C35" s="6">
        <v>45245</v>
      </c>
      <c r="D35" s="4">
        <v>592400</v>
      </c>
      <c r="E35" s="4">
        <v>375300</v>
      </c>
      <c r="F35" s="4">
        <v>217100</v>
      </c>
      <c r="G35" s="4">
        <v>4567720000</v>
      </c>
      <c r="H35" s="4">
        <f t="shared" si="0"/>
        <v>98838949429.146027</v>
      </c>
      <c r="I35" s="4"/>
      <c r="J35" s="4"/>
      <c r="K35" s="4"/>
      <c r="L35" s="4"/>
      <c r="M35" s="4"/>
      <c r="N35" s="4"/>
      <c r="O35" s="4"/>
      <c r="P35" s="4"/>
      <c r="Q35" s="4"/>
      <c r="R35" s="4">
        <v>17054000</v>
      </c>
      <c r="S35" s="5">
        <v>5.6743286032602321E-2</v>
      </c>
      <c r="T35" s="5">
        <v>0</v>
      </c>
      <c r="U35" s="5">
        <v>-6.9444399999999996E-3</v>
      </c>
    </row>
    <row r="36" spans="1:21" x14ac:dyDescent="0.2">
      <c r="A36" s="26"/>
      <c r="B36" t="s">
        <v>8</v>
      </c>
      <c r="C36" s="6">
        <v>45246</v>
      </c>
      <c r="D36" s="4">
        <v>225500</v>
      </c>
      <c r="E36" s="4">
        <v>86100</v>
      </c>
      <c r="F36" s="4">
        <v>139400</v>
      </c>
      <c r="G36" s="4">
        <v>2996560000</v>
      </c>
      <c r="H36" s="4">
        <f t="shared" si="0"/>
        <v>101835509429.14603</v>
      </c>
      <c r="I36" s="4"/>
      <c r="J36" s="4"/>
      <c r="K36" s="4"/>
      <c r="L36" s="4"/>
      <c r="M36" s="4"/>
      <c r="N36" s="4"/>
      <c r="O36" s="4"/>
      <c r="P36" s="4"/>
      <c r="Q36" s="4"/>
      <c r="R36" s="4">
        <v>9146500</v>
      </c>
      <c r="S36" s="5">
        <v>3.4067676160279892E-2</v>
      </c>
      <c r="T36" s="5">
        <v>0</v>
      </c>
      <c r="U36" s="5">
        <v>6.99301E-3</v>
      </c>
    </row>
    <row r="37" spans="1:21" x14ac:dyDescent="0.2">
      <c r="A37" s="26"/>
      <c r="B37" t="s">
        <v>9</v>
      </c>
      <c r="C37" s="6">
        <v>45247</v>
      </c>
      <c r="D37" s="4">
        <v>1580700</v>
      </c>
      <c r="E37" s="4">
        <v>61500</v>
      </c>
      <c r="F37" s="4">
        <v>1519200</v>
      </c>
      <c r="G37" s="4">
        <v>33122400000</v>
      </c>
      <c r="H37" s="4">
        <f t="shared" si="0"/>
        <v>134957909429.14603</v>
      </c>
      <c r="I37" s="4"/>
      <c r="J37" s="4"/>
      <c r="K37" s="4"/>
      <c r="L37" s="4"/>
      <c r="M37" s="4"/>
      <c r="N37" s="4"/>
      <c r="O37" s="4"/>
      <c r="P37" s="4"/>
      <c r="Q37" s="4"/>
      <c r="R37" s="4">
        <v>21622000</v>
      </c>
      <c r="S37" s="5">
        <v>7.5950420867634816E-2</v>
      </c>
      <c r="T37" s="5">
        <v>0</v>
      </c>
      <c r="U37" s="5">
        <v>1.1574070000000001E-2</v>
      </c>
    </row>
    <row r="38" spans="1:21" x14ac:dyDescent="0.2">
      <c r="A38" s="26"/>
      <c r="B38" t="s">
        <v>12</v>
      </c>
      <c r="C38" s="2">
        <v>45250</v>
      </c>
      <c r="D38" s="4">
        <v>763536</v>
      </c>
      <c r="E38" s="4">
        <v>5600</v>
      </c>
      <c r="F38" s="4">
        <v>757936</v>
      </c>
      <c r="G38" s="4">
        <v>16724770000</v>
      </c>
      <c r="H38" s="4">
        <f t="shared" si="0"/>
        <v>151682679429.14603</v>
      </c>
      <c r="I38" s="4"/>
      <c r="J38" s="4"/>
      <c r="K38" s="4"/>
      <c r="L38" s="4"/>
      <c r="M38" s="4"/>
      <c r="N38" s="4"/>
      <c r="O38" s="4"/>
      <c r="P38" s="4"/>
      <c r="Q38" s="4"/>
      <c r="R38" s="4">
        <v>13302800</v>
      </c>
      <c r="S38" s="5">
        <v>5.7817602309288271E-2</v>
      </c>
      <c r="T38" s="5">
        <v>0</v>
      </c>
      <c r="U38" s="5">
        <v>1.6018310000000001E-2</v>
      </c>
    </row>
    <row r="39" spans="1:21" x14ac:dyDescent="0.2">
      <c r="A39" s="26"/>
      <c r="B39" t="s">
        <v>13</v>
      </c>
      <c r="C39" s="2">
        <v>45251</v>
      </c>
      <c r="D39" s="4">
        <v>320500</v>
      </c>
      <c r="E39" s="4">
        <v>238300</v>
      </c>
      <c r="F39" s="4">
        <v>82200</v>
      </c>
      <c r="G39" s="4">
        <v>1784330000</v>
      </c>
      <c r="H39" s="4">
        <f t="shared" si="0"/>
        <v>153467009429.14603</v>
      </c>
      <c r="I39" s="4"/>
      <c r="J39" s="4"/>
      <c r="K39" s="4"/>
      <c r="L39" s="4"/>
      <c r="M39" s="4"/>
      <c r="N39" s="4"/>
      <c r="O39" s="4"/>
      <c r="P39" s="4"/>
      <c r="Q39" s="4"/>
      <c r="R39" s="4">
        <v>17533500</v>
      </c>
      <c r="S39" s="5">
        <v>3.187041948270454E-2</v>
      </c>
      <c r="T39" s="5">
        <v>0</v>
      </c>
      <c r="U39" s="5">
        <v>0</v>
      </c>
    </row>
    <row r="40" spans="1:21" x14ac:dyDescent="0.2">
      <c r="A40" s="26"/>
      <c r="B40" t="s">
        <v>14</v>
      </c>
      <c r="C40" s="2">
        <v>45252</v>
      </c>
      <c r="D40" s="4">
        <v>1567804</v>
      </c>
      <c r="E40" s="4">
        <v>820</v>
      </c>
      <c r="F40" s="4">
        <v>1566984</v>
      </c>
      <c r="G40" s="4">
        <v>35045070000</v>
      </c>
      <c r="H40" s="4">
        <f t="shared" si="0"/>
        <v>188512079429.14603</v>
      </c>
      <c r="I40" s="4"/>
      <c r="J40" s="4"/>
      <c r="K40" s="4"/>
      <c r="L40" s="4"/>
      <c r="M40" s="4"/>
      <c r="N40" s="4"/>
      <c r="O40" s="4"/>
      <c r="P40" s="4"/>
      <c r="Q40" s="4"/>
      <c r="R40" s="4">
        <v>11798900</v>
      </c>
      <c r="S40" s="5">
        <v>0.13294663061810846</v>
      </c>
      <c r="T40" s="5">
        <v>0</v>
      </c>
      <c r="U40" s="5">
        <v>2.2522520000000001E-2</v>
      </c>
    </row>
    <row r="41" spans="1:21" x14ac:dyDescent="0.2">
      <c r="A41" s="26"/>
      <c r="B41" t="s">
        <v>15</v>
      </c>
      <c r="C41" s="2">
        <v>45253</v>
      </c>
      <c r="D41" s="4">
        <v>630800</v>
      </c>
      <c r="E41" s="4">
        <v>40700</v>
      </c>
      <c r="F41" s="4">
        <v>590100</v>
      </c>
      <c r="G41" s="4">
        <v>13108990000</v>
      </c>
      <c r="H41" s="4">
        <f t="shared" si="0"/>
        <v>201621069429.14603</v>
      </c>
      <c r="I41" s="4"/>
      <c r="J41" s="4"/>
      <c r="K41" s="4"/>
      <c r="L41" s="4"/>
      <c r="M41" s="4"/>
      <c r="N41" s="4"/>
      <c r="O41" s="4"/>
      <c r="P41" s="4"/>
      <c r="Q41" s="4"/>
      <c r="R41" s="4">
        <v>17641000</v>
      </c>
      <c r="S41" s="5">
        <v>3.8064735559208661E-2</v>
      </c>
      <c r="T41" s="5">
        <v>0</v>
      </c>
      <c r="U41" s="5">
        <v>-6.8281939999999999E-2</v>
      </c>
    </row>
    <row r="42" spans="1:21" x14ac:dyDescent="0.2">
      <c r="A42" s="26"/>
      <c r="B42" t="s">
        <v>16</v>
      </c>
      <c r="C42" s="2">
        <v>45254</v>
      </c>
      <c r="D42" s="4">
        <v>1313400</v>
      </c>
      <c r="E42" s="4">
        <v>100</v>
      </c>
      <c r="F42" s="4">
        <v>1313300</v>
      </c>
      <c r="G42" s="4">
        <v>27778470000</v>
      </c>
      <c r="H42" s="4">
        <f t="shared" si="0"/>
        <v>229399539429.14603</v>
      </c>
      <c r="I42" s="4"/>
      <c r="J42" s="4"/>
      <c r="K42" s="4"/>
      <c r="L42" s="4"/>
      <c r="M42" s="4"/>
      <c r="N42" s="4"/>
      <c r="O42" s="4"/>
      <c r="P42" s="4"/>
      <c r="Q42" s="4"/>
      <c r="R42" s="4">
        <v>17659300</v>
      </c>
      <c r="S42" s="5">
        <v>7.4380071690270846E-2</v>
      </c>
      <c r="T42" s="5">
        <v>0</v>
      </c>
      <c r="U42" s="5">
        <v>4.4917260000000001E-2</v>
      </c>
    </row>
    <row r="43" spans="1:21" x14ac:dyDescent="0.2">
      <c r="A43" s="26"/>
      <c r="B43" t="s">
        <v>19</v>
      </c>
      <c r="C43" s="2">
        <v>45257</v>
      </c>
      <c r="D43" s="4">
        <v>4900</v>
      </c>
      <c r="E43" s="4">
        <v>349100</v>
      </c>
      <c r="F43" s="4">
        <v>-344200</v>
      </c>
      <c r="G43" s="4">
        <v>-7604000000</v>
      </c>
      <c r="H43" s="4">
        <f t="shared" si="0"/>
        <v>221795539429.14603</v>
      </c>
      <c r="I43" s="4"/>
      <c r="J43" s="4"/>
      <c r="K43" s="4"/>
      <c r="L43" s="4"/>
      <c r="M43" s="4"/>
      <c r="N43" s="4"/>
      <c r="O43" s="4"/>
      <c r="P43" s="4"/>
      <c r="Q43" s="4"/>
      <c r="R43" s="4">
        <v>8933100</v>
      </c>
      <c r="S43" s="5">
        <v>3.962790072875038E-2</v>
      </c>
      <c r="T43" s="5">
        <v>0</v>
      </c>
      <c r="U43" s="5">
        <v>-1.3574660000000001E-2</v>
      </c>
    </row>
    <row r="44" spans="1:21" x14ac:dyDescent="0.2">
      <c r="A44" s="26"/>
      <c r="B44" t="s">
        <v>20</v>
      </c>
      <c r="C44" s="2">
        <v>45258</v>
      </c>
      <c r="D44" s="4">
        <v>188600</v>
      </c>
      <c r="E44" s="4">
        <v>18000</v>
      </c>
      <c r="F44" s="4">
        <v>170600</v>
      </c>
      <c r="G44" s="4">
        <v>3838370000</v>
      </c>
      <c r="H44" s="4">
        <f t="shared" si="0"/>
        <v>225633909429.14603</v>
      </c>
      <c r="I44" s="4"/>
      <c r="J44" s="4"/>
      <c r="K44" s="4"/>
      <c r="L44" s="4"/>
      <c r="M44" s="4"/>
      <c r="N44" s="4"/>
      <c r="O44" s="4"/>
      <c r="P44" s="4"/>
      <c r="Q44" s="4"/>
      <c r="R44" s="4">
        <v>17317100</v>
      </c>
      <c r="S44" s="5">
        <v>1.1930404051486682E-2</v>
      </c>
      <c r="T44" s="5">
        <v>0</v>
      </c>
      <c r="U44" s="5">
        <v>4.5871559999999999E-2</v>
      </c>
    </row>
    <row r="45" spans="1:21" x14ac:dyDescent="0.2">
      <c r="A45" s="26"/>
      <c r="B45" t="s">
        <v>21</v>
      </c>
      <c r="C45" s="2">
        <v>45259</v>
      </c>
      <c r="D45" s="4">
        <v>508400</v>
      </c>
      <c r="E45" s="4">
        <v>284010</v>
      </c>
      <c r="F45" s="4">
        <v>224390</v>
      </c>
      <c r="G45" s="4">
        <v>5195910000</v>
      </c>
      <c r="H45" s="4">
        <f t="shared" si="0"/>
        <v>230829819429.14603</v>
      </c>
      <c r="I45" s="4"/>
      <c r="J45" s="4"/>
      <c r="K45" s="4"/>
      <c r="L45" s="4"/>
      <c r="M45" s="4"/>
      <c r="N45" s="4"/>
      <c r="O45" s="4"/>
      <c r="P45" s="4"/>
      <c r="Q45" s="4"/>
      <c r="R45" s="4">
        <v>16683000</v>
      </c>
      <c r="S45" s="5">
        <v>4.7498051909129056E-2</v>
      </c>
      <c r="T45" s="5">
        <v>0</v>
      </c>
      <c r="U45" s="5">
        <v>4.3859600000000004E-3</v>
      </c>
    </row>
    <row r="46" spans="1:21" x14ac:dyDescent="0.2">
      <c r="A46" s="26"/>
      <c r="B46" t="s">
        <v>22</v>
      </c>
      <c r="C46" s="2">
        <v>45260</v>
      </c>
      <c r="D46" s="4">
        <v>2605300</v>
      </c>
      <c r="E46" s="4">
        <v>76300</v>
      </c>
      <c r="F46" s="4">
        <v>2529000</v>
      </c>
      <c r="G46" s="4">
        <v>58154770000</v>
      </c>
      <c r="H46" s="4">
        <f t="shared" si="0"/>
        <v>288984589429.146</v>
      </c>
      <c r="I46" s="4"/>
      <c r="J46" s="4"/>
      <c r="K46" s="4"/>
      <c r="L46" s="4"/>
      <c r="M46" s="4"/>
      <c r="N46" s="4"/>
      <c r="O46" s="4"/>
      <c r="P46" s="4"/>
      <c r="Q46" s="4"/>
      <c r="R46" s="4">
        <v>12675300</v>
      </c>
      <c r="S46" s="5">
        <v>0.21156106758814386</v>
      </c>
      <c r="T46" s="5">
        <v>0</v>
      </c>
      <c r="U46" s="5">
        <v>4.3668099999999996E-3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71300</v>
      </c>
      <c r="E47" s="4">
        <v>374000</v>
      </c>
      <c r="F47" s="4">
        <v>-302700</v>
      </c>
      <c r="G47" s="4">
        <v>-6817710000</v>
      </c>
      <c r="H47" s="4">
        <f t="shared" si="0"/>
        <v>282166879429.146</v>
      </c>
      <c r="I47" s="4"/>
      <c r="J47" s="4"/>
      <c r="K47" s="4"/>
      <c r="L47" s="4"/>
      <c r="M47" s="4"/>
      <c r="N47" s="4"/>
      <c r="O47" s="4"/>
      <c r="P47" s="4"/>
      <c r="Q47" s="4"/>
      <c r="R47" s="4">
        <v>15835800</v>
      </c>
      <c r="S47" s="5">
        <v>2.8119829752838506E-2</v>
      </c>
      <c r="T47" s="5">
        <v>0</v>
      </c>
      <c r="U47" s="5">
        <v>-4.3478299999999996E-3</v>
      </c>
    </row>
    <row r="48" spans="1:21" x14ac:dyDescent="0.2">
      <c r="A48" s="26"/>
      <c r="B48" t="s">
        <v>27</v>
      </c>
      <c r="C48" s="2">
        <v>45264</v>
      </c>
      <c r="D48" s="4">
        <v>1451900</v>
      </c>
      <c r="E48" s="4">
        <v>13400</v>
      </c>
      <c r="F48" s="4">
        <v>1438500</v>
      </c>
      <c r="G48" s="4">
        <v>34314700000</v>
      </c>
      <c r="H48" s="4">
        <f t="shared" si="0"/>
        <v>316481579429.146</v>
      </c>
      <c r="I48" s="4"/>
      <c r="J48" s="4"/>
      <c r="K48" s="4"/>
      <c r="L48" s="4"/>
      <c r="M48" s="4"/>
      <c r="N48" s="4"/>
      <c r="O48" s="4"/>
      <c r="P48" s="4"/>
      <c r="Q48" s="4"/>
      <c r="R48" s="4">
        <v>14430000</v>
      </c>
      <c r="S48" s="5">
        <v>0.10154539154539155</v>
      </c>
      <c r="T48" s="5">
        <v>0</v>
      </c>
      <c r="U48" s="5">
        <v>4.1484720000000003E-2</v>
      </c>
    </row>
    <row r="49" spans="1:21" x14ac:dyDescent="0.2">
      <c r="A49" s="26"/>
      <c r="B49" t="s">
        <v>28</v>
      </c>
      <c r="C49" s="2">
        <v>45265</v>
      </c>
      <c r="D49" s="4">
        <v>135700</v>
      </c>
      <c r="E49" s="4">
        <v>129600</v>
      </c>
      <c r="F49" s="4">
        <v>6100</v>
      </c>
      <c r="G49" s="4">
        <v>159870000</v>
      </c>
      <c r="H49" s="4">
        <f t="shared" si="0"/>
        <v>316641449429.146</v>
      </c>
      <c r="I49" s="4"/>
      <c r="J49" s="4"/>
      <c r="K49" s="4"/>
      <c r="L49" s="4"/>
      <c r="M49" s="4"/>
      <c r="N49" s="4"/>
      <c r="O49" s="4"/>
      <c r="P49" s="4"/>
      <c r="Q49" s="4"/>
      <c r="R49" s="4">
        <v>10469500</v>
      </c>
      <c r="S49" s="5">
        <v>2.5340274129614596E-2</v>
      </c>
      <c r="T49" s="5">
        <v>0</v>
      </c>
      <c r="U49" s="5">
        <v>-1.257862E-2</v>
      </c>
    </row>
    <row r="50" spans="1:21" x14ac:dyDescent="0.2">
      <c r="A50" s="26"/>
      <c r="B50" t="s">
        <v>29</v>
      </c>
      <c r="C50" s="2">
        <v>45266</v>
      </c>
      <c r="D50" s="4">
        <v>314700</v>
      </c>
      <c r="E50" s="4">
        <v>657900</v>
      </c>
      <c r="F50" s="4">
        <v>-343200</v>
      </c>
      <c r="G50" s="4">
        <v>-8007690000</v>
      </c>
      <c r="H50" s="4">
        <f t="shared" si="0"/>
        <v>308633759429.146</v>
      </c>
      <c r="I50" s="4"/>
      <c r="J50" s="4"/>
      <c r="K50" s="4"/>
      <c r="L50" s="4"/>
      <c r="M50" s="4"/>
      <c r="N50" s="4"/>
      <c r="O50" s="4"/>
      <c r="P50" s="4"/>
      <c r="Q50" s="4"/>
      <c r="R50" s="4">
        <v>12297500</v>
      </c>
      <c r="S50" s="5">
        <v>7.9089245781662945E-2</v>
      </c>
      <c r="T50" s="5">
        <v>0</v>
      </c>
      <c r="U50" s="5">
        <v>6.3694299999999997E-3</v>
      </c>
    </row>
    <row r="51" spans="1:21" x14ac:dyDescent="0.2">
      <c r="A51" s="26"/>
      <c r="B51" t="s">
        <v>30</v>
      </c>
      <c r="C51" s="2">
        <v>45267</v>
      </c>
      <c r="D51" s="4">
        <v>30970</v>
      </c>
      <c r="E51" s="4">
        <v>563336</v>
      </c>
      <c r="F51" s="4">
        <v>-532366</v>
      </c>
      <c r="G51" s="4">
        <v>-12356160000</v>
      </c>
      <c r="H51" s="4">
        <f t="shared" si="0"/>
        <v>296277599429.146</v>
      </c>
      <c r="I51" s="4"/>
      <c r="J51" s="4"/>
      <c r="K51" s="4"/>
      <c r="L51" s="4"/>
      <c r="M51" s="4"/>
      <c r="N51" s="4"/>
      <c r="O51" s="4"/>
      <c r="P51" s="4"/>
      <c r="Q51" s="4"/>
      <c r="R51" s="4">
        <v>15719200</v>
      </c>
      <c r="S51" s="5">
        <v>3.7807649244236345E-2</v>
      </c>
      <c r="T51" s="5">
        <v>0</v>
      </c>
      <c r="U51" s="5">
        <v>-1.6877639999999999E-2</v>
      </c>
    </row>
    <row r="52" spans="1:21" x14ac:dyDescent="0.2">
      <c r="A52" s="26"/>
      <c r="B52" t="s">
        <v>37</v>
      </c>
      <c r="C52" s="2">
        <v>45268</v>
      </c>
      <c r="D52" s="4">
        <v>433000</v>
      </c>
      <c r="E52" s="4">
        <v>18000</v>
      </c>
      <c r="F52" s="4">
        <v>415000</v>
      </c>
      <c r="G52" s="4">
        <v>9922660000</v>
      </c>
      <c r="H52" s="4">
        <f t="shared" si="0"/>
        <v>306200259429.146</v>
      </c>
      <c r="I52" s="4"/>
      <c r="J52" s="4"/>
      <c r="K52" s="4"/>
      <c r="L52" s="4"/>
      <c r="M52" s="4"/>
      <c r="N52" s="4"/>
      <c r="O52" s="4"/>
      <c r="P52" s="4"/>
      <c r="Q52" s="4"/>
      <c r="R52" s="4">
        <v>13076400</v>
      </c>
      <c r="S52" s="5">
        <v>3.4489614878712799E-2</v>
      </c>
      <c r="T52" s="5">
        <v>0</v>
      </c>
      <c r="U52" s="5">
        <v>0</v>
      </c>
    </row>
    <row r="53" spans="1:21" x14ac:dyDescent="0.2">
      <c r="A53" s="26"/>
      <c r="B53" t="s">
        <v>34</v>
      </c>
      <c r="C53" s="2">
        <v>45271</v>
      </c>
      <c r="D53" s="4">
        <v>663500</v>
      </c>
      <c r="E53" s="4">
        <v>14300</v>
      </c>
      <c r="F53" s="4">
        <v>649200</v>
      </c>
      <c r="G53" s="4">
        <v>15038890000</v>
      </c>
      <c r="H53" s="4">
        <f t="shared" si="0"/>
        <v>321239149429.146</v>
      </c>
      <c r="I53" s="4"/>
      <c r="J53" s="4"/>
      <c r="K53" s="4"/>
      <c r="L53" s="4"/>
      <c r="M53" s="4"/>
      <c r="N53" s="4"/>
      <c r="O53" s="4"/>
      <c r="P53" s="4"/>
      <c r="Q53" s="4"/>
      <c r="R53" s="4">
        <v>7115200</v>
      </c>
      <c r="S53" s="5">
        <v>9.5260850011243542E-2</v>
      </c>
      <c r="T53" s="5">
        <v>0</v>
      </c>
      <c r="U53" s="5">
        <v>-2.1459199999999999E-3</v>
      </c>
    </row>
    <row r="54" spans="1:21" x14ac:dyDescent="0.2">
      <c r="A54" s="26"/>
      <c r="B54" t="s">
        <v>35</v>
      </c>
      <c r="C54" s="2">
        <v>45272</v>
      </c>
      <c r="D54" s="4">
        <v>111200</v>
      </c>
      <c r="E54" s="4">
        <v>5600</v>
      </c>
      <c r="F54" s="4">
        <v>105600</v>
      </c>
      <c r="G54" s="4">
        <v>2491900000</v>
      </c>
      <c r="H54" s="4">
        <f t="shared" si="0"/>
        <v>323731049429.146</v>
      </c>
      <c r="I54" s="4"/>
      <c r="J54" s="4"/>
      <c r="K54" s="4"/>
      <c r="L54" s="4"/>
      <c r="M54" s="4"/>
      <c r="N54" s="4"/>
      <c r="O54" s="4"/>
      <c r="P54" s="4"/>
      <c r="Q54" s="4"/>
      <c r="R54" s="4">
        <v>6618000</v>
      </c>
      <c r="S54" s="5">
        <v>1.7648836506497432E-2</v>
      </c>
      <c r="T54" s="5">
        <v>0</v>
      </c>
      <c r="U54" s="5">
        <v>4.3010799999999997E-3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8E6-1643-E547-9128-B48BD6E9A531}">
  <dimension ref="A1:U67"/>
  <sheetViews>
    <sheetView workbookViewId="0">
      <pane ySplit="2" topLeftCell="A38" activePane="bottomLeft" state="frozen"/>
      <selection pane="bottomLeft" activeCell="H52" sqref="H52:H54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0.83203125" customWidth="1"/>
    <col min="18" max="18" width="16.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244010</v>
      </c>
      <c r="E3" s="4">
        <v>198720</v>
      </c>
      <c r="F3" s="4">
        <v>45290</v>
      </c>
      <c r="G3" s="4">
        <v>2076694145.3999996</v>
      </c>
      <c r="H3" s="4">
        <v>2076694145.3999996</v>
      </c>
      <c r="I3" s="4"/>
      <c r="J3" s="4"/>
      <c r="K3" s="4"/>
      <c r="L3" s="4"/>
      <c r="M3" s="4"/>
      <c r="N3" s="4"/>
      <c r="O3" s="4"/>
      <c r="P3" s="4"/>
      <c r="Q3" s="4"/>
      <c r="R3" s="4">
        <v>1820004</v>
      </c>
      <c r="S3" s="5">
        <v>0.2432577071259184</v>
      </c>
      <c r="T3" s="5">
        <v>0</v>
      </c>
      <c r="U3" s="5">
        <v>5.4945100000000002E-3</v>
      </c>
    </row>
    <row r="4" spans="1:21" x14ac:dyDescent="0.2">
      <c r="A4" s="26"/>
      <c r="B4" t="s">
        <v>26</v>
      </c>
      <c r="C4" s="2">
        <v>45202</v>
      </c>
      <c r="D4" s="4">
        <v>348361</v>
      </c>
      <c r="E4" s="4">
        <v>801709</v>
      </c>
      <c r="F4" s="4">
        <v>-453348</v>
      </c>
      <c r="G4" s="4">
        <v>-20202980000</v>
      </c>
      <c r="H4" s="4">
        <f>H3+G4</f>
        <v>-18126285854.599998</v>
      </c>
      <c r="I4" s="4"/>
      <c r="J4" s="4"/>
      <c r="K4" s="4"/>
      <c r="L4" s="4"/>
      <c r="M4" s="4"/>
      <c r="N4" s="4"/>
      <c r="O4" s="4"/>
      <c r="P4" s="4"/>
      <c r="Q4" s="4"/>
      <c r="R4" s="4">
        <v>4660300</v>
      </c>
      <c r="S4" s="5">
        <v>0.24678025019848507</v>
      </c>
      <c r="T4" s="5">
        <v>0</v>
      </c>
      <c r="U4" s="5">
        <v>-3.7158469999999999E-2</v>
      </c>
    </row>
    <row r="5" spans="1:21" x14ac:dyDescent="0.2">
      <c r="A5" s="26"/>
      <c r="B5" t="s">
        <v>27</v>
      </c>
      <c r="C5" s="2">
        <v>45203</v>
      </c>
      <c r="D5" s="4">
        <v>1019720</v>
      </c>
      <c r="E5" s="4">
        <v>1166100</v>
      </c>
      <c r="F5" s="4">
        <v>-146380</v>
      </c>
      <c r="G5" s="4">
        <v>-6661380000</v>
      </c>
      <c r="H5" s="4">
        <f>H4+G5</f>
        <v>-24787665854.599998</v>
      </c>
      <c r="I5" s="4"/>
      <c r="J5" s="4"/>
      <c r="K5" s="4"/>
      <c r="L5" s="4"/>
      <c r="M5" s="4"/>
      <c r="N5" s="4"/>
      <c r="O5" s="4"/>
      <c r="P5" s="4"/>
      <c r="Q5" s="4"/>
      <c r="R5" s="4">
        <v>3469300</v>
      </c>
      <c r="S5" s="5">
        <v>0.63004640705617843</v>
      </c>
      <c r="T5" s="5">
        <v>0</v>
      </c>
      <c r="U5" s="5">
        <v>1.248581E-2</v>
      </c>
    </row>
    <row r="6" spans="1:21" x14ac:dyDescent="0.2">
      <c r="A6" s="26"/>
      <c r="B6" t="s">
        <v>28</v>
      </c>
      <c r="C6" s="2">
        <v>45204</v>
      </c>
      <c r="D6" s="4">
        <v>386720</v>
      </c>
      <c r="E6" s="4">
        <v>734460</v>
      </c>
      <c r="F6" s="4">
        <v>-347740</v>
      </c>
      <c r="G6" s="4">
        <v>-15528610000</v>
      </c>
      <c r="H6" s="4">
        <f>H5+G6</f>
        <v>-40316275854.599998</v>
      </c>
      <c r="I6" s="4"/>
      <c r="J6" s="4"/>
      <c r="K6" s="4"/>
      <c r="L6" s="4"/>
      <c r="M6" s="4"/>
      <c r="N6" s="4"/>
      <c r="O6" s="4"/>
      <c r="P6" s="4"/>
      <c r="Q6" s="4"/>
      <c r="R6" s="4">
        <v>8701500</v>
      </c>
      <c r="S6" s="5">
        <v>0.12884904901453773</v>
      </c>
      <c r="T6" s="5">
        <v>0</v>
      </c>
      <c r="U6" s="5">
        <v>-1.12108E-3</v>
      </c>
    </row>
    <row r="7" spans="1:21" x14ac:dyDescent="0.2">
      <c r="A7" s="26"/>
      <c r="B7" t="s">
        <v>29</v>
      </c>
      <c r="C7" s="2">
        <v>45205</v>
      </c>
      <c r="D7" s="4">
        <v>416550</v>
      </c>
      <c r="E7" s="4">
        <v>585600</v>
      </c>
      <c r="F7" s="4">
        <v>-169050</v>
      </c>
      <c r="G7" s="4">
        <v>-7628790000</v>
      </c>
      <c r="H7" s="4">
        <f t="shared" ref="H7:H54" si="0">H6+G7</f>
        <v>-47945065854.599998</v>
      </c>
      <c r="I7" s="4"/>
      <c r="J7" s="4"/>
      <c r="K7" s="4"/>
      <c r="L7" s="4"/>
      <c r="M7" s="4"/>
      <c r="N7" s="4"/>
      <c r="O7" s="4"/>
      <c r="P7" s="4"/>
      <c r="Q7" s="4"/>
      <c r="R7" s="4">
        <v>3431800</v>
      </c>
      <c r="S7" s="5">
        <v>0.29201876566233465</v>
      </c>
      <c r="T7" s="5">
        <v>0</v>
      </c>
      <c r="U7" s="5">
        <v>3.3670029999999997E-2</v>
      </c>
    </row>
    <row r="8" spans="1:21" x14ac:dyDescent="0.2">
      <c r="A8" s="26"/>
      <c r="B8" t="s">
        <v>32</v>
      </c>
      <c r="C8" s="2">
        <v>45208</v>
      </c>
      <c r="D8" s="4">
        <v>283800</v>
      </c>
      <c r="E8" s="4">
        <v>662380</v>
      </c>
      <c r="F8" s="4">
        <v>-378580</v>
      </c>
      <c r="G8" s="4">
        <v>-17723630000</v>
      </c>
      <c r="H8" s="4">
        <f t="shared" si="0"/>
        <v>-65668695854.599998</v>
      </c>
      <c r="I8" s="4"/>
      <c r="J8" s="4"/>
      <c r="K8" s="4"/>
      <c r="L8" s="4"/>
      <c r="M8" s="4"/>
      <c r="N8" s="4"/>
      <c r="O8" s="4"/>
      <c r="P8" s="4"/>
      <c r="Q8" s="4"/>
      <c r="R8" s="4">
        <v>3893601</v>
      </c>
      <c r="S8" s="5">
        <v>0.24300897806426494</v>
      </c>
      <c r="T8" s="5">
        <v>0</v>
      </c>
      <c r="U8" s="5">
        <v>2.0629749999999999E-2</v>
      </c>
    </row>
    <row r="9" spans="1:21" x14ac:dyDescent="0.2">
      <c r="A9" s="26"/>
      <c r="B9" t="s">
        <v>33</v>
      </c>
      <c r="C9" s="2">
        <v>45209</v>
      </c>
      <c r="D9" s="4">
        <v>346100</v>
      </c>
      <c r="E9" s="4">
        <v>1754400</v>
      </c>
      <c r="F9" s="4">
        <v>-1408300</v>
      </c>
      <c r="G9" s="4">
        <v>-67007510000</v>
      </c>
      <c r="H9" s="4">
        <f t="shared" si="0"/>
        <v>-132676205854.60001</v>
      </c>
      <c r="I9" s="4"/>
      <c r="J9" s="4"/>
      <c r="K9" s="4"/>
      <c r="L9" s="4"/>
      <c r="M9" s="4"/>
      <c r="N9" s="4"/>
      <c r="O9" s="4"/>
      <c r="P9" s="4"/>
      <c r="Q9" s="4"/>
      <c r="R9" s="4">
        <v>4834400</v>
      </c>
      <c r="S9" s="5">
        <v>0.43449031937779248</v>
      </c>
      <c r="T9" s="5">
        <v>0</v>
      </c>
      <c r="U9" s="5">
        <v>2.12766E-2</v>
      </c>
    </row>
    <row r="10" spans="1:21" x14ac:dyDescent="0.2">
      <c r="A10" s="26"/>
      <c r="B10" t="s">
        <v>34</v>
      </c>
      <c r="C10" s="2">
        <v>45210</v>
      </c>
      <c r="D10" s="4">
        <v>522275</v>
      </c>
      <c r="E10" s="4">
        <v>1500630</v>
      </c>
      <c r="F10" s="4">
        <v>-978355</v>
      </c>
      <c r="G10" s="4">
        <v>-46105530000</v>
      </c>
      <c r="H10" s="4">
        <f t="shared" si="0"/>
        <v>-178781735854.60001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2919100</v>
      </c>
      <c r="S10" s="5">
        <v>0.69298927751704298</v>
      </c>
      <c r="T10" s="5">
        <v>0</v>
      </c>
      <c r="U10" s="5">
        <v>-1.2500000000000001E-2</v>
      </c>
    </row>
    <row r="11" spans="1:21" x14ac:dyDescent="0.2">
      <c r="A11" s="26"/>
      <c r="B11" t="s">
        <v>35</v>
      </c>
      <c r="C11" s="2">
        <v>45211</v>
      </c>
      <c r="D11" s="4">
        <v>867882</v>
      </c>
      <c r="E11" s="4">
        <v>1005510</v>
      </c>
      <c r="F11" s="4">
        <v>-137628</v>
      </c>
      <c r="G11" s="4">
        <v>-6561350000</v>
      </c>
      <c r="H11" s="4">
        <f t="shared" si="0"/>
        <v>-185343085854.60001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2450500</v>
      </c>
      <c r="S11" s="5">
        <v>0.76449377678024888</v>
      </c>
      <c r="T11" s="5">
        <v>0</v>
      </c>
      <c r="U11" s="5">
        <v>3.1645599999999999E-3</v>
      </c>
    </row>
    <row r="12" spans="1:21" x14ac:dyDescent="0.2">
      <c r="A12" s="26"/>
      <c r="B12" t="s">
        <v>36</v>
      </c>
      <c r="C12" s="2">
        <v>45212</v>
      </c>
      <c r="D12" s="4">
        <v>1242045</v>
      </c>
      <c r="E12" s="4">
        <v>1269940</v>
      </c>
      <c r="F12" s="4">
        <v>-27895</v>
      </c>
      <c r="G12" s="4">
        <v>-1278160000</v>
      </c>
      <c r="H12" s="4">
        <f t="shared" si="0"/>
        <v>-186621245854.60001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3189000</v>
      </c>
      <c r="S12" s="5">
        <v>0.78770304170586392</v>
      </c>
      <c r="T12" s="5">
        <v>0</v>
      </c>
      <c r="U12" s="5">
        <v>-1.3669819999999999E-2</v>
      </c>
    </row>
    <row r="13" spans="1:21" x14ac:dyDescent="0.2">
      <c r="A13" s="26"/>
      <c r="B13" t="s">
        <v>8</v>
      </c>
      <c r="C13" s="6">
        <v>45215</v>
      </c>
      <c r="D13" s="4">
        <v>171529</v>
      </c>
      <c r="E13" s="4">
        <v>1118500</v>
      </c>
      <c r="F13" s="4">
        <v>-946971</v>
      </c>
      <c r="G13" s="4">
        <v>-43612640000</v>
      </c>
      <c r="H13" s="4">
        <f t="shared" si="0"/>
        <v>-230233885854.60001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3271400</v>
      </c>
      <c r="S13" s="5">
        <v>0.39433545271137738</v>
      </c>
      <c r="T13" s="5">
        <v>0</v>
      </c>
      <c r="U13" s="5">
        <v>-2.8784649999999998E-2</v>
      </c>
    </row>
    <row r="14" spans="1:21" x14ac:dyDescent="0.2">
      <c r="A14" s="26"/>
      <c r="B14" t="s">
        <v>9</v>
      </c>
      <c r="C14" s="6">
        <v>45216</v>
      </c>
      <c r="D14" s="4">
        <v>717800</v>
      </c>
      <c r="E14" s="4">
        <v>3705538</v>
      </c>
      <c r="F14" s="4">
        <v>-2987738</v>
      </c>
      <c r="G14" s="4">
        <v>-136924410000</v>
      </c>
      <c r="H14" s="4">
        <f t="shared" si="0"/>
        <v>-367158295854.59998</v>
      </c>
      <c r="I14" s="4"/>
      <c r="J14" s="4"/>
      <c r="K14" s="4"/>
      <c r="L14" s="4"/>
      <c r="M14" s="4"/>
      <c r="N14" s="4"/>
      <c r="O14" s="4"/>
      <c r="P14" s="4"/>
      <c r="Q14" s="4"/>
      <c r="R14" s="4">
        <v>5398500</v>
      </c>
      <c r="S14" s="5">
        <v>0.81936426785218119</v>
      </c>
      <c r="T14" s="5">
        <v>0</v>
      </c>
      <c r="U14" s="5">
        <v>-2.305159E-2</v>
      </c>
    </row>
    <row r="15" spans="1:21" x14ac:dyDescent="0.2">
      <c r="A15" s="26"/>
      <c r="B15" t="s">
        <v>10</v>
      </c>
      <c r="C15" s="6">
        <v>45217</v>
      </c>
      <c r="D15" s="4">
        <v>436592</v>
      </c>
      <c r="E15" s="4">
        <v>1200200</v>
      </c>
      <c r="F15" s="4">
        <v>-763608</v>
      </c>
      <c r="G15" s="4">
        <v>-33824840000</v>
      </c>
      <c r="H15" s="4">
        <f t="shared" si="0"/>
        <v>-400983135854.59998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3856200</v>
      </c>
      <c r="S15" s="5">
        <v>0.42445723769514027</v>
      </c>
      <c r="T15" s="5">
        <v>0</v>
      </c>
      <c r="U15" s="5">
        <v>-2.696629E-2</v>
      </c>
    </row>
    <row r="16" spans="1:21" x14ac:dyDescent="0.2">
      <c r="A16" s="26"/>
      <c r="B16" t="s">
        <v>11</v>
      </c>
      <c r="C16" s="6">
        <v>45218</v>
      </c>
      <c r="D16" s="4">
        <v>1274720</v>
      </c>
      <c r="E16" s="4">
        <v>2334130</v>
      </c>
      <c r="F16" s="4">
        <v>-1059410</v>
      </c>
      <c r="G16" s="4">
        <v>-45322510000</v>
      </c>
      <c r="H16" s="4">
        <f t="shared" si="0"/>
        <v>-446305645854.59998</v>
      </c>
      <c r="I16" s="4"/>
      <c r="J16" s="4"/>
      <c r="K16" s="4"/>
      <c r="L16" s="4"/>
      <c r="M16" s="4"/>
      <c r="N16" s="4"/>
      <c r="O16" s="4"/>
      <c r="P16" s="4"/>
      <c r="Q16" s="4"/>
      <c r="R16" s="4">
        <v>4331600</v>
      </c>
      <c r="S16" s="5">
        <v>0.83314479638009054</v>
      </c>
      <c r="T16" s="5">
        <v>0</v>
      </c>
      <c r="U16" s="5">
        <v>-1.8475749999999999E-2</v>
      </c>
    </row>
    <row r="17" spans="1:21" x14ac:dyDescent="0.2">
      <c r="A17" s="26"/>
      <c r="B17" t="s">
        <v>12</v>
      </c>
      <c r="C17" s="6">
        <v>45219</v>
      </c>
      <c r="D17" s="4">
        <v>19604500</v>
      </c>
      <c r="E17" s="4">
        <v>873500</v>
      </c>
      <c r="F17" s="4">
        <v>18731000</v>
      </c>
      <c r="G17" s="4">
        <v>795909110000</v>
      </c>
      <c r="H17" s="4">
        <f t="shared" si="0"/>
        <v>349603464145.40002</v>
      </c>
      <c r="I17" s="4"/>
      <c r="J17" s="4"/>
      <c r="K17" s="4"/>
      <c r="L17" s="4"/>
      <c r="M17" s="4"/>
      <c r="N17" s="4"/>
      <c r="O17" s="4"/>
      <c r="P17" s="4"/>
      <c r="Q17" s="4"/>
      <c r="R17" s="4">
        <v>22390400</v>
      </c>
      <c r="S17" s="5">
        <v>0.91458839502643985</v>
      </c>
      <c r="T17" s="5">
        <v>0</v>
      </c>
      <c r="U17" s="5">
        <v>4.7058820000000001E-2</v>
      </c>
    </row>
    <row r="18" spans="1:21" x14ac:dyDescent="0.2">
      <c r="A18" s="26"/>
      <c r="B18" t="s">
        <v>15</v>
      </c>
      <c r="C18" s="6">
        <v>45222</v>
      </c>
      <c r="D18" s="4">
        <v>26447025</v>
      </c>
      <c r="E18" s="4">
        <v>3008600</v>
      </c>
      <c r="F18" s="4">
        <v>23438425</v>
      </c>
      <c r="G18" s="4">
        <v>1019178660000</v>
      </c>
      <c r="H18" s="4">
        <f t="shared" si="0"/>
        <v>1368782124145.3999</v>
      </c>
      <c r="I18" s="4"/>
      <c r="J18" s="4"/>
      <c r="K18" s="4"/>
      <c r="L18" s="4"/>
      <c r="M18" s="4"/>
      <c r="N18" s="4"/>
      <c r="O18" s="4"/>
      <c r="P18" s="4"/>
      <c r="Q18" s="4"/>
      <c r="R18" s="4">
        <v>31785400</v>
      </c>
      <c r="S18" s="5">
        <v>0.92670298313061972</v>
      </c>
      <c r="T18" s="5">
        <v>0</v>
      </c>
      <c r="U18" s="5">
        <v>0</v>
      </c>
    </row>
    <row r="19" spans="1:21" x14ac:dyDescent="0.2">
      <c r="A19" s="26"/>
      <c r="B19" t="s">
        <v>16</v>
      </c>
      <c r="C19" s="6">
        <v>45223</v>
      </c>
      <c r="D19" s="4">
        <v>149100</v>
      </c>
      <c r="E19" s="4">
        <v>1583340</v>
      </c>
      <c r="F19" s="4">
        <v>-1434240</v>
      </c>
      <c r="G19" s="4">
        <v>-63669600000</v>
      </c>
      <c r="H19" s="4">
        <f t="shared" si="0"/>
        <v>1305112524145.3999</v>
      </c>
      <c r="I19" s="4"/>
      <c r="J19" s="4"/>
      <c r="K19" s="4"/>
      <c r="L19" s="4"/>
      <c r="M19" s="4"/>
      <c r="N19" s="4"/>
      <c r="O19" s="4"/>
      <c r="P19" s="4"/>
      <c r="Q19" s="4"/>
      <c r="R19" s="4">
        <v>3181700</v>
      </c>
      <c r="S19" s="5">
        <v>0.54450136719363862</v>
      </c>
      <c r="T19" s="5">
        <v>0</v>
      </c>
      <c r="U19" s="5">
        <v>2.24719E-3</v>
      </c>
    </row>
    <row r="20" spans="1:21" x14ac:dyDescent="0.2">
      <c r="A20" s="26"/>
      <c r="B20" t="s">
        <v>17</v>
      </c>
      <c r="C20" s="6">
        <v>45224</v>
      </c>
      <c r="D20" s="4">
        <v>220183</v>
      </c>
      <c r="E20" s="4">
        <v>918400</v>
      </c>
      <c r="F20" s="4">
        <v>-698217</v>
      </c>
      <c r="G20" s="4">
        <v>-31759940000</v>
      </c>
      <c r="H20" s="4">
        <f t="shared" si="0"/>
        <v>1273352584145.3999</v>
      </c>
      <c r="I20" s="4"/>
      <c r="J20" s="4"/>
      <c r="K20" s="4"/>
      <c r="L20" s="4"/>
      <c r="M20" s="4"/>
      <c r="N20" s="4"/>
      <c r="O20" s="4"/>
      <c r="P20" s="4"/>
      <c r="Q20" s="4"/>
      <c r="R20" s="4">
        <v>3919900</v>
      </c>
      <c r="S20" s="5">
        <v>0.29046225669022169</v>
      </c>
      <c r="T20" s="5">
        <v>0</v>
      </c>
      <c r="U20" s="5">
        <v>6.7264600000000001E-3</v>
      </c>
    </row>
    <row r="21" spans="1:21" x14ac:dyDescent="0.2">
      <c r="A21" s="26"/>
      <c r="B21" t="s">
        <v>18</v>
      </c>
      <c r="C21" s="6">
        <v>45225</v>
      </c>
      <c r="D21" s="4">
        <v>278269</v>
      </c>
      <c r="E21" s="4">
        <v>5941900</v>
      </c>
      <c r="F21" s="4">
        <v>-5663631</v>
      </c>
      <c r="G21" s="4">
        <v>-236739520000</v>
      </c>
      <c r="H21" s="4">
        <f t="shared" si="0"/>
        <v>1036613064145.3999</v>
      </c>
      <c r="I21" s="4"/>
      <c r="J21" s="4"/>
      <c r="K21" s="4"/>
      <c r="L21" s="4"/>
      <c r="M21" s="4"/>
      <c r="N21" s="4"/>
      <c r="O21" s="4"/>
      <c r="P21" s="4"/>
      <c r="Q21" s="4"/>
      <c r="R21" s="4">
        <v>6085900</v>
      </c>
      <c r="S21" s="5">
        <v>1.0220623079577384</v>
      </c>
      <c r="T21" s="5">
        <v>0</v>
      </c>
      <c r="U21" s="5">
        <v>-6.9042320000000004E-2</v>
      </c>
    </row>
    <row r="22" spans="1:21" x14ac:dyDescent="0.2">
      <c r="A22" s="26"/>
      <c r="B22" t="s">
        <v>19</v>
      </c>
      <c r="C22" s="6">
        <v>45226</v>
      </c>
      <c r="D22" s="4">
        <v>2289368</v>
      </c>
      <c r="E22" s="4">
        <v>5841700</v>
      </c>
      <c r="F22" s="4">
        <v>-3552332</v>
      </c>
      <c r="G22" s="4">
        <v>-139149810000</v>
      </c>
      <c r="H22" s="4">
        <f t="shared" si="0"/>
        <v>897463254145.3999</v>
      </c>
      <c r="I22" s="4"/>
      <c r="J22" s="4"/>
      <c r="K22" s="4"/>
      <c r="L22" s="4"/>
      <c r="M22" s="4"/>
      <c r="N22" s="4"/>
      <c r="O22" s="4"/>
      <c r="P22" s="4"/>
      <c r="Q22" s="4"/>
      <c r="R22" s="4">
        <v>18200800</v>
      </c>
      <c r="S22" s="5">
        <v>0.44674234099600019</v>
      </c>
      <c r="T22" s="5">
        <v>0</v>
      </c>
      <c r="U22" s="5">
        <v>-6.220096E-2</v>
      </c>
    </row>
    <row r="23" spans="1:21" x14ac:dyDescent="0.2">
      <c r="A23" s="26"/>
      <c r="B23" t="s">
        <v>22</v>
      </c>
      <c r="C23" s="2">
        <v>45229</v>
      </c>
      <c r="D23" s="4">
        <v>1508230</v>
      </c>
      <c r="E23" s="4">
        <v>9125790</v>
      </c>
      <c r="F23" s="4">
        <v>-7617560</v>
      </c>
      <c r="G23" s="4">
        <v>-312824380000</v>
      </c>
      <c r="H23" s="4">
        <f t="shared" si="0"/>
        <v>584638874145.3999</v>
      </c>
      <c r="I23" s="4"/>
      <c r="J23" s="4"/>
      <c r="K23" s="4"/>
      <c r="L23" s="4"/>
      <c r="M23" s="4"/>
      <c r="N23" s="4"/>
      <c r="O23" s="4"/>
      <c r="P23" s="4"/>
      <c r="Q23" s="4"/>
      <c r="R23" s="4">
        <v>12680900</v>
      </c>
      <c r="S23" s="5">
        <v>0.83858558935091354</v>
      </c>
      <c r="T23" s="5">
        <v>0</v>
      </c>
      <c r="U23" s="5">
        <v>0</v>
      </c>
    </row>
    <row r="24" spans="1:21" x14ac:dyDescent="0.2">
      <c r="A24" s="26"/>
      <c r="B24" t="s">
        <v>23</v>
      </c>
      <c r="C24" s="2">
        <v>45230</v>
      </c>
      <c r="D24" s="4">
        <v>4555128</v>
      </c>
      <c r="E24" s="4">
        <v>11174300</v>
      </c>
      <c r="F24" s="4">
        <v>-6619172</v>
      </c>
      <c r="G24" s="4">
        <v>-274421640000</v>
      </c>
      <c r="H24" s="4">
        <f t="shared" si="0"/>
        <v>310217234145.3999</v>
      </c>
      <c r="I24" s="4"/>
      <c r="J24" s="4"/>
      <c r="K24" s="4"/>
      <c r="L24" s="4"/>
      <c r="M24" s="4"/>
      <c r="N24" s="4"/>
      <c r="O24" s="4"/>
      <c r="P24" s="4"/>
      <c r="Q24" s="4"/>
      <c r="R24" s="4">
        <v>16675600</v>
      </c>
      <c r="S24" s="5">
        <v>0.94326009259037158</v>
      </c>
      <c r="T24" s="5">
        <v>0</v>
      </c>
      <c r="U24" s="5">
        <v>-5.1020400000000004E-3</v>
      </c>
    </row>
    <row r="25" spans="1:21" x14ac:dyDescent="0.2">
      <c r="A25" s="26">
        <v>11</v>
      </c>
      <c r="B25" t="s">
        <v>24</v>
      </c>
      <c r="C25" s="6">
        <v>45231</v>
      </c>
      <c r="D25" s="4">
        <v>1100985</v>
      </c>
      <c r="E25" s="4">
        <v>19150900</v>
      </c>
      <c r="F25" s="4">
        <v>-18049915</v>
      </c>
      <c r="G25" s="4">
        <v>-703303110000</v>
      </c>
      <c r="H25" s="4">
        <f t="shared" si="0"/>
        <v>-393085875854.6001</v>
      </c>
      <c r="I25" s="4"/>
      <c r="J25" s="4"/>
      <c r="K25" s="4"/>
      <c r="L25" s="4"/>
      <c r="M25" s="4"/>
      <c r="N25" s="4"/>
      <c r="O25" s="4"/>
      <c r="P25" s="4"/>
      <c r="Q25" s="4"/>
      <c r="R25" s="4">
        <v>22970000</v>
      </c>
      <c r="S25" s="5">
        <v>0.88166673922507621</v>
      </c>
      <c r="T25" s="5">
        <v>0</v>
      </c>
      <c r="U25" s="5">
        <v>-1.410256E-2</v>
      </c>
    </row>
    <row r="26" spans="1:21" x14ac:dyDescent="0.2">
      <c r="A26" s="26"/>
      <c r="B26" t="s">
        <v>25</v>
      </c>
      <c r="C26" s="6">
        <v>45232</v>
      </c>
      <c r="D26" s="4">
        <v>1776220</v>
      </c>
      <c r="E26" s="4">
        <v>4448230</v>
      </c>
      <c r="F26" s="4">
        <v>-2672010</v>
      </c>
      <c r="G26" s="4">
        <v>-103831458366.34242</v>
      </c>
      <c r="H26" s="4">
        <f t="shared" si="0"/>
        <v>-496917334220.9425</v>
      </c>
      <c r="I26" s="4"/>
      <c r="J26" s="4"/>
      <c r="K26" s="4"/>
      <c r="L26" s="4"/>
      <c r="M26" s="4"/>
      <c r="N26" s="4"/>
      <c r="O26" s="4"/>
      <c r="P26" s="4"/>
      <c r="Q26" s="4"/>
      <c r="R26" s="4">
        <v>9139400</v>
      </c>
      <c r="S26" s="5">
        <v>0.68105674333107202</v>
      </c>
      <c r="T26" s="5">
        <v>0</v>
      </c>
      <c r="U26" s="5">
        <v>3.9011700000000003E-2</v>
      </c>
    </row>
    <row r="27" spans="1:21" x14ac:dyDescent="0.2">
      <c r="A27" s="26"/>
      <c r="B27" t="s">
        <v>26</v>
      </c>
      <c r="C27" s="6">
        <v>45233</v>
      </c>
      <c r="D27" s="4">
        <v>4407099</v>
      </c>
      <c r="E27" s="4">
        <v>4573704</v>
      </c>
      <c r="F27" s="4">
        <v>-166605</v>
      </c>
      <c r="G27" s="4">
        <v>-6861370000</v>
      </c>
      <c r="H27" s="4">
        <f t="shared" si="0"/>
        <v>-503778704220.9425</v>
      </c>
      <c r="I27" s="4"/>
      <c r="J27" s="4"/>
      <c r="K27" s="4"/>
      <c r="L27" s="4"/>
      <c r="M27" s="4"/>
      <c r="N27" s="4"/>
      <c r="O27" s="4"/>
      <c r="P27" s="4"/>
      <c r="Q27" s="4"/>
      <c r="R27" s="4">
        <v>14595499</v>
      </c>
      <c r="S27" s="5">
        <v>0.61531318662006695</v>
      </c>
      <c r="T27" s="5">
        <v>0</v>
      </c>
      <c r="U27" s="5">
        <v>1.376721E-2</v>
      </c>
    </row>
    <row r="28" spans="1:21" x14ac:dyDescent="0.2">
      <c r="A28" s="26"/>
      <c r="B28" t="s">
        <v>29</v>
      </c>
      <c r="C28" s="6">
        <v>45236</v>
      </c>
      <c r="D28" s="4">
        <v>2796225</v>
      </c>
      <c r="E28" s="4">
        <v>2113400</v>
      </c>
      <c r="F28" s="4">
        <v>682825</v>
      </c>
      <c r="G28" s="4">
        <v>27866890000</v>
      </c>
      <c r="H28" s="4">
        <f t="shared" si="0"/>
        <v>-475911814220.9425</v>
      </c>
      <c r="I28" s="4"/>
      <c r="J28" s="4"/>
      <c r="K28" s="4"/>
      <c r="L28" s="4"/>
      <c r="M28" s="4"/>
      <c r="N28" s="4"/>
      <c r="O28" s="4"/>
      <c r="P28" s="4"/>
      <c r="Q28" s="4"/>
      <c r="R28" s="4">
        <v>6337500</v>
      </c>
      <c r="S28" s="5">
        <v>0.77469428007889551</v>
      </c>
      <c r="T28" s="5">
        <v>0</v>
      </c>
      <c r="U28" s="5">
        <v>1.234568E-2</v>
      </c>
    </row>
    <row r="29" spans="1:21" x14ac:dyDescent="0.2">
      <c r="A29" s="26"/>
      <c r="B29" t="s">
        <v>30</v>
      </c>
      <c r="C29" s="6">
        <v>45237</v>
      </c>
      <c r="D29" s="4">
        <v>1143300</v>
      </c>
      <c r="E29" s="4">
        <v>1936660</v>
      </c>
      <c r="F29" s="4">
        <v>-793360</v>
      </c>
      <c r="G29" s="4">
        <v>-32054550000</v>
      </c>
      <c r="H29" s="4">
        <f t="shared" si="0"/>
        <v>-507966364220.9425</v>
      </c>
      <c r="I29" s="4"/>
      <c r="J29" s="4"/>
      <c r="K29" s="4"/>
      <c r="L29" s="4"/>
      <c r="M29" s="4"/>
      <c r="N29" s="4"/>
      <c r="O29" s="4"/>
      <c r="P29" s="4"/>
      <c r="Q29" s="4"/>
      <c r="R29" s="4">
        <v>5397700</v>
      </c>
      <c r="S29" s="5">
        <v>0.57060599885136265</v>
      </c>
      <c r="T29" s="5">
        <v>0</v>
      </c>
      <c r="U29" s="5">
        <v>-2.4390240000000001E-2</v>
      </c>
    </row>
    <row r="30" spans="1:21" x14ac:dyDescent="0.2">
      <c r="A30" s="26"/>
      <c r="B30" t="s">
        <v>37</v>
      </c>
      <c r="C30" s="6">
        <v>45238</v>
      </c>
      <c r="D30" s="4">
        <v>736400</v>
      </c>
      <c r="E30" s="4">
        <v>3923730</v>
      </c>
      <c r="F30" s="4">
        <v>-3187330</v>
      </c>
      <c r="G30" s="4">
        <v>-128281470000</v>
      </c>
      <c r="H30" s="4">
        <f t="shared" si="0"/>
        <v>-636247834220.9425</v>
      </c>
      <c r="I30" s="4"/>
      <c r="J30" s="4"/>
      <c r="K30" s="4"/>
      <c r="L30" s="4"/>
      <c r="M30" s="4"/>
      <c r="N30" s="4"/>
      <c r="O30" s="4"/>
      <c r="P30" s="4"/>
      <c r="Q30" s="4"/>
      <c r="R30" s="4">
        <v>7703900</v>
      </c>
      <c r="S30" s="5">
        <v>0.60490530770129414</v>
      </c>
      <c r="T30" s="5">
        <v>0</v>
      </c>
      <c r="U30" s="5">
        <v>2.5000000000000001E-2</v>
      </c>
    </row>
    <row r="31" spans="1:21" x14ac:dyDescent="0.2">
      <c r="A31" s="26"/>
      <c r="B31" t="s">
        <v>32</v>
      </c>
      <c r="C31" s="6">
        <v>45239</v>
      </c>
      <c r="D31" s="4">
        <v>1106300</v>
      </c>
      <c r="E31" s="4">
        <v>7834918</v>
      </c>
      <c r="F31" s="4">
        <v>-6728618</v>
      </c>
      <c r="G31" s="4">
        <v>-286302700000</v>
      </c>
      <c r="H31" s="4">
        <f t="shared" si="0"/>
        <v>-922550534220.9425</v>
      </c>
      <c r="I31" s="4"/>
      <c r="J31" s="4"/>
      <c r="K31" s="4"/>
      <c r="L31" s="4"/>
      <c r="M31" s="4"/>
      <c r="N31" s="4"/>
      <c r="O31" s="4"/>
      <c r="P31" s="4"/>
      <c r="Q31" s="4"/>
      <c r="R31" s="4">
        <v>15459800</v>
      </c>
      <c r="S31" s="5">
        <v>0.5783527600615791</v>
      </c>
      <c r="T31" s="5">
        <v>0</v>
      </c>
      <c r="U31" s="5">
        <v>4.6341460000000001E-2</v>
      </c>
    </row>
    <row r="32" spans="1:21" x14ac:dyDescent="0.2">
      <c r="A32" s="26"/>
      <c r="B32" t="s">
        <v>33</v>
      </c>
      <c r="C32" s="6">
        <v>45240</v>
      </c>
      <c r="D32" s="4">
        <v>1287700</v>
      </c>
      <c r="E32" s="4">
        <v>2258400</v>
      </c>
      <c r="F32" s="4">
        <v>-970700</v>
      </c>
      <c r="G32" s="4">
        <v>-41383790000</v>
      </c>
      <c r="H32" s="4">
        <f t="shared" si="0"/>
        <v>-963934324220.9425</v>
      </c>
      <c r="I32" s="4"/>
      <c r="J32" s="4"/>
      <c r="K32" s="4"/>
      <c r="L32" s="4"/>
      <c r="M32" s="4"/>
      <c r="N32" s="4"/>
      <c r="O32" s="4"/>
      <c r="P32" s="4"/>
      <c r="Q32" s="4"/>
      <c r="R32" s="4">
        <v>7061000</v>
      </c>
      <c r="S32" s="5">
        <v>0.50220931879337205</v>
      </c>
      <c r="T32" s="5">
        <v>0</v>
      </c>
      <c r="U32" s="5">
        <v>-1.398601E-2</v>
      </c>
    </row>
    <row r="33" spans="1:21" x14ac:dyDescent="0.2">
      <c r="A33" s="26"/>
      <c r="B33" t="s">
        <v>36</v>
      </c>
      <c r="C33" s="6">
        <v>45243</v>
      </c>
      <c r="D33" s="4">
        <v>428200</v>
      </c>
      <c r="E33" s="4">
        <v>2017050</v>
      </c>
      <c r="F33" s="4">
        <v>-1588850</v>
      </c>
      <c r="G33" s="4">
        <v>-67009440000</v>
      </c>
      <c r="H33" s="4">
        <f t="shared" si="0"/>
        <v>-1030943764220.9425</v>
      </c>
      <c r="I33" s="4"/>
      <c r="J33" s="4"/>
      <c r="K33" s="4"/>
      <c r="L33" s="4"/>
      <c r="M33" s="4"/>
      <c r="N33" s="4"/>
      <c r="O33" s="4"/>
      <c r="P33" s="4"/>
      <c r="Q33" s="4"/>
      <c r="R33" s="4">
        <v>7225100</v>
      </c>
      <c r="S33" s="5">
        <v>0.33843822230834175</v>
      </c>
      <c r="T33" s="5">
        <v>0</v>
      </c>
      <c r="U33" s="5">
        <v>-2.245863E-2</v>
      </c>
    </row>
    <row r="34" spans="1:21" x14ac:dyDescent="0.2">
      <c r="A34" s="26"/>
      <c r="B34" t="s">
        <v>38</v>
      </c>
      <c r="C34" s="6">
        <v>45244</v>
      </c>
      <c r="D34" s="4">
        <v>337500</v>
      </c>
      <c r="E34" s="4">
        <v>2084494</v>
      </c>
      <c r="F34" s="4">
        <v>-1746994</v>
      </c>
      <c r="G34" s="4">
        <v>-72118630000</v>
      </c>
      <c r="H34" s="4">
        <f t="shared" si="0"/>
        <v>-1103062394220.9424</v>
      </c>
      <c r="I34" s="4"/>
      <c r="J34" s="4"/>
      <c r="K34" s="4"/>
      <c r="L34" s="4"/>
      <c r="M34" s="4"/>
      <c r="N34" s="4"/>
      <c r="O34" s="4"/>
      <c r="P34" s="4"/>
      <c r="Q34" s="4"/>
      <c r="R34" s="4">
        <v>8520637</v>
      </c>
      <c r="S34" s="5">
        <v>0.28425034419374984</v>
      </c>
      <c r="T34" s="5">
        <v>0</v>
      </c>
      <c r="U34" s="5">
        <v>-8.4643300000000008E-3</v>
      </c>
    </row>
    <row r="35" spans="1:21" x14ac:dyDescent="0.2">
      <c r="A35" s="26"/>
      <c r="B35" t="s">
        <v>7</v>
      </c>
      <c r="C35" s="6">
        <v>45245</v>
      </c>
      <c r="D35" s="4">
        <v>1483500</v>
      </c>
      <c r="E35" s="4">
        <v>2850444</v>
      </c>
      <c r="F35" s="4">
        <v>-1366944</v>
      </c>
      <c r="G35" s="4">
        <v>-57178000000</v>
      </c>
      <c r="H35" s="4">
        <f t="shared" si="0"/>
        <v>-1160240394220.9424</v>
      </c>
      <c r="I35" s="4"/>
      <c r="J35" s="4"/>
      <c r="K35" s="4"/>
      <c r="L35" s="4"/>
      <c r="M35" s="4"/>
      <c r="N35" s="4"/>
      <c r="O35" s="4"/>
      <c r="P35" s="4"/>
      <c r="Q35" s="4"/>
      <c r="R35" s="4">
        <v>8585400</v>
      </c>
      <c r="S35" s="5">
        <v>0.50480396952966666</v>
      </c>
      <c r="T35" s="5">
        <v>0</v>
      </c>
      <c r="U35" s="5">
        <v>1.097561E-2</v>
      </c>
    </row>
    <row r="36" spans="1:21" x14ac:dyDescent="0.2">
      <c r="A36" s="26"/>
      <c r="B36" t="s">
        <v>8</v>
      </c>
      <c r="C36" s="6">
        <v>45246</v>
      </c>
      <c r="D36" s="4">
        <v>336540</v>
      </c>
      <c r="E36" s="4">
        <v>2475687</v>
      </c>
      <c r="F36" s="4">
        <v>-2139147</v>
      </c>
      <c r="G36" s="4">
        <v>-87960350000</v>
      </c>
      <c r="H36" s="4">
        <f t="shared" si="0"/>
        <v>-1248200744220.9424</v>
      </c>
      <c r="I36" s="4"/>
      <c r="J36" s="4"/>
      <c r="K36" s="4"/>
      <c r="L36" s="4"/>
      <c r="M36" s="4"/>
      <c r="N36" s="4"/>
      <c r="O36" s="4"/>
      <c r="P36" s="4"/>
      <c r="Q36" s="4"/>
      <c r="R36" s="4">
        <v>5394800</v>
      </c>
      <c r="S36" s="5">
        <v>0.52128475569066512</v>
      </c>
      <c r="T36" s="5">
        <v>0</v>
      </c>
      <c r="U36" s="5">
        <v>-7.23764E-3</v>
      </c>
    </row>
    <row r="37" spans="1:21" x14ac:dyDescent="0.2">
      <c r="A37" s="26"/>
      <c r="B37" t="s">
        <v>9</v>
      </c>
      <c r="C37" s="6">
        <v>45247</v>
      </c>
      <c r="D37" s="4">
        <v>1780087</v>
      </c>
      <c r="E37" s="4">
        <v>6310900</v>
      </c>
      <c r="F37" s="4">
        <v>-4530813</v>
      </c>
      <c r="G37" s="4">
        <v>-180996590000</v>
      </c>
      <c r="H37" s="4">
        <f t="shared" si="0"/>
        <v>-1429197334220.9424</v>
      </c>
      <c r="I37" s="4"/>
      <c r="J37" s="4"/>
      <c r="K37" s="4"/>
      <c r="L37" s="4"/>
      <c r="M37" s="4"/>
      <c r="N37" s="4"/>
      <c r="O37" s="4"/>
      <c r="P37" s="4"/>
      <c r="Q37" s="4"/>
      <c r="R37" s="4">
        <v>16864400</v>
      </c>
      <c r="S37" s="5">
        <v>0.47976726121296931</v>
      </c>
      <c r="T37" s="5">
        <v>0</v>
      </c>
      <c r="U37" s="5">
        <v>-5.346294E-2</v>
      </c>
    </row>
    <row r="38" spans="1:21" x14ac:dyDescent="0.2">
      <c r="A38" s="26"/>
      <c r="B38" t="s">
        <v>12</v>
      </c>
      <c r="C38" s="2">
        <v>45250</v>
      </c>
      <c r="D38" s="4">
        <v>429500</v>
      </c>
      <c r="E38" s="4">
        <v>1291650</v>
      </c>
      <c r="F38" s="4">
        <v>-862150</v>
      </c>
      <c r="G38" s="4">
        <v>-33656200000</v>
      </c>
      <c r="H38" s="4">
        <f>H37+G38</f>
        <v>-1462853534220.9424</v>
      </c>
      <c r="I38" s="4"/>
      <c r="J38" s="4"/>
      <c r="K38" s="4"/>
      <c r="L38" s="4"/>
      <c r="M38" s="4"/>
      <c r="N38" s="4"/>
      <c r="O38" s="4"/>
      <c r="P38" s="4"/>
      <c r="Q38" s="4"/>
      <c r="R38" s="4">
        <v>5897600</v>
      </c>
      <c r="S38" s="5">
        <v>0.29183905317417252</v>
      </c>
      <c r="T38" s="5">
        <v>0</v>
      </c>
      <c r="U38" s="5">
        <v>0</v>
      </c>
    </row>
    <row r="39" spans="1:21" x14ac:dyDescent="0.2">
      <c r="A39" s="26"/>
      <c r="B39" t="s">
        <v>13</v>
      </c>
      <c r="C39" s="2">
        <v>45251</v>
      </c>
      <c r="D39" s="4">
        <v>460048</v>
      </c>
      <c r="E39" s="4">
        <v>1819270</v>
      </c>
      <c r="F39" s="4">
        <v>-1359222</v>
      </c>
      <c r="G39" s="4">
        <v>-53275800000</v>
      </c>
      <c r="H39" s="4">
        <f t="shared" si="0"/>
        <v>-1516129334220.9424</v>
      </c>
      <c r="I39" s="4"/>
      <c r="J39" s="4"/>
      <c r="K39" s="4"/>
      <c r="L39" s="4"/>
      <c r="M39" s="4"/>
      <c r="N39" s="4"/>
      <c r="O39" s="4"/>
      <c r="P39" s="4"/>
      <c r="Q39" s="4"/>
      <c r="R39" s="4">
        <v>4789100</v>
      </c>
      <c r="S39" s="5">
        <v>0.47593869411789269</v>
      </c>
      <c r="T39" s="5">
        <v>0</v>
      </c>
      <c r="U39" s="5">
        <v>3.8510900000000002E-3</v>
      </c>
    </row>
    <row r="40" spans="1:21" x14ac:dyDescent="0.2">
      <c r="A40" s="26"/>
      <c r="B40" t="s">
        <v>14</v>
      </c>
      <c r="C40" s="2">
        <v>45252</v>
      </c>
      <c r="D40" s="4">
        <v>420376</v>
      </c>
      <c r="E40" s="4">
        <v>2297494</v>
      </c>
      <c r="F40" s="4">
        <v>-1877118</v>
      </c>
      <c r="G40" s="4">
        <v>-73351010000</v>
      </c>
      <c r="H40" s="4">
        <f t="shared" si="0"/>
        <v>-1589480344220.9424</v>
      </c>
      <c r="I40" s="4"/>
      <c r="J40" s="4"/>
      <c r="K40" s="4"/>
      <c r="L40" s="4"/>
      <c r="M40" s="4"/>
      <c r="N40" s="4"/>
      <c r="O40" s="4"/>
      <c r="P40" s="4"/>
      <c r="Q40" s="4"/>
      <c r="R40" s="4">
        <v>5807600</v>
      </c>
      <c r="S40" s="5">
        <v>0.46798505406708452</v>
      </c>
      <c r="T40" s="5">
        <v>0</v>
      </c>
      <c r="U40" s="5">
        <v>-2.5575400000000001E-3</v>
      </c>
    </row>
    <row r="41" spans="1:21" x14ac:dyDescent="0.2">
      <c r="A41" s="26"/>
      <c r="B41" t="s">
        <v>15</v>
      </c>
      <c r="C41" s="2">
        <v>45253</v>
      </c>
      <c r="D41" s="4">
        <v>347200</v>
      </c>
      <c r="E41" s="4">
        <v>3351900</v>
      </c>
      <c r="F41" s="4">
        <v>-3004700</v>
      </c>
      <c r="G41" s="4">
        <v>-118648000000</v>
      </c>
      <c r="H41" s="4">
        <f t="shared" si="0"/>
        <v>-1708128344220.9424</v>
      </c>
      <c r="I41" s="4"/>
      <c r="J41" s="4"/>
      <c r="K41" s="4"/>
      <c r="L41" s="4"/>
      <c r="M41" s="4"/>
      <c r="N41" s="4"/>
      <c r="O41" s="4"/>
      <c r="P41" s="4"/>
      <c r="Q41" s="4"/>
      <c r="R41" s="4">
        <v>7659600</v>
      </c>
      <c r="S41" s="5">
        <v>0.48293644576740302</v>
      </c>
      <c r="T41" s="5">
        <v>0</v>
      </c>
      <c r="U41" s="5">
        <v>0</v>
      </c>
    </row>
    <row r="42" spans="1:21" x14ac:dyDescent="0.2">
      <c r="A42" s="26"/>
      <c r="B42" t="s">
        <v>16</v>
      </c>
      <c r="C42" s="2">
        <v>45254</v>
      </c>
      <c r="D42" s="4">
        <v>741400</v>
      </c>
      <c r="E42" s="4">
        <v>2031275</v>
      </c>
      <c r="F42" s="4">
        <v>-1289875</v>
      </c>
      <c r="G42" s="4">
        <v>-49623000000</v>
      </c>
      <c r="H42" s="4">
        <f t="shared" si="0"/>
        <v>-1757751344220.9424</v>
      </c>
      <c r="I42" s="4"/>
      <c r="J42" s="4"/>
      <c r="K42" s="4"/>
      <c r="L42" s="4"/>
      <c r="M42" s="4"/>
      <c r="N42" s="4"/>
      <c r="O42" s="4"/>
      <c r="P42" s="4"/>
      <c r="Q42" s="4"/>
      <c r="R42" s="4">
        <v>7382900</v>
      </c>
      <c r="S42" s="5">
        <v>0.37555364423194137</v>
      </c>
      <c r="T42" s="5">
        <v>0</v>
      </c>
      <c r="U42" s="5">
        <v>2.5641000000000001E-3</v>
      </c>
    </row>
    <row r="43" spans="1:21" x14ac:dyDescent="0.2">
      <c r="A43" s="26"/>
      <c r="B43" t="s">
        <v>19</v>
      </c>
      <c r="C43" s="2">
        <v>45257</v>
      </c>
      <c r="D43" s="4">
        <v>228634</v>
      </c>
      <c r="E43" s="4">
        <v>577920</v>
      </c>
      <c r="F43" s="4">
        <v>-349286</v>
      </c>
      <c r="G43" s="4">
        <v>-13843750000</v>
      </c>
      <c r="H43" s="4">
        <f t="shared" si="0"/>
        <v>-1771595094220.9424</v>
      </c>
      <c r="I43" s="4"/>
      <c r="J43" s="4"/>
      <c r="K43" s="4"/>
      <c r="L43" s="4"/>
      <c r="M43" s="4"/>
      <c r="N43" s="4"/>
      <c r="O43" s="4"/>
      <c r="P43" s="4"/>
      <c r="Q43" s="4"/>
      <c r="R43" s="4">
        <v>5760600</v>
      </c>
      <c r="S43" s="5">
        <v>0.14001215151199528</v>
      </c>
      <c r="T43" s="5">
        <v>0</v>
      </c>
      <c r="U43" s="5">
        <v>1.7902810000000002E-2</v>
      </c>
    </row>
    <row r="44" spans="1:21" x14ac:dyDescent="0.2">
      <c r="A44" s="26"/>
      <c r="B44" t="s">
        <v>20</v>
      </c>
      <c r="C44" s="2">
        <v>45258</v>
      </c>
      <c r="D44" s="4">
        <v>1982900</v>
      </c>
      <c r="E44" s="4">
        <v>1277500</v>
      </c>
      <c r="F44" s="4">
        <v>705400</v>
      </c>
      <c r="G44" s="4">
        <v>28357440000</v>
      </c>
      <c r="H44" s="4">
        <f t="shared" si="0"/>
        <v>-1743237654220.9424</v>
      </c>
      <c r="I44" s="4"/>
      <c r="J44" s="4"/>
      <c r="K44" s="4"/>
      <c r="L44" s="4"/>
      <c r="M44" s="4"/>
      <c r="N44" s="4"/>
      <c r="O44" s="4"/>
      <c r="P44" s="4"/>
      <c r="Q44" s="4"/>
      <c r="R44" s="4">
        <v>7384400</v>
      </c>
      <c r="S44" s="5">
        <v>0.44152537782351986</v>
      </c>
      <c r="T44" s="5">
        <v>0</v>
      </c>
      <c r="U44" s="5">
        <v>2.3869350000000001E-2</v>
      </c>
    </row>
    <row r="45" spans="1:21" x14ac:dyDescent="0.2">
      <c r="A45" s="26"/>
      <c r="B45" t="s">
        <v>21</v>
      </c>
      <c r="C45" s="2">
        <v>45259</v>
      </c>
      <c r="D45" s="4">
        <v>2678343</v>
      </c>
      <c r="E45" s="4">
        <v>2574030</v>
      </c>
      <c r="F45" s="4">
        <v>104313</v>
      </c>
      <c r="G45" s="4">
        <v>4257260000</v>
      </c>
      <c r="H45" s="4">
        <f t="shared" si="0"/>
        <v>-1738980394220.9424</v>
      </c>
      <c r="I45" s="4"/>
      <c r="J45" s="4"/>
      <c r="K45" s="4"/>
      <c r="L45" s="4"/>
      <c r="M45" s="4"/>
      <c r="N45" s="4"/>
      <c r="O45" s="4"/>
      <c r="P45" s="4"/>
      <c r="Q45" s="4"/>
      <c r="R45" s="4">
        <v>6209300</v>
      </c>
      <c r="S45" s="5">
        <v>0.84588810332887765</v>
      </c>
      <c r="T45" s="5">
        <v>0</v>
      </c>
      <c r="U45" s="5">
        <v>1.1042939999999999E-2</v>
      </c>
    </row>
    <row r="46" spans="1:21" x14ac:dyDescent="0.2">
      <c r="A46" s="26"/>
      <c r="B46" t="s">
        <v>22</v>
      </c>
      <c r="C46" s="2">
        <v>45260</v>
      </c>
      <c r="D46" s="4">
        <v>3585063</v>
      </c>
      <c r="E46" s="4">
        <v>1480493</v>
      </c>
      <c r="F46" s="4">
        <v>2104570</v>
      </c>
      <c r="G46" s="4">
        <v>87139830000</v>
      </c>
      <c r="H46" s="4">
        <f t="shared" si="0"/>
        <v>-1651840564220.9424</v>
      </c>
      <c r="I46" s="4"/>
      <c r="J46" s="4"/>
      <c r="K46" s="4"/>
      <c r="L46" s="4"/>
      <c r="M46" s="4"/>
      <c r="N46" s="4"/>
      <c r="O46" s="4"/>
      <c r="P46" s="4"/>
      <c r="Q46" s="4"/>
      <c r="R46" s="4">
        <v>7741700</v>
      </c>
      <c r="S46" s="5">
        <v>0.65432088559360346</v>
      </c>
      <c r="T46" s="5">
        <v>0</v>
      </c>
      <c r="U46" s="5">
        <v>2.4271800000000001E-3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544920</v>
      </c>
      <c r="E47" s="4">
        <v>3355419</v>
      </c>
      <c r="F47" s="4">
        <v>-2810499</v>
      </c>
      <c r="G47" s="4">
        <v>-114387140000</v>
      </c>
      <c r="H47" s="4">
        <f t="shared" si="0"/>
        <v>-1766227704220.9424</v>
      </c>
      <c r="I47" s="4"/>
      <c r="J47" s="4"/>
      <c r="K47" s="4"/>
      <c r="L47" s="4"/>
      <c r="M47" s="4"/>
      <c r="N47" s="4"/>
      <c r="O47" s="4"/>
      <c r="P47" s="4"/>
      <c r="Q47" s="4"/>
      <c r="R47" s="4">
        <v>6992800</v>
      </c>
      <c r="S47" s="5">
        <v>0.55776498684361053</v>
      </c>
      <c r="T47" s="5">
        <v>0</v>
      </c>
      <c r="U47" s="5">
        <v>-9.6852299999999995E-3</v>
      </c>
    </row>
    <row r="48" spans="1:21" x14ac:dyDescent="0.2">
      <c r="A48" s="26"/>
      <c r="B48" t="s">
        <v>27</v>
      </c>
      <c r="C48" s="2">
        <v>45264</v>
      </c>
      <c r="D48" s="4">
        <v>620800</v>
      </c>
      <c r="E48" s="4">
        <v>3141400</v>
      </c>
      <c r="F48" s="4">
        <v>-2520600</v>
      </c>
      <c r="G48" s="4">
        <v>-103687770000</v>
      </c>
      <c r="H48" s="4">
        <f t="shared" si="0"/>
        <v>-1869915474220.9424</v>
      </c>
      <c r="I48" s="4"/>
      <c r="J48" s="4"/>
      <c r="K48" s="4"/>
      <c r="L48" s="4"/>
      <c r="M48" s="4"/>
      <c r="N48" s="4"/>
      <c r="O48" s="4"/>
      <c r="P48" s="4"/>
      <c r="Q48" s="4"/>
      <c r="R48" s="4">
        <v>8136700</v>
      </c>
      <c r="S48" s="5">
        <v>0.46237418117910212</v>
      </c>
      <c r="T48" s="5">
        <v>0</v>
      </c>
      <c r="U48" s="5">
        <v>9.7799500000000008E-3</v>
      </c>
    </row>
    <row r="49" spans="1:21" x14ac:dyDescent="0.2">
      <c r="A49" s="26"/>
      <c r="B49" t="s">
        <v>28</v>
      </c>
      <c r="C49" s="2">
        <v>45265</v>
      </c>
      <c r="D49" s="4">
        <v>2325014</v>
      </c>
      <c r="E49" s="4">
        <v>6547281</v>
      </c>
      <c r="F49" s="4">
        <v>-4222267</v>
      </c>
      <c r="G49" s="4">
        <v>-172274840000</v>
      </c>
      <c r="H49" s="4">
        <f t="shared" si="0"/>
        <v>-2042190314220.9424</v>
      </c>
      <c r="I49" s="4"/>
      <c r="J49" s="4"/>
      <c r="K49" s="4"/>
      <c r="L49" s="4"/>
      <c r="M49" s="4"/>
      <c r="N49" s="4"/>
      <c r="O49" s="4"/>
      <c r="P49" s="4"/>
      <c r="Q49" s="4"/>
      <c r="R49" s="4">
        <v>10227900</v>
      </c>
      <c r="S49" s="5">
        <v>0.8674600846703624</v>
      </c>
      <c r="T49" s="5">
        <v>0</v>
      </c>
      <c r="U49" s="5">
        <v>-1.9370459999999999E-2</v>
      </c>
    </row>
    <row r="50" spans="1:21" x14ac:dyDescent="0.2">
      <c r="A50" s="26"/>
      <c r="B50" t="s">
        <v>29</v>
      </c>
      <c r="C50" s="2">
        <v>45266</v>
      </c>
      <c r="D50" s="4">
        <v>752100</v>
      </c>
      <c r="E50" s="4">
        <v>6852740</v>
      </c>
      <c r="F50" s="4">
        <v>-6100640</v>
      </c>
      <c r="G50" s="4">
        <v>-244284260000</v>
      </c>
      <c r="H50" s="4">
        <f t="shared" si="0"/>
        <v>-2286474574220.9424</v>
      </c>
      <c r="I50" s="4"/>
      <c r="J50" s="4"/>
      <c r="K50" s="4"/>
      <c r="L50" s="4"/>
      <c r="M50" s="4"/>
      <c r="N50" s="4"/>
      <c r="O50" s="4"/>
      <c r="P50" s="4"/>
      <c r="Q50" s="4"/>
      <c r="R50" s="4">
        <v>11848000</v>
      </c>
      <c r="S50" s="5">
        <v>0.64186698176907497</v>
      </c>
      <c r="T50" s="5">
        <v>0</v>
      </c>
      <c r="U50" s="5">
        <v>-1.2345699999999999E-3</v>
      </c>
    </row>
    <row r="51" spans="1:21" x14ac:dyDescent="0.2">
      <c r="A51" s="26"/>
      <c r="B51" t="s">
        <v>30</v>
      </c>
      <c r="C51" s="2">
        <v>45267</v>
      </c>
      <c r="D51" s="4">
        <v>1226742</v>
      </c>
      <c r="E51" s="4">
        <v>6529100</v>
      </c>
      <c r="F51" s="4">
        <v>-5302358</v>
      </c>
      <c r="G51" s="4">
        <v>-210801490000</v>
      </c>
      <c r="H51" s="4">
        <f t="shared" si="0"/>
        <v>-2497276064220.9424</v>
      </c>
      <c r="I51" s="4"/>
      <c r="J51" s="4"/>
      <c r="K51" s="4"/>
      <c r="L51" s="4"/>
      <c r="M51" s="4"/>
      <c r="N51" s="4"/>
      <c r="O51" s="4"/>
      <c r="P51" s="4"/>
      <c r="Q51" s="4"/>
      <c r="R51" s="4">
        <v>11365000</v>
      </c>
      <c r="S51" s="5">
        <v>0.68243220413550376</v>
      </c>
      <c r="T51" s="5">
        <v>0</v>
      </c>
      <c r="U51" s="5">
        <v>-1.8541410000000001E-2</v>
      </c>
    </row>
    <row r="52" spans="1:21" x14ac:dyDescent="0.2">
      <c r="A52" s="26"/>
      <c r="B52" t="s">
        <v>37</v>
      </c>
      <c r="C52" s="2">
        <v>45268</v>
      </c>
      <c r="D52" s="4">
        <v>854600</v>
      </c>
      <c r="E52" s="4">
        <v>7078740</v>
      </c>
      <c r="F52" s="4">
        <v>-6224140</v>
      </c>
      <c r="G52" s="4">
        <v>-247713440000</v>
      </c>
      <c r="H52" s="4">
        <f t="shared" si="0"/>
        <v>-2744989504220.9424</v>
      </c>
      <c r="I52" s="4"/>
      <c r="J52" s="4"/>
      <c r="K52" s="4"/>
      <c r="L52" s="4"/>
      <c r="M52" s="4"/>
      <c r="N52" s="4">
        <v>2449</v>
      </c>
      <c r="O52" s="4">
        <v>2925</v>
      </c>
      <c r="P52" s="4">
        <v>4812700</v>
      </c>
      <c r="Q52" s="4">
        <v>4435900</v>
      </c>
      <c r="R52" s="4">
        <v>10893700</v>
      </c>
      <c r="S52" s="5">
        <v>0.72825027309362289</v>
      </c>
      <c r="T52" s="5">
        <v>0</v>
      </c>
      <c r="U52" s="5">
        <v>-1.2594500000000001E-3</v>
      </c>
    </row>
    <row r="53" spans="1:21" x14ac:dyDescent="0.2">
      <c r="A53" s="26"/>
      <c r="B53" t="s">
        <v>34</v>
      </c>
      <c r="C53" s="2">
        <v>45271</v>
      </c>
      <c r="D53" s="4">
        <v>430550</v>
      </c>
      <c r="E53" s="4">
        <v>501414</v>
      </c>
      <c r="F53" s="4">
        <v>-70864</v>
      </c>
      <c r="G53" s="4">
        <v>-2891530000</v>
      </c>
      <c r="H53" s="4">
        <f t="shared" si="0"/>
        <v>-2747881034220.9424</v>
      </c>
      <c r="I53" s="4"/>
      <c r="J53" s="4"/>
      <c r="K53" s="4"/>
      <c r="L53" s="4"/>
      <c r="M53" s="4"/>
      <c r="N53" s="4">
        <v>3528</v>
      </c>
      <c r="O53" s="4">
        <v>3166</v>
      </c>
      <c r="P53" s="4">
        <v>4386600</v>
      </c>
      <c r="Q53" s="4">
        <v>3821800</v>
      </c>
      <c r="R53" s="4">
        <v>8699000</v>
      </c>
      <c r="S53" s="5">
        <v>0.10713461317392804</v>
      </c>
      <c r="T53" s="5">
        <v>0</v>
      </c>
      <c r="U53" s="5">
        <v>3.4047920000000002E-2</v>
      </c>
    </row>
    <row r="54" spans="1:21" x14ac:dyDescent="0.2">
      <c r="A54" s="26"/>
      <c r="B54" t="s">
        <v>35</v>
      </c>
      <c r="C54" s="2">
        <v>45272</v>
      </c>
      <c r="D54" s="4">
        <v>1139200</v>
      </c>
      <c r="E54" s="4">
        <v>1414635</v>
      </c>
      <c r="F54" s="4">
        <v>-275435</v>
      </c>
      <c r="G54" s="4">
        <v>-11346260000</v>
      </c>
      <c r="H54" s="4">
        <f t="shared" si="0"/>
        <v>-2759227294220.9424</v>
      </c>
      <c r="I54" s="4"/>
      <c r="J54" s="4"/>
      <c r="K54" s="4"/>
      <c r="L54" s="4"/>
      <c r="M54" s="4"/>
      <c r="N54" s="4">
        <v>2117</v>
      </c>
      <c r="O54" s="4">
        <v>2267</v>
      </c>
      <c r="P54" s="4">
        <v>3063500</v>
      </c>
      <c r="Q54" s="4">
        <v>2761200</v>
      </c>
      <c r="R54" s="4">
        <v>6337100</v>
      </c>
      <c r="S54" s="5">
        <v>0.40299742784554449</v>
      </c>
      <c r="T54" s="5">
        <v>0</v>
      </c>
      <c r="U54" s="5">
        <v>1.21951E-3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5F0-19BA-964A-B976-2E1BA6DEAC3D}">
  <dimension ref="A1:U67"/>
  <sheetViews>
    <sheetView workbookViewId="0">
      <pane ySplit="2" topLeftCell="A29" activePane="bottomLeft" state="frozen"/>
      <selection pane="bottomLeft" activeCell="K61" sqref="K61"/>
    </sheetView>
  </sheetViews>
  <sheetFormatPr baseColWidth="10" defaultRowHeight="16" x14ac:dyDescent="0.2"/>
  <cols>
    <col min="4" max="4" width="16.6640625" customWidth="1"/>
    <col min="5" max="5" width="14.5" customWidth="1"/>
    <col min="6" max="6" width="19.5" customWidth="1"/>
    <col min="7" max="7" width="17.1640625" customWidth="1"/>
    <col min="8" max="8" width="16.6640625" customWidth="1"/>
    <col min="18" max="18" width="18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2729100</v>
      </c>
      <c r="E3" s="4">
        <v>118777</v>
      </c>
      <c r="F3" s="4">
        <v>2610323</v>
      </c>
      <c r="G3" s="4">
        <v>50147490000</v>
      </c>
      <c r="H3" s="4">
        <v>50147490000</v>
      </c>
      <c r="I3" s="4"/>
      <c r="J3" s="4"/>
      <c r="K3" s="4"/>
      <c r="L3" s="4"/>
      <c r="M3" s="4"/>
      <c r="N3" s="4"/>
      <c r="O3" s="4"/>
      <c r="P3" s="4"/>
      <c r="Q3" s="4"/>
      <c r="R3" s="4">
        <v>11110600</v>
      </c>
      <c r="S3" s="5">
        <v>0.25632072075315465</v>
      </c>
      <c r="T3" s="5">
        <v>0</v>
      </c>
      <c r="U3" s="5">
        <v>7.9365100000000008E-3</v>
      </c>
    </row>
    <row r="4" spans="1:21" x14ac:dyDescent="0.2">
      <c r="A4" s="26"/>
      <c r="B4" t="s">
        <v>26</v>
      </c>
      <c r="C4" s="2">
        <v>45202</v>
      </c>
      <c r="D4" s="4">
        <v>546600</v>
      </c>
      <c r="E4" s="4">
        <v>1424800</v>
      </c>
      <c r="F4" s="4">
        <v>-878200</v>
      </c>
      <c r="G4" s="4">
        <v>-15969990000</v>
      </c>
      <c r="H4" s="4">
        <f>H3+G4</f>
        <v>34177500000</v>
      </c>
      <c r="I4" s="4"/>
      <c r="J4" s="4"/>
      <c r="K4" s="4"/>
      <c r="L4" s="4"/>
      <c r="M4" s="4"/>
      <c r="N4" s="4"/>
      <c r="O4" s="4"/>
      <c r="P4" s="4"/>
      <c r="Q4" s="4"/>
      <c r="R4" s="4">
        <v>19361200</v>
      </c>
      <c r="S4" s="5">
        <v>0.10182220110323741</v>
      </c>
      <c r="T4" s="5">
        <v>0</v>
      </c>
      <c r="U4" s="5">
        <v>-6.8241469999999999E-2</v>
      </c>
    </row>
    <row r="5" spans="1:21" x14ac:dyDescent="0.2">
      <c r="A5" s="26"/>
      <c r="B5" t="s">
        <v>27</v>
      </c>
      <c r="C5" s="2">
        <v>45203</v>
      </c>
      <c r="D5" s="4">
        <v>1012800</v>
      </c>
      <c r="E5" s="4">
        <v>12500</v>
      </c>
      <c r="F5" s="4">
        <v>1000300</v>
      </c>
      <c r="G5" s="4">
        <v>17355460000</v>
      </c>
      <c r="H5" s="4">
        <f>H4+G5</f>
        <v>51532960000</v>
      </c>
      <c r="I5" s="4"/>
      <c r="J5" s="4"/>
      <c r="K5" s="4"/>
      <c r="L5" s="4"/>
      <c r="M5" s="4"/>
      <c r="N5" s="4"/>
      <c r="O5" s="4"/>
      <c r="P5" s="4"/>
      <c r="Q5" s="4"/>
      <c r="R5" s="4">
        <v>17189100</v>
      </c>
      <c r="S5" s="5">
        <v>5.9648265470559833E-2</v>
      </c>
      <c r="T5" s="5">
        <v>0</v>
      </c>
      <c r="U5" s="5">
        <v>2.8168999999999998E-3</v>
      </c>
    </row>
    <row r="6" spans="1:21" x14ac:dyDescent="0.2">
      <c r="A6" s="26"/>
      <c r="B6" t="s">
        <v>28</v>
      </c>
      <c r="C6" s="2">
        <v>45204</v>
      </c>
      <c r="D6" s="4">
        <v>625100</v>
      </c>
      <c r="E6" s="4">
        <v>2022000</v>
      </c>
      <c r="F6" s="4">
        <v>-1396900</v>
      </c>
      <c r="G6" s="4">
        <v>-24216560000</v>
      </c>
      <c r="H6" s="4">
        <f>H5+G6</f>
        <v>27316400000</v>
      </c>
      <c r="I6" s="4"/>
      <c r="J6" s="4"/>
      <c r="K6" s="4"/>
      <c r="L6" s="4"/>
      <c r="M6" s="4"/>
      <c r="N6" s="4"/>
      <c r="O6" s="4"/>
      <c r="P6" s="4"/>
      <c r="Q6" s="4"/>
      <c r="R6" s="4">
        <v>19757800</v>
      </c>
      <c r="S6" s="5">
        <v>0.13397746712690684</v>
      </c>
      <c r="T6" s="5">
        <v>0</v>
      </c>
      <c r="U6" s="5">
        <v>-6.7415729999999993E-2</v>
      </c>
    </row>
    <row r="7" spans="1:21" x14ac:dyDescent="0.2">
      <c r="A7" s="26"/>
      <c r="B7" t="s">
        <v>29</v>
      </c>
      <c r="C7" s="2">
        <v>45205</v>
      </c>
      <c r="D7" s="4">
        <v>2581200</v>
      </c>
      <c r="E7" s="4">
        <v>1925000</v>
      </c>
      <c r="F7" s="4">
        <v>656200</v>
      </c>
      <c r="G7" s="4">
        <v>10400500000</v>
      </c>
      <c r="H7" s="4">
        <f t="shared" ref="H7:H54" si="0">H6+G7</f>
        <v>37716900000</v>
      </c>
      <c r="I7" s="4"/>
      <c r="J7" s="4"/>
      <c r="K7" s="4"/>
      <c r="L7" s="4"/>
      <c r="M7" s="4"/>
      <c r="N7" s="4"/>
      <c r="O7" s="4"/>
      <c r="P7" s="4"/>
      <c r="Q7" s="4"/>
      <c r="R7" s="4">
        <v>17452000</v>
      </c>
      <c r="S7" s="5">
        <v>0.25820536328214533</v>
      </c>
      <c r="T7" s="5">
        <v>0</v>
      </c>
      <c r="U7" s="5">
        <v>6.0241000000000001E-3</v>
      </c>
    </row>
    <row r="8" spans="1:21" x14ac:dyDescent="0.2">
      <c r="A8" s="26"/>
      <c r="B8" t="s">
        <v>32</v>
      </c>
      <c r="C8" s="2">
        <v>45208</v>
      </c>
      <c r="D8" s="4">
        <v>226200</v>
      </c>
      <c r="E8" s="4">
        <v>276600</v>
      </c>
      <c r="F8" s="4">
        <v>-50400</v>
      </c>
      <c r="G8" s="4">
        <v>-834090000</v>
      </c>
      <c r="H8" s="4">
        <f t="shared" si="0"/>
        <v>36882810000</v>
      </c>
      <c r="I8" s="4"/>
      <c r="J8" s="4"/>
      <c r="K8" s="4"/>
      <c r="L8" s="4"/>
      <c r="M8" s="4"/>
      <c r="N8" s="4"/>
      <c r="O8" s="4"/>
      <c r="P8" s="4"/>
      <c r="Q8" s="4"/>
      <c r="R8" s="4">
        <v>10646700</v>
      </c>
      <c r="S8" s="5">
        <v>4.7225900983403311E-2</v>
      </c>
      <c r="T8" s="5">
        <v>0</v>
      </c>
      <c r="U8" s="5">
        <v>3.5928139999999997E-2</v>
      </c>
    </row>
    <row r="9" spans="1:21" x14ac:dyDescent="0.2">
      <c r="A9" s="26"/>
      <c r="B9" t="s">
        <v>33</v>
      </c>
      <c r="C9" s="2">
        <v>45209</v>
      </c>
      <c r="D9" s="4">
        <v>13500</v>
      </c>
      <c r="E9" s="4">
        <v>270000</v>
      </c>
      <c r="F9" s="4">
        <v>-256500</v>
      </c>
      <c r="G9" s="4">
        <v>-4432930000</v>
      </c>
      <c r="H9" s="4">
        <f t="shared" si="0"/>
        <v>32449880000</v>
      </c>
      <c r="I9" s="4"/>
      <c r="J9" s="4"/>
      <c r="K9" s="4"/>
      <c r="L9" s="4"/>
      <c r="M9" s="4"/>
      <c r="N9" s="4"/>
      <c r="O9" s="4"/>
      <c r="P9" s="4"/>
      <c r="Q9" s="4"/>
      <c r="R9" s="4">
        <v>11568600</v>
      </c>
      <c r="S9" s="5">
        <v>2.4505990353197449E-2</v>
      </c>
      <c r="T9" s="5">
        <v>0</v>
      </c>
      <c r="U9" s="5">
        <v>-1.7341039999999999E-2</v>
      </c>
    </row>
    <row r="10" spans="1:21" x14ac:dyDescent="0.2">
      <c r="A10" s="26"/>
      <c r="B10" t="s">
        <v>34</v>
      </c>
      <c r="C10" s="2">
        <v>45210</v>
      </c>
      <c r="D10" s="4">
        <v>987400</v>
      </c>
      <c r="E10" s="4">
        <v>71100</v>
      </c>
      <c r="F10" s="4">
        <v>916300</v>
      </c>
      <c r="G10" s="4">
        <v>15580780000</v>
      </c>
      <c r="H10" s="4">
        <f t="shared" si="0"/>
        <v>48030660000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11323900</v>
      </c>
      <c r="S10" s="5">
        <v>9.3474862900590788E-2</v>
      </c>
      <c r="T10" s="5">
        <v>0</v>
      </c>
      <c r="U10" s="5">
        <v>4.4117650000000001E-2</v>
      </c>
    </row>
    <row r="11" spans="1:21" x14ac:dyDescent="0.2">
      <c r="A11" s="26"/>
      <c r="B11" t="s">
        <v>35</v>
      </c>
      <c r="C11" s="2">
        <v>45211</v>
      </c>
      <c r="D11" s="4">
        <v>45685</v>
      </c>
      <c r="E11" s="4">
        <v>584100</v>
      </c>
      <c r="F11" s="4">
        <v>-538415</v>
      </c>
      <c r="G11" s="4">
        <v>-9742270000</v>
      </c>
      <c r="H11" s="4">
        <f t="shared" si="0"/>
        <v>38288390000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15774300</v>
      </c>
      <c r="S11" s="5">
        <v>3.9924751019062656E-2</v>
      </c>
      <c r="T11" s="5">
        <v>0</v>
      </c>
      <c r="U11" s="5">
        <v>8.4507000000000002E-3</v>
      </c>
    </row>
    <row r="12" spans="1:21" x14ac:dyDescent="0.2">
      <c r="A12" s="26"/>
      <c r="B12" t="s">
        <v>36</v>
      </c>
      <c r="C12" s="2">
        <v>45212</v>
      </c>
      <c r="D12" s="4">
        <v>658939</v>
      </c>
      <c r="E12" s="4">
        <v>78700</v>
      </c>
      <c r="F12" s="4">
        <v>580239</v>
      </c>
      <c r="G12" s="4">
        <v>10454770000</v>
      </c>
      <c r="H12" s="4">
        <f t="shared" si="0"/>
        <v>48743160000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14208800</v>
      </c>
      <c r="S12" s="5">
        <v>5.191423624795901E-2</v>
      </c>
      <c r="T12" s="5">
        <v>0</v>
      </c>
      <c r="U12" s="5">
        <v>2.5139660000000001E-2</v>
      </c>
    </row>
    <row r="13" spans="1:21" x14ac:dyDescent="0.2">
      <c r="A13" s="26"/>
      <c r="B13" t="s">
        <v>8</v>
      </c>
      <c r="C13" s="6">
        <v>45215</v>
      </c>
      <c r="D13" s="4">
        <v>8980</v>
      </c>
      <c r="E13" s="4">
        <v>762700</v>
      </c>
      <c r="F13" s="4">
        <v>-753720</v>
      </c>
      <c r="G13" s="4">
        <v>-13570680000</v>
      </c>
      <c r="H13" s="4">
        <f t="shared" si="0"/>
        <v>35172480000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11844800</v>
      </c>
      <c r="S13" s="5">
        <v>6.5149263811968117E-2</v>
      </c>
      <c r="T13" s="5">
        <v>0</v>
      </c>
      <c r="U13" s="5">
        <v>-4.9046319999999997E-2</v>
      </c>
    </row>
    <row r="14" spans="1:21" x14ac:dyDescent="0.2">
      <c r="A14" s="26"/>
      <c r="B14" t="s">
        <v>9</v>
      </c>
      <c r="C14" s="6">
        <v>45216</v>
      </c>
      <c r="D14" s="4">
        <v>604305</v>
      </c>
      <c r="E14" s="4">
        <v>100</v>
      </c>
      <c r="F14" s="4">
        <v>604205</v>
      </c>
      <c r="G14" s="4">
        <v>10582260000</v>
      </c>
      <c r="H14" s="4">
        <f t="shared" si="0"/>
        <v>45754740000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10402500</v>
      </c>
      <c r="S14" s="5">
        <v>5.8101898582071619E-2</v>
      </c>
      <c r="T14" s="5">
        <v>0</v>
      </c>
      <c r="U14" s="5">
        <v>-6.0171919999999997E-2</v>
      </c>
    </row>
    <row r="15" spans="1:21" x14ac:dyDescent="0.2">
      <c r="A15" s="26"/>
      <c r="B15" t="s">
        <v>10</v>
      </c>
      <c r="C15" s="6">
        <v>45217</v>
      </c>
      <c r="D15" s="4">
        <v>2015113</v>
      </c>
      <c r="E15" s="4">
        <v>7000</v>
      </c>
      <c r="F15" s="4">
        <v>2008113</v>
      </c>
      <c r="G15" s="4">
        <v>32241930000</v>
      </c>
      <c r="H15" s="4">
        <f t="shared" si="0"/>
        <v>77996670000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20398400</v>
      </c>
      <c r="S15" s="5">
        <v>9.9130961251862895E-2</v>
      </c>
      <c r="T15" s="5">
        <v>0</v>
      </c>
      <c r="U15" s="5">
        <v>-5.4878049999999998E-2</v>
      </c>
    </row>
    <row r="16" spans="1:21" x14ac:dyDescent="0.2">
      <c r="A16" s="26"/>
      <c r="B16" t="s">
        <v>11</v>
      </c>
      <c r="C16" s="6">
        <v>45218</v>
      </c>
      <c r="D16" s="4">
        <v>1280900</v>
      </c>
      <c r="E16" s="4">
        <v>25300</v>
      </c>
      <c r="F16" s="4">
        <v>1255600</v>
      </c>
      <c r="G16" s="4">
        <v>19926650000</v>
      </c>
      <c r="H16" s="4">
        <f t="shared" si="0"/>
        <v>97923320000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15207000</v>
      </c>
      <c r="S16" s="5">
        <v>8.5894653777865454E-2</v>
      </c>
      <c r="T16" s="5">
        <v>0</v>
      </c>
      <c r="U16" s="5">
        <v>1.290323E-2</v>
      </c>
    </row>
    <row r="17" spans="1:21" x14ac:dyDescent="0.2">
      <c r="A17" s="26"/>
      <c r="B17" t="s">
        <v>12</v>
      </c>
      <c r="C17" s="6">
        <v>45219</v>
      </c>
      <c r="D17" s="4">
        <v>913500</v>
      </c>
      <c r="E17" s="4">
        <v>316400</v>
      </c>
      <c r="F17" s="4">
        <v>597100</v>
      </c>
      <c r="G17" s="4">
        <v>9885250000</v>
      </c>
      <c r="H17" s="4">
        <f t="shared" si="0"/>
        <v>107808570000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13188000</v>
      </c>
      <c r="S17" s="5">
        <v>9.3259023354564749E-2</v>
      </c>
      <c r="T17" s="5">
        <v>0</v>
      </c>
      <c r="U17" s="5">
        <v>6.6878980000000005E-2</v>
      </c>
    </row>
    <row r="18" spans="1:21" x14ac:dyDescent="0.2">
      <c r="A18" s="26"/>
      <c r="B18" t="s">
        <v>15</v>
      </c>
      <c r="C18" s="6">
        <v>45222</v>
      </c>
      <c r="D18" s="4">
        <v>5000</v>
      </c>
      <c r="E18" s="4">
        <v>1051000</v>
      </c>
      <c r="F18" s="4">
        <v>-1046000</v>
      </c>
      <c r="G18" s="4">
        <v>-17978460000</v>
      </c>
      <c r="H18" s="4">
        <f t="shared" si="0"/>
        <v>89830110000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16810800</v>
      </c>
      <c r="S18" s="5">
        <v>6.2816760653865378E-2</v>
      </c>
      <c r="T18" s="5">
        <v>0</v>
      </c>
      <c r="U18" s="5">
        <v>8.9552199999999998E-3</v>
      </c>
    </row>
    <row r="19" spans="1:21" x14ac:dyDescent="0.2">
      <c r="A19" s="26"/>
      <c r="B19" t="s">
        <v>16</v>
      </c>
      <c r="C19" s="6">
        <v>45223</v>
      </c>
      <c r="D19" s="4">
        <v>388410</v>
      </c>
      <c r="E19" s="4">
        <v>318700</v>
      </c>
      <c r="F19" s="4">
        <v>69710</v>
      </c>
      <c r="G19" s="4">
        <v>1116730000</v>
      </c>
      <c r="H19" s="4">
        <f t="shared" si="0"/>
        <v>90946840000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14225600</v>
      </c>
      <c r="S19" s="5">
        <v>4.9706866494207629E-2</v>
      </c>
      <c r="T19" s="5">
        <v>0</v>
      </c>
      <c r="U19" s="5">
        <v>4.7337280000000002E-2</v>
      </c>
    </row>
    <row r="20" spans="1:21" x14ac:dyDescent="0.2">
      <c r="A20" s="26"/>
      <c r="B20" t="s">
        <v>17</v>
      </c>
      <c r="C20" s="6">
        <v>45224</v>
      </c>
      <c r="D20" s="4">
        <v>20400</v>
      </c>
      <c r="E20" s="4">
        <v>499700</v>
      </c>
      <c r="F20" s="4">
        <v>-479300</v>
      </c>
      <c r="G20" s="4">
        <v>-8481420000</v>
      </c>
      <c r="H20" s="4">
        <f t="shared" si="0"/>
        <v>82465420000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12888400</v>
      </c>
      <c r="S20" s="5">
        <v>4.0354116880295457E-2</v>
      </c>
      <c r="T20" s="5">
        <v>0</v>
      </c>
      <c r="U20" s="5">
        <v>-3.1073449999999999E-2</v>
      </c>
    </row>
    <row r="21" spans="1:21" x14ac:dyDescent="0.2">
      <c r="A21" s="26"/>
      <c r="B21" t="s">
        <v>18</v>
      </c>
      <c r="C21" s="6">
        <v>45225</v>
      </c>
      <c r="D21" s="4">
        <v>1162400</v>
      </c>
      <c r="E21" s="4">
        <v>447900</v>
      </c>
      <c r="F21" s="4">
        <v>714500</v>
      </c>
      <c r="G21" s="4">
        <v>11578990000</v>
      </c>
      <c r="H21" s="4">
        <f t="shared" si="0"/>
        <v>94044410000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32224300</v>
      </c>
      <c r="S21" s="5">
        <v>4.9971605279245788E-2</v>
      </c>
      <c r="T21" s="5">
        <v>0</v>
      </c>
      <c r="U21" s="5">
        <v>-4.9562679999999998E-2</v>
      </c>
    </row>
    <row r="22" spans="1:21" x14ac:dyDescent="0.2">
      <c r="A22" s="26"/>
      <c r="B22" t="s">
        <v>19</v>
      </c>
      <c r="C22" s="6">
        <v>45226</v>
      </c>
      <c r="D22" s="4">
        <v>604200</v>
      </c>
      <c r="E22" s="4">
        <v>338708</v>
      </c>
      <c r="F22" s="4">
        <v>265492</v>
      </c>
      <c r="G22" s="4">
        <v>4695990000</v>
      </c>
      <c r="H22" s="4">
        <f t="shared" si="0"/>
        <v>98740400000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19859100</v>
      </c>
      <c r="S22" s="5">
        <v>4.7479895866378637E-2</v>
      </c>
      <c r="T22" s="5">
        <v>0</v>
      </c>
      <c r="U22" s="5">
        <v>6.7484660000000002E-2</v>
      </c>
    </row>
    <row r="23" spans="1:21" x14ac:dyDescent="0.2">
      <c r="A23" s="26"/>
      <c r="B23" t="s">
        <v>22</v>
      </c>
      <c r="C23" s="2">
        <v>45229</v>
      </c>
      <c r="D23" s="4">
        <v>525577</v>
      </c>
      <c r="E23" s="4">
        <v>288190</v>
      </c>
      <c r="F23" s="4">
        <v>237387</v>
      </c>
      <c r="G23" s="4">
        <v>3879440000</v>
      </c>
      <c r="H23" s="4">
        <f t="shared" si="0"/>
        <v>102619840000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14935500</v>
      </c>
      <c r="S23" s="5">
        <v>5.4485420642094336E-2</v>
      </c>
      <c r="T23" s="5">
        <v>0</v>
      </c>
      <c r="U23" s="5">
        <v>-4.3103450000000001E-2</v>
      </c>
    </row>
    <row r="24" spans="1:21" x14ac:dyDescent="0.2">
      <c r="A24" s="26"/>
      <c r="B24" t="s">
        <v>23</v>
      </c>
      <c r="C24" s="2">
        <v>45230</v>
      </c>
      <c r="D24" s="4">
        <v>1734591</v>
      </c>
      <c r="E24" s="4">
        <v>560300</v>
      </c>
      <c r="F24" s="4">
        <v>1174291</v>
      </c>
      <c r="G24" s="4">
        <v>19926020000</v>
      </c>
      <c r="H24" s="4">
        <f t="shared" si="0"/>
        <v>122545860000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20386600</v>
      </c>
      <c r="S24" s="5">
        <v>0.11256859898168405</v>
      </c>
      <c r="T24" s="5">
        <v>0</v>
      </c>
      <c r="U24" s="5">
        <v>0</v>
      </c>
    </row>
    <row r="25" spans="1:21" x14ac:dyDescent="0.2">
      <c r="A25" s="26">
        <v>11</v>
      </c>
      <c r="B25" t="s">
        <v>24</v>
      </c>
      <c r="C25" s="6">
        <v>45231</v>
      </c>
      <c r="D25" s="4">
        <v>110500</v>
      </c>
      <c r="E25" s="4">
        <v>907510</v>
      </c>
      <c r="F25" s="4">
        <v>-797010</v>
      </c>
      <c r="G25" s="4">
        <v>-13000190000</v>
      </c>
      <c r="H25" s="4">
        <f t="shared" si="0"/>
        <v>109545670000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15957300</v>
      </c>
      <c r="S25" s="5">
        <v>6.3795880255431689E-2</v>
      </c>
      <c r="T25" s="5">
        <v>0</v>
      </c>
      <c r="U25" s="5">
        <v>1.201201E-2</v>
      </c>
    </row>
    <row r="26" spans="1:21" x14ac:dyDescent="0.2">
      <c r="A26" s="26"/>
      <c r="B26" t="s">
        <v>25</v>
      </c>
      <c r="C26" s="6">
        <v>45232</v>
      </c>
      <c r="D26" s="4">
        <v>1422000</v>
      </c>
      <c r="E26" s="4">
        <v>19300</v>
      </c>
      <c r="F26" s="4">
        <v>1402700</v>
      </c>
      <c r="G26" s="4">
        <v>24817930000</v>
      </c>
      <c r="H26" s="4">
        <f t="shared" si="0"/>
        <v>134363600000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20837900</v>
      </c>
      <c r="S26" s="5">
        <v>6.9167238541311751E-2</v>
      </c>
      <c r="T26" s="5">
        <v>0</v>
      </c>
      <c r="U26" s="5">
        <v>6.8249260000000006E-2</v>
      </c>
    </row>
    <row r="27" spans="1:21" x14ac:dyDescent="0.2">
      <c r="A27" s="26"/>
      <c r="B27" t="s">
        <v>26</v>
      </c>
      <c r="C27" s="6">
        <v>45233</v>
      </c>
      <c r="D27" s="4">
        <v>2261700</v>
      </c>
      <c r="E27" s="4">
        <v>200500</v>
      </c>
      <c r="F27" s="4">
        <v>2061200</v>
      </c>
      <c r="G27" s="4">
        <v>37691000000</v>
      </c>
      <c r="H27" s="4">
        <f t="shared" si="0"/>
        <v>172054600000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22033600</v>
      </c>
      <c r="S27" s="5">
        <v>0.11174751288940528</v>
      </c>
      <c r="T27" s="5">
        <v>0</v>
      </c>
      <c r="U27" s="5">
        <v>2.7777800000000001E-3</v>
      </c>
    </row>
    <row r="28" spans="1:21" x14ac:dyDescent="0.2">
      <c r="A28" s="26"/>
      <c r="B28" t="s">
        <v>29</v>
      </c>
      <c r="C28" s="6">
        <v>45236</v>
      </c>
      <c r="D28" s="4">
        <v>130200</v>
      </c>
      <c r="E28" s="4">
        <v>501800</v>
      </c>
      <c r="F28" s="4">
        <v>-371600</v>
      </c>
      <c r="G28" s="4">
        <v>-6712400000</v>
      </c>
      <c r="H28" s="4">
        <f t="shared" si="0"/>
        <v>165342200000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13093400</v>
      </c>
      <c r="S28" s="5">
        <v>4.8268593337101137E-2</v>
      </c>
      <c r="T28" s="5">
        <v>0</v>
      </c>
      <c r="U28" s="5">
        <v>1.1080329999999999E-2</v>
      </c>
    </row>
    <row r="29" spans="1:21" x14ac:dyDescent="0.2">
      <c r="A29" s="26"/>
      <c r="B29" t="s">
        <v>30</v>
      </c>
      <c r="C29" s="6">
        <v>45237</v>
      </c>
      <c r="D29" s="4">
        <v>275500</v>
      </c>
      <c r="E29" s="4">
        <v>718800</v>
      </c>
      <c r="F29" s="4">
        <v>-443300</v>
      </c>
      <c r="G29" s="4">
        <v>-8000900000</v>
      </c>
      <c r="H29" s="4">
        <f t="shared" si="0"/>
        <v>157341300000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15542900</v>
      </c>
      <c r="S29" s="5">
        <v>6.3971330961403602E-2</v>
      </c>
      <c r="T29" s="5">
        <v>0</v>
      </c>
      <c r="U29" s="5">
        <v>-2.465753E-2</v>
      </c>
    </row>
    <row r="30" spans="1:21" x14ac:dyDescent="0.2">
      <c r="A30" s="26"/>
      <c r="B30" t="s">
        <v>37</v>
      </c>
      <c r="C30" s="6">
        <v>45238</v>
      </c>
      <c r="D30" s="4">
        <v>757400</v>
      </c>
      <c r="E30" s="4">
        <v>252100</v>
      </c>
      <c r="F30" s="4">
        <v>505300</v>
      </c>
      <c r="G30" s="4">
        <v>9383350000</v>
      </c>
      <c r="H30" s="4">
        <f t="shared" si="0"/>
        <v>166724650000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20952200</v>
      </c>
      <c r="S30" s="5">
        <v>4.8181097927663924E-2</v>
      </c>
      <c r="T30" s="5">
        <v>0</v>
      </c>
      <c r="U30" s="5">
        <v>6.7415729999999993E-2</v>
      </c>
    </row>
    <row r="31" spans="1:21" x14ac:dyDescent="0.2">
      <c r="A31" s="26"/>
      <c r="B31" t="s">
        <v>32</v>
      </c>
      <c r="C31" s="6">
        <v>45239</v>
      </c>
      <c r="D31" s="4">
        <v>2050900</v>
      </c>
      <c r="E31" s="4">
        <v>2475800</v>
      </c>
      <c r="F31" s="4">
        <v>-424900</v>
      </c>
      <c r="G31" s="4">
        <v>-8468700000</v>
      </c>
      <c r="H31" s="4">
        <f t="shared" si="0"/>
        <v>158255950000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28154800</v>
      </c>
      <c r="S31" s="5">
        <v>0.16077897907284017</v>
      </c>
      <c r="T31" s="5">
        <v>0</v>
      </c>
      <c r="U31" s="5">
        <v>2.3684210000000001E-2</v>
      </c>
    </row>
    <row r="32" spans="1:21" x14ac:dyDescent="0.2">
      <c r="A32" s="26"/>
      <c r="B32" t="s">
        <v>33</v>
      </c>
      <c r="C32" s="6">
        <v>45240</v>
      </c>
      <c r="D32" s="4">
        <v>641900</v>
      </c>
      <c r="E32" s="4">
        <v>94500</v>
      </c>
      <c r="F32" s="4">
        <v>547400</v>
      </c>
      <c r="G32" s="4">
        <v>10821490000</v>
      </c>
      <c r="H32" s="4">
        <f t="shared" si="0"/>
        <v>169077440000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33520200</v>
      </c>
      <c r="S32" s="5">
        <v>2.1968842668003176E-2</v>
      </c>
      <c r="T32" s="5">
        <v>0</v>
      </c>
      <c r="U32" s="5">
        <v>1.7994860000000001E-2</v>
      </c>
    </row>
    <row r="33" spans="1:21" x14ac:dyDescent="0.2">
      <c r="A33" s="26"/>
      <c r="B33" t="s">
        <v>36</v>
      </c>
      <c r="C33" s="6">
        <v>45243</v>
      </c>
      <c r="D33" s="4">
        <v>387700</v>
      </c>
      <c r="E33" s="4">
        <v>1125200</v>
      </c>
      <c r="F33" s="4">
        <v>-737500</v>
      </c>
      <c r="G33" s="4">
        <v>-14899400000</v>
      </c>
      <c r="H33" s="4">
        <f t="shared" si="0"/>
        <v>154178040000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19099000</v>
      </c>
      <c r="S33" s="5">
        <v>7.9213571391172313E-2</v>
      </c>
      <c r="T33" s="5">
        <v>0</v>
      </c>
      <c r="U33" s="5">
        <v>1.7676770000000001E-2</v>
      </c>
    </row>
    <row r="34" spans="1:21" x14ac:dyDescent="0.2">
      <c r="A34" s="26"/>
      <c r="B34" t="s">
        <v>38</v>
      </c>
      <c r="C34" s="6">
        <v>45244</v>
      </c>
      <c r="D34" s="4">
        <v>2057500</v>
      </c>
      <c r="E34" s="4">
        <v>518100</v>
      </c>
      <c r="F34" s="4">
        <v>1539400</v>
      </c>
      <c r="G34" s="4">
        <v>30587890000</v>
      </c>
      <c r="H34" s="4">
        <f t="shared" si="0"/>
        <v>184765930000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21880800</v>
      </c>
      <c r="S34" s="5">
        <v>0.11771050418631859</v>
      </c>
      <c r="T34" s="5">
        <v>0</v>
      </c>
      <c r="U34" s="5">
        <v>-9.9255599999999999E-3</v>
      </c>
    </row>
    <row r="35" spans="1:21" x14ac:dyDescent="0.2">
      <c r="A35" s="26"/>
      <c r="B35" t="s">
        <v>7</v>
      </c>
      <c r="C35" s="6">
        <v>45245</v>
      </c>
      <c r="D35" s="4">
        <v>2925000</v>
      </c>
      <c r="E35" s="4">
        <v>268607</v>
      </c>
      <c r="F35" s="4">
        <v>2656393</v>
      </c>
      <c r="G35" s="4">
        <v>53611410000</v>
      </c>
      <c r="H35" s="4">
        <f t="shared" si="0"/>
        <v>238377340000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23838600</v>
      </c>
      <c r="S35" s="5">
        <v>0.13396789240978915</v>
      </c>
      <c r="T35" s="5">
        <v>0</v>
      </c>
      <c r="U35" s="5">
        <v>7.5188E-3</v>
      </c>
    </row>
    <row r="36" spans="1:21" x14ac:dyDescent="0.2">
      <c r="A36" s="26"/>
      <c r="B36" t="s">
        <v>8</v>
      </c>
      <c r="C36" s="6">
        <v>45246</v>
      </c>
      <c r="D36" s="4">
        <v>865800</v>
      </c>
      <c r="E36" s="4">
        <v>561917</v>
      </c>
      <c r="F36" s="4">
        <v>303883</v>
      </c>
      <c r="G36" s="4">
        <v>6070740000</v>
      </c>
      <c r="H36" s="4">
        <f t="shared" si="0"/>
        <v>244448080000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16848900</v>
      </c>
      <c r="S36" s="5">
        <v>8.4736510988847935E-2</v>
      </c>
      <c r="T36" s="5">
        <v>0</v>
      </c>
      <c r="U36" s="5">
        <v>2.2388060000000001E-2</v>
      </c>
    </row>
    <row r="37" spans="1:21" x14ac:dyDescent="0.2">
      <c r="A37" s="26"/>
      <c r="B37" t="s">
        <v>9</v>
      </c>
      <c r="C37" s="6">
        <v>45247</v>
      </c>
      <c r="D37" s="4">
        <v>185600</v>
      </c>
      <c r="E37" s="4">
        <v>1775340</v>
      </c>
      <c r="F37" s="4">
        <v>-1589740</v>
      </c>
      <c r="G37" s="4">
        <v>-32177500000</v>
      </c>
      <c r="H37" s="4">
        <f t="shared" si="0"/>
        <v>212270580000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30892700</v>
      </c>
      <c r="S37" s="5">
        <v>6.3475837333739044E-2</v>
      </c>
      <c r="T37" s="5">
        <v>0</v>
      </c>
      <c r="U37" s="5">
        <v>-3.6496349999999997E-2</v>
      </c>
    </row>
    <row r="38" spans="1:21" x14ac:dyDescent="0.2">
      <c r="A38" s="26"/>
      <c r="B38" t="s">
        <v>12</v>
      </c>
      <c r="C38" s="2">
        <v>45250</v>
      </c>
      <c r="D38" s="4">
        <v>1139610</v>
      </c>
      <c r="E38" s="4">
        <v>100800</v>
      </c>
      <c r="F38" s="4">
        <v>1038810</v>
      </c>
      <c r="G38" s="4">
        <v>20547930000</v>
      </c>
      <c r="H38" s="4">
        <f>H37+G38</f>
        <v>232818510000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16093200</v>
      </c>
      <c r="S38" s="5">
        <v>7.707665349340094E-2</v>
      </c>
      <c r="T38" s="5">
        <v>0</v>
      </c>
      <c r="U38" s="5">
        <v>1.7676770000000001E-2</v>
      </c>
    </row>
    <row r="39" spans="1:21" x14ac:dyDescent="0.2">
      <c r="A39" s="26"/>
      <c r="B39" t="s">
        <v>13</v>
      </c>
      <c r="C39" s="2">
        <v>45251</v>
      </c>
      <c r="D39" s="4">
        <v>303100</v>
      </c>
      <c r="E39" s="4">
        <v>364600</v>
      </c>
      <c r="F39" s="4">
        <v>-61500</v>
      </c>
      <c r="G39" s="4">
        <v>-1258840000</v>
      </c>
      <c r="H39" s="4">
        <f t="shared" si="0"/>
        <v>231559670000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14598700</v>
      </c>
      <c r="S39" s="5">
        <v>4.5736949180406473E-2</v>
      </c>
      <c r="T39" s="5">
        <v>0</v>
      </c>
      <c r="U39" s="5">
        <v>4.96278E-3</v>
      </c>
    </row>
    <row r="40" spans="1:21" x14ac:dyDescent="0.2">
      <c r="A40" s="26"/>
      <c r="B40" t="s">
        <v>14</v>
      </c>
      <c r="C40" s="2">
        <v>45252</v>
      </c>
      <c r="D40" s="4">
        <v>364400</v>
      </c>
      <c r="E40" s="4">
        <v>250900</v>
      </c>
      <c r="F40" s="4">
        <v>113500</v>
      </c>
      <c r="G40" s="4">
        <v>2208410000</v>
      </c>
      <c r="H40" s="4">
        <f t="shared" si="0"/>
        <v>233768080000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38019000</v>
      </c>
      <c r="S40" s="5">
        <v>1.6184013256529631E-2</v>
      </c>
      <c r="T40" s="5">
        <v>0</v>
      </c>
      <c r="U40" s="5">
        <v>4.6913580000000003E-2</v>
      </c>
    </row>
    <row r="41" spans="1:21" x14ac:dyDescent="0.2">
      <c r="A41" s="26"/>
      <c r="B41" t="s">
        <v>15</v>
      </c>
      <c r="C41" s="2">
        <v>45253</v>
      </c>
      <c r="D41" s="4">
        <v>740100</v>
      </c>
      <c r="E41" s="4">
        <v>1236810</v>
      </c>
      <c r="F41" s="4">
        <v>-496710</v>
      </c>
      <c r="G41" s="4">
        <v>-10800880000</v>
      </c>
      <c r="H41" s="4">
        <f t="shared" si="0"/>
        <v>222967200000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22132100</v>
      </c>
      <c r="S41" s="5">
        <v>8.9323200238567504E-2</v>
      </c>
      <c r="T41" s="5">
        <v>0</v>
      </c>
      <c r="U41" s="5">
        <v>-6.8396230000000002E-2</v>
      </c>
    </row>
    <row r="42" spans="1:21" x14ac:dyDescent="0.2">
      <c r="A42" s="26"/>
      <c r="B42" t="s">
        <v>16</v>
      </c>
      <c r="C42" s="2">
        <v>45254</v>
      </c>
      <c r="D42" s="4">
        <v>557220</v>
      </c>
      <c r="E42" s="4">
        <v>372100</v>
      </c>
      <c r="F42" s="4">
        <v>185120</v>
      </c>
      <c r="G42" s="4">
        <v>3615590000</v>
      </c>
      <c r="H42" s="4">
        <f t="shared" si="0"/>
        <v>226582790000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26606200</v>
      </c>
      <c r="S42" s="5">
        <v>3.4928700829130049E-2</v>
      </c>
      <c r="T42" s="5">
        <v>0</v>
      </c>
      <c r="U42" s="5">
        <v>1.2658229999999999E-2</v>
      </c>
    </row>
    <row r="43" spans="1:21" x14ac:dyDescent="0.2">
      <c r="A43" s="26"/>
      <c r="B43" t="s">
        <v>19</v>
      </c>
      <c r="C43" s="2">
        <v>45257</v>
      </c>
      <c r="D43" s="4">
        <v>9500</v>
      </c>
      <c r="E43" s="4">
        <v>259500</v>
      </c>
      <c r="F43" s="4">
        <v>-250000</v>
      </c>
      <c r="G43" s="4">
        <v>-4968950000</v>
      </c>
      <c r="H43" s="4">
        <f t="shared" si="0"/>
        <v>221613840000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10907400</v>
      </c>
      <c r="S43" s="5">
        <v>2.4662155967508297E-2</v>
      </c>
      <c r="T43" s="5">
        <v>0</v>
      </c>
      <c r="U43" s="5">
        <v>-0.03</v>
      </c>
    </row>
    <row r="44" spans="1:21" x14ac:dyDescent="0.2">
      <c r="A44" s="26"/>
      <c r="B44" t="s">
        <v>20</v>
      </c>
      <c r="C44" s="2">
        <v>45258</v>
      </c>
      <c r="D44" s="4">
        <v>406800</v>
      </c>
      <c r="E44" s="4">
        <v>1317800</v>
      </c>
      <c r="F44" s="4">
        <v>-911000</v>
      </c>
      <c r="G44" s="4">
        <v>-17483180000</v>
      </c>
      <c r="H44" s="4">
        <f t="shared" si="0"/>
        <v>204130660000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16917800</v>
      </c>
      <c r="S44" s="5">
        <v>0.10193996855383088</v>
      </c>
      <c r="T44" s="5">
        <v>0</v>
      </c>
      <c r="U44" s="5">
        <v>1.804124E-2</v>
      </c>
    </row>
    <row r="45" spans="1:21" x14ac:dyDescent="0.2">
      <c r="A45" s="26"/>
      <c r="B45" t="s">
        <v>21</v>
      </c>
      <c r="C45" s="2">
        <v>45259</v>
      </c>
      <c r="D45" s="4">
        <v>15400</v>
      </c>
      <c r="E45" s="4">
        <v>977920</v>
      </c>
      <c r="F45" s="4">
        <v>-962520</v>
      </c>
      <c r="G45" s="4">
        <v>-19119100000</v>
      </c>
      <c r="H45" s="4">
        <f t="shared" si="0"/>
        <v>185011560000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10912100</v>
      </c>
      <c r="S45" s="5">
        <v>9.1029224438925596E-2</v>
      </c>
      <c r="T45" s="5">
        <v>0</v>
      </c>
      <c r="U45" s="5">
        <v>7.5949399999999997E-3</v>
      </c>
    </row>
    <row r="46" spans="1:21" x14ac:dyDescent="0.2">
      <c r="A46" s="26"/>
      <c r="B46" t="s">
        <v>22</v>
      </c>
      <c r="C46" s="2">
        <v>45260</v>
      </c>
      <c r="D46" s="4">
        <v>843800</v>
      </c>
      <c r="E46" s="4">
        <v>179256</v>
      </c>
      <c r="F46" s="4">
        <v>664544</v>
      </c>
      <c r="G46" s="4">
        <v>13472460000</v>
      </c>
      <c r="H46" s="4">
        <f t="shared" si="0"/>
        <v>198484020000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17007100</v>
      </c>
      <c r="S46" s="5">
        <v>6.0154641296870127E-2</v>
      </c>
      <c r="T46" s="5">
        <v>0</v>
      </c>
      <c r="U46" s="5">
        <v>5.02513E-3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320000</v>
      </c>
      <c r="E47" s="4">
        <v>1886409</v>
      </c>
      <c r="F47" s="4">
        <v>-1566409</v>
      </c>
      <c r="G47" s="4">
        <v>-30580610000</v>
      </c>
      <c r="H47" s="4">
        <f t="shared" si="0"/>
        <v>167903410000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34597100</v>
      </c>
      <c r="S47" s="5">
        <v>6.3774391495240931E-2</v>
      </c>
      <c r="T47" s="5">
        <v>0</v>
      </c>
      <c r="U47" s="5">
        <v>-7.4999999999999997E-3</v>
      </c>
    </row>
    <row r="48" spans="1:21" x14ac:dyDescent="0.2">
      <c r="A48" s="26"/>
      <c r="B48" t="s">
        <v>27</v>
      </c>
      <c r="C48" s="2">
        <v>45264</v>
      </c>
      <c r="D48" s="4">
        <v>642800</v>
      </c>
      <c r="E48" s="4">
        <v>2539700</v>
      </c>
      <c r="F48" s="4">
        <v>-1896900</v>
      </c>
      <c r="G48" s="4">
        <v>-38335360000</v>
      </c>
      <c r="H48" s="4">
        <f t="shared" si="0"/>
        <v>129568050000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22374100</v>
      </c>
      <c r="S48" s="5">
        <v>0.14224035827139417</v>
      </c>
      <c r="T48" s="5">
        <v>0</v>
      </c>
      <c r="U48" s="5">
        <v>4.0302270000000001E-2</v>
      </c>
    </row>
    <row r="49" spans="1:21" x14ac:dyDescent="0.2">
      <c r="A49" s="26"/>
      <c r="B49" t="s">
        <v>28</v>
      </c>
      <c r="C49" s="2">
        <v>45265</v>
      </c>
      <c r="D49" s="4">
        <v>253500</v>
      </c>
      <c r="E49" s="4">
        <v>3893004</v>
      </c>
      <c r="F49" s="4">
        <v>-3639504</v>
      </c>
      <c r="G49" s="4">
        <v>-76270090000</v>
      </c>
      <c r="H49" s="4">
        <f t="shared" si="0"/>
        <v>53297960000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35007200</v>
      </c>
      <c r="S49" s="5">
        <v>0.11844717658081766</v>
      </c>
      <c r="T49" s="5">
        <v>0</v>
      </c>
      <c r="U49" s="5">
        <v>2.1791769999999999E-2</v>
      </c>
    </row>
    <row r="50" spans="1:21" x14ac:dyDescent="0.2">
      <c r="A50" s="26"/>
      <c r="B50" t="s">
        <v>29</v>
      </c>
      <c r="C50" s="2">
        <v>45266</v>
      </c>
      <c r="D50" s="4">
        <v>193300</v>
      </c>
      <c r="E50" s="4">
        <v>2100196</v>
      </c>
      <c r="F50" s="4">
        <v>-1906896</v>
      </c>
      <c r="G50" s="4">
        <v>-40114500000</v>
      </c>
      <c r="H50" s="4">
        <f t="shared" si="0"/>
        <v>13183460000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24909300</v>
      </c>
      <c r="S50" s="5">
        <v>9.2073884051338262E-2</v>
      </c>
      <c r="T50" s="5">
        <v>0</v>
      </c>
      <c r="U50" s="5">
        <v>9.4786699999999998E-3</v>
      </c>
    </row>
    <row r="51" spans="1:21" x14ac:dyDescent="0.2">
      <c r="A51" s="26"/>
      <c r="B51" t="s">
        <v>30</v>
      </c>
      <c r="C51" s="2">
        <v>45267</v>
      </c>
      <c r="D51" s="4">
        <v>664700</v>
      </c>
      <c r="E51" s="4">
        <v>1067530</v>
      </c>
      <c r="F51" s="4">
        <v>-402830</v>
      </c>
      <c r="G51" s="4">
        <v>-8531630000</v>
      </c>
      <c r="H51" s="4">
        <f t="shared" si="0"/>
        <v>4651830000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36084500</v>
      </c>
      <c r="S51" s="5">
        <v>4.8004822014992586E-2</v>
      </c>
      <c r="T51" s="5">
        <v>0</v>
      </c>
      <c r="U51" s="5">
        <v>-3.7558689999999999E-2</v>
      </c>
    </row>
    <row r="52" spans="1:21" x14ac:dyDescent="0.2">
      <c r="A52" s="26"/>
      <c r="B52" t="s">
        <v>37</v>
      </c>
      <c r="C52" s="2">
        <v>45268</v>
      </c>
      <c r="D52" s="4">
        <v>366300</v>
      </c>
      <c r="E52" s="4">
        <v>319700</v>
      </c>
      <c r="F52" s="4">
        <v>46600</v>
      </c>
      <c r="G52" s="4">
        <v>924900000</v>
      </c>
      <c r="H52" s="4">
        <f t="shared" si="0"/>
        <v>5576730000</v>
      </c>
      <c r="I52" s="4"/>
      <c r="J52" s="4"/>
      <c r="K52" s="4"/>
      <c r="L52" s="4"/>
      <c r="M52" s="4"/>
      <c r="N52" s="4">
        <v>6402</v>
      </c>
      <c r="O52" s="4">
        <v>14385</v>
      </c>
      <c r="P52" s="4">
        <v>10384900</v>
      </c>
      <c r="Q52" s="4">
        <v>18611000</v>
      </c>
      <c r="R52" s="4">
        <v>30907400</v>
      </c>
      <c r="S52" s="5">
        <v>2.2195331862272464E-2</v>
      </c>
      <c r="T52" s="5">
        <v>0</v>
      </c>
      <c r="U52" s="5">
        <v>-2.4390240000000001E-2</v>
      </c>
    </row>
    <row r="53" spans="1:21" x14ac:dyDescent="0.2">
      <c r="A53" s="26"/>
      <c r="B53" t="s">
        <v>34</v>
      </c>
      <c r="C53" s="2">
        <v>45271</v>
      </c>
      <c r="D53" s="4">
        <v>649500</v>
      </c>
      <c r="E53" s="4">
        <v>1346700</v>
      </c>
      <c r="F53" s="4">
        <v>-697200</v>
      </c>
      <c r="G53" s="4">
        <v>-13684870000</v>
      </c>
      <c r="H53" s="4">
        <f t="shared" si="0"/>
        <v>-8108140000</v>
      </c>
      <c r="I53" s="4"/>
      <c r="J53" s="4"/>
      <c r="K53" s="4"/>
      <c r="L53" s="4"/>
      <c r="M53" s="4"/>
      <c r="N53" s="4">
        <v>6148</v>
      </c>
      <c r="O53" s="4">
        <v>11867</v>
      </c>
      <c r="P53" s="4">
        <v>8857800</v>
      </c>
      <c r="Q53" s="4">
        <v>15355200</v>
      </c>
      <c r="R53" s="4">
        <v>26232700</v>
      </c>
      <c r="S53" s="5">
        <v>7.6095865084417541E-2</v>
      </c>
      <c r="T53" s="5">
        <v>0</v>
      </c>
      <c r="U53" s="5">
        <v>-3.2500000000000001E-2</v>
      </c>
    </row>
    <row r="54" spans="1:21" x14ac:dyDescent="0.2">
      <c r="A54" s="26"/>
      <c r="B54" t="s">
        <v>35</v>
      </c>
      <c r="C54" s="2">
        <v>45272</v>
      </c>
      <c r="D54" s="4">
        <v>1090600</v>
      </c>
      <c r="E54" s="4">
        <v>1320300</v>
      </c>
      <c r="F54" s="4">
        <v>-229700</v>
      </c>
      <c r="G54" s="4">
        <v>-4495530000</v>
      </c>
      <c r="H54" s="4">
        <f t="shared" si="0"/>
        <v>-12603670000</v>
      </c>
      <c r="I54" s="4"/>
      <c r="J54" s="4"/>
      <c r="K54" s="4"/>
      <c r="L54" s="4"/>
      <c r="M54" s="4"/>
      <c r="N54" s="4">
        <v>4220</v>
      </c>
      <c r="O54" s="4">
        <v>7545</v>
      </c>
      <c r="P54" s="4">
        <v>6763000</v>
      </c>
      <c r="Q54" s="4">
        <v>8835600</v>
      </c>
      <c r="R54" s="4">
        <v>18098700</v>
      </c>
      <c r="S54" s="5">
        <v>0.13320846248625592</v>
      </c>
      <c r="T54" s="5">
        <v>0</v>
      </c>
      <c r="U54" s="5">
        <v>5.1679600000000001E-3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FF9-FF7B-C342-920B-C059AEF1CC46}">
  <dimension ref="A1:U67"/>
  <sheetViews>
    <sheetView workbookViewId="0">
      <pane ySplit="2" topLeftCell="A25" activePane="bottomLeft" state="frozen"/>
      <selection pane="bottomLeft" activeCell="H54" sqref="H54"/>
    </sheetView>
  </sheetViews>
  <sheetFormatPr baseColWidth="10" defaultRowHeight="16" x14ac:dyDescent="0.2"/>
  <cols>
    <col min="4" max="4" width="16" customWidth="1"/>
    <col min="5" max="5" width="14.1640625" customWidth="1"/>
    <col min="6" max="6" width="16" customWidth="1"/>
    <col min="7" max="7" width="19.1640625" customWidth="1"/>
    <col min="8" max="8" width="18.83203125" customWidth="1"/>
    <col min="12" max="12" width="14.83203125" customWidth="1"/>
    <col min="18" max="18" width="14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19400</v>
      </c>
      <c r="E3" s="4">
        <v>11144</v>
      </c>
      <c r="F3" s="4">
        <v>8256</v>
      </c>
      <c r="G3" s="4">
        <v>288493948.80000001</v>
      </c>
      <c r="H3" s="4">
        <v>288493948.80000001</v>
      </c>
      <c r="I3" s="4"/>
      <c r="J3" s="4"/>
      <c r="K3" s="4"/>
      <c r="L3" s="4"/>
      <c r="M3" s="4"/>
      <c r="N3" s="4"/>
      <c r="O3" s="4"/>
      <c r="P3" s="4"/>
      <c r="Q3" s="4"/>
      <c r="R3" s="4">
        <v>517800</v>
      </c>
      <c r="S3" s="5">
        <v>5.8988026264967172E-2</v>
      </c>
      <c r="T3" s="5">
        <v>0</v>
      </c>
      <c r="U3" s="5">
        <v>-8.5714299999999997E-3</v>
      </c>
    </row>
    <row r="4" spans="1:21" x14ac:dyDescent="0.2">
      <c r="A4" s="26"/>
      <c r="B4" t="s">
        <v>26</v>
      </c>
      <c r="C4" s="2">
        <v>45202</v>
      </c>
      <c r="D4" s="4">
        <v>592340</v>
      </c>
      <c r="E4" s="4">
        <v>586532</v>
      </c>
      <c r="F4" s="4">
        <v>5808</v>
      </c>
      <c r="G4" s="4">
        <v>148490000</v>
      </c>
      <c r="H4" s="4">
        <f>H3+G4</f>
        <v>436983948.80000001</v>
      </c>
      <c r="I4" s="4"/>
      <c r="J4" s="4"/>
      <c r="K4" s="4"/>
      <c r="L4" s="4"/>
      <c r="M4" s="4"/>
      <c r="N4" s="4"/>
      <c r="O4" s="4"/>
      <c r="P4" s="4"/>
      <c r="Q4" s="4"/>
      <c r="R4" s="4">
        <v>2173300</v>
      </c>
      <c r="S4" s="5">
        <v>0.54243408641236823</v>
      </c>
      <c r="T4" s="5">
        <v>0</v>
      </c>
      <c r="U4" s="5">
        <v>-5.7636890000000003E-2</v>
      </c>
    </row>
    <row r="5" spans="1:21" x14ac:dyDescent="0.2">
      <c r="A5" s="26"/>
      <c r="B5" t="s">
        <v>27</v>
      </c>
      <c r="C5" s="2">
        <v>45203</v>
      </c>
      <c r="D5" s="4">
        <v>202940</v>
      </c>
      <c r="E5" s="4">
        <v>45300</v>
      </c>
      <c r="F5" s="4">
        <v>157640</v>
      </c>
      <c r="G5" s="4">
        <v>5183790000</v>
      </c>
      <c r="H5" s="4">
        <f>H4+G5</f>
        <v>5620773948.8000002</v>
      </c>
      <c r="I5" s="4"/>
      <c r="J5" s="4"/>
      <c r="K5" s="4"/>
      <c r="L5" s="4"/>
      <c r="M5" s="4"/>
      <c r="N5" s="4"/>
      <c r="O5" s="4"/>
      <c r="P5" s="4"/>
      <c r="Q5" s="4"/>
      <c r="R5" s="4">
        <v>818400</v>
      </c>
      <c r="S5" s="5">
        <v>0.30332355816226786</v>
      </c>
      <c r="T5" s="5">
        <v>0</v>
      </c>
      <c r="U5" s="5">
        <v>1.6819569999999999E-2</v>
      </c>
    </row>
    <row r="6" spans="1:21" x14ac:dyDescent="0.2">
      <c r="A6" s="26"/>
      <c r="B6" t="s">
        <v>28</v>
      </c>
      <c r="C6" s="2">
        <v>45204</v>
      </c>
      <c r="D6" s="4">
        <v>53520</v>
      </c>
      <c r="E6" s="4">
        <v>640300</v>
      </c>
      <c r="F6" s="4">
        <v>-586780</v>
      </c>
      <c r="G6" s="4">
        <v>-19088610000</v>
      </c>
      <c r="H6" s="4">
        <f>H5+G6</f>
        <v>-13467836051.200001</v>
      </c>
      <c r="I6" s="4"/>
      <c r="J6" s="4"/>
      <c r="K6" s="4"/>
      <c r="L6" s="4"/>
      <c r="M6" s="4"/>
      <c r="N6" s="4"/>
      <c r="O6" s="4"/>
      <c r="P6" s="4"/>
      <c r="Q6" s="4"/>
      <c r="R6" s="4">
        <v>1491200</v>
      </c>
      <c r="S6" s="5">
        <v>0.46527628755364808</v>
      </c>
      <c r="T6" s="5">
        <v>0</v>
      </c>
      <c r="U6" s="5">
        <v>-3.3082710000000001E-2</v>
      </c>
    </row>
    <row r="7" spans="1:21" x14ac:dyDescent="0.2">
      <c r="A7" s="26"/>
      <c r="B7" t="s">
        <v>29</v>
      </c>
      <c r="C7" s="2">
        <v>45205</v>
      </c>
      <c r="D7" s="4">
        <v>277220</v>
      </c>
      <c r="E7" s="4">
        <v>722700</v>
      </c>
      <c r="F7" s="4">
        <v>-445480</v>
      </c>
      <c r="G7" s="4">
        <v>-14240500000</v>
      </c>
      <c r="H7" s="4">
        <f t="shared" ref="H7:H54" si="0">H6+G7</f>
        <v>-27708336051.200001</v>
      </c>
      <c r="I7" s="4"/>
      <c r="J7" s="4"/>
      <c r="K7" s="4"/>
      <c r="L7" s="4"/>
      <c r="M7" s="4"/>
      <c r="N7" s="4"/>
      <c r="O7" s="4"/>
      <c r="P7" s="4"/>
      <c r="Q7" s="4"/>
      <c r="R7" s="4">
        <v>1779500</v>
      </c>
      <c r="S7" s="5">
        <v>0.56191064905872434</v>
      </c>
      <c r="T7" s="5">
        <v>0</v>
      </c>
      <c r="U7" s="5">
        <v>1.55521E-3</v>
      </c>
    </row>
    <row r="8" spans="1:21" x14ac:dyDescent="0.2">
      <c r="A8" s="26"/>
      <c r="B8" t="s">
        <v>32</v>
      </c>
      <c r="C8" s="2">
        <v>45208</v>
      </c>
      <c r="D8" s="4">
        <v>131600</v>
      </c>
      <c r="E8" s="4">
        <v>105000</v>
      </c>
      <c r="F8" s="4">
        <v>26600</v>
      </c>
      <c r="G8" s="4">
        <v>922580000</v>
      </c>
      <c r="H8" s="4">
        <f t="shared" si="0"/>
        <v>-26785756051.200001</v>
      </c>
      <c r="I8" s="4"/>
      <c r="J8" s="4"/>
      <c r="K8" s="4"/>
      <c r="L8" s="4"/>
      <c r="M8" s="4"/>
      <c r="N8" s="4"/>
      <c r="O8" s="4"/>
      <c r="P8" s="4"/>
      <c r="Q8" s="4"/>
      <c r="R8" s="4">
        <v>1116600</v>
      </c>
      <c r="S8" s="5">
        <v>0.21189324735805123</v>
      </c>
      <c r="T8" s="5">
        <v>0</v>
      </c>
      <c r="U8" s="5">
        <v>4.0372669999999999E-2</v>
      </c>
    </row>
    <row r="9" spans="1:21" x14ac:dyDescent="0.2">
      <c r="A9" s="26"/>
      <c r="B9" t="s">
        <v>33</v>
      </c>
      <c r="C9" s="2">
        <v>45209</v>
      </c>
      <c r="D9" s="4">
        <v>75200</v>
      </c>
      <c r="E9" s="4">
        <v>45300</v>
      </c>
      <c r="F9" s="4">
        <v>29900</v>
      </c>
      <c r="G9" s="4">
        <v>1002660000</v>
      </c>
      <c r="H9" s="4">
        <f t="shared" si="0"/>
        <v>-25783096051.200001</v>
      </c>
      <c r="I9" s="4"/>
      <c r="J9" s="4"/>
      <c r="K9" s="4"/>
      <c r="L9" s="4"/>
      <c r="M9" s="4"/>
      <c r="N9" s="4"/>
      <c r="O9" s="4"/>
      <c r="P9" s="4"/>
      <c r="Q9" s="4"/>
      <c r="R9" s="4">
        <v>940500</v>
      </c>
      <c r="S9" s="5">
        <v>0.12812333864965444</v>
      </c>
      <c r="T9" s="5">
        <v>0</v>
      </c>
      <c r="U9" s="5">
        <v>-8.9552199999999998E-3</v>
      </c>
    </row>
    <row r="10" spans="1:21" x14ac:dyDescent="0.2">
      <c r="A10" s="26"/>
      <c r="B10" t="s">
        <v>34</v>
      </c>
      <c r="C10" s="2">
        <v>45210</v>
      </c>
      <c r="D10" s="4">
        <v>23600</v>
      </c>
      <c r="E10" s="4">
        <v>8400</v>
      </c>
      <c r="F10" s="4">
        <v>15200</v>
      </c>
      <c r="G10" s="4">
        <v>500330000</v>
      </c>
      <c r="H10" s="4">
        <f t="shared" si="0"/>
        <v>-25282766051.200001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708600</v>
      </c>
      <c r="S10" s="5">
        <v>4.5159469376234829E-2</v>
      </c>
      <c r="T10" s="5">
        <v>0</v>
      </c>
      <c r="U10" s="5">
        <v>3.0120500000000001E-3</v>
      </c>
    </row>
    <row r="11" spans="1:21" x14ac:dyDescent="0.2">
      <c r="A11" s="26"/>
      <c r="B11" t="s">
        <v>35</v>
      </c>
      <c r="C11" s="2">
        <v>45211</v>
      </c>
      <c r="D11" s="4">
        <v>317100</v>
      </c>
      <c r="E11" s="4">
        <v>111500</v>
      </c>
      <c r="F11" s="4">
        <v>205600</v>
      </c>
      <c r="G11" s="4">
        <v>6985470000</v>
      </c>
      <c r="H11" s="4">
        <f t="shared" si="0"/>
        <v>-18297296051.200001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1354400</v>
      </c>
      <c r="S11" s="5">
        <v>0.31645008860011814</v>
      </c>
      <c r="T11" s="5">
        <v>0</v>
      </c>
      <c r="U11" s="5">
        <v>1.501502E-2</v>
      </c>
    </row>
    <row r="12" spans="1:21" x14ac:dyDescent="0.2">
      <c r="A12" s="26"/>
      <c r="B12" t="s">
        <v>36</v>
      </c>
      <c r="C12" s="2">
        <v>45212</v>
      </c>
      <c r="D12" s="4">
        <v>28800</v>
      </c>
      <c r="E12" s="4">
        <v>14100</v>
      </c>
      <c r="F12" s="4">
        <v>14700</v>
      </c>
      <c r="G12" s="4">
        <v>501780000</v>
      </c>
      <c r="H12" s="4">
        <f t="shared" si="0"/>
        <v>-17795516051.200001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1564500</v>
      </c>
      <c r="S12" s="5">
        <v>2.7420901246404603E-2</v>
      </c>
      <c r="T12" s="5">
        <v>0</v>
      </c>
      <c r="U12" s="5">
        <v>2.9585799999999999E-2</v>
      </c>
    </row>
    <row r="13" spans="1:21" x14ac:dyDescent="0.2">
      <c r="A13" s="26"/>
      <c r="B13" t="s">
        <v>8</v>
      </c>
      <c r="C13" s="6">
        <v>45215</v>
      </c>
      <c r="D13" s="4">
        <v>0</v>
      </c>
      <c r="E13" s="4">
        <v>100500</v>
      </c>
      <c r="F13" s="4">
        <v>-100500</v>
      </c>
      <c r="G13" s="4">
        <v>-3507120000</v>
      </c>
      <c r="H13" s="4">
        <f t="shared" si="0"/>
        <v>-21302636051.200001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1532300</v>
      </c>
      <c r="S13" s="5">
        <v>6.5587678653005285E-2</v>
      </c>
      <c r="T13" s="5">
        <v>0</v>
      </c>
      <c r="U13" s="5">
        <v>-1.1494249999999999E-2</v>
      </c>
    </row>
    <row r="14" spans="1:21" x14ac:dyDescent="0.2">
      <c r="A14" s="26"/>
      <c r="B14" t="s">
        <v>9</v>
      </c>
      <c r="C14" s="6">
        <v>45216</v>
      </c>
      <c r="D14" s="4">
        <v>299100</v>
      </c>
      <c r="E14" s="4">
        <v>157100</v>
      </c>
      <c r="F14" s="4">
        <v>142000</v>
      </c>
      <c r="G14" s="4">
        <v>4446210000</v>
      </c>
      <c r="H14" s="4">
        <f t="shared" si="0"/>
        <v>-16856426051.200001</v>
      </c>
      <c r="I14" s="4"/>
      <c r="J14" s="4"/>
      <c r="K14" s="4"/>
      <c r="L14" s="4"/>
      <c r="M14" s="4"/>
      <c r="N14" s="4"/>
      <c r="O14" s="4"/>
      <c r="P14" s="4"/>
      <c r="Q14" s="4"/>
      <c r="R14" s="4">
        <v>1513100</v>
      </c>
      <c r="S14" s="5">
        <v>0.30150023131319809</v>
      </c>
      <c r="T14" s="5">
        <v>0</v>
      </c>
      <c r="U14" s="5">
        <v>-5.523256E-2</v>
      </c>
    </row>
    <row r="15" spans="1:21" x14ac:dyDescent="0.2">
      <c r="A15" s="26"/>
      <c r="B15" t="s">
        <v>10</v>
      </c>
      <c r="C15" s="6">
        <v>45217</v>
      </c>
      <c r="D15" s="4">
        <v>231300</v>
      </c>
      <c r="E15" s="4">
        <v>12440</v>
      </c>
      <c r="F15" s="4">
        <v>218860</v>
      </c>
      <c r="G15" s="4">
        <v>6994500000</v>
      </c>
      <c r="H15" s="4">
        <f t="shared" si="0"/>
        <v>-9861926051.2000008</v>
      </c>
      <c r="I15" s="4"/>
      <c r="J15" s="4"/>
      <c r="K15" s="4"/>
      <c r="L15" s="4"/>
      <c r="M15" s="4"/>
      <c r="N15" s="4"/>
      <c r="O15" s="4"/>
      <c r="P15" s="4"/>
      <c r="Q15" s="4"/>
      <c r="R15" s="4">
        <v>2042200</v>
      </c>
      <c r="S15" s="5">
        <v>0.11935167956125747</v>
      </c>
      <c r="T15" s="5">
        <v>0</v>
      </c>
      <c r="U15" s="5">
        <v>-1.538462E-2</v>
      </c>
    </row>
    <row r="16" spans="1:21" x14ac:dyDescent="0.2">
      <c r="A16" s="26"/>
      <c r="B16" t="s">
        <v>11</v>
      </c>
      <c r="C16" s="6">
        <v>45218</v>
      </c>
      <c r="D16" s="4">
        <v>126200</v>
      </c>
      <c r="E16" s="4">
        <v>25800</v>
      </c>
      <c r="F16" s="4">
        <v>100400</v>
      </c>
      <c r="G16" s="4">
        <v>3218830000</v>
      </c>
      <c r="H16" s="4">
        <f t="shared" si="0"/>
        <v>-6643096051.2000008</v>
      </c>
      <c r="I16" s="4"/>
      <c r="J16" s="4"/>
      <c r="K16" s="4"/>
      <c r="L16" s="4"/>
      <c r="M16" s="4"/>
      <c r="N16" s="4"/>
      <c r="O16" s="4"/>
      <c r="P16" s="4"/>
      <c r="Q16" s="4"/>
      <c r="R16" s="4">
        <v>1268500</v>
      </c>
      <c r="S16" s="5">
        <v>0.11982656681119433</v>
      </c>
      <c r="T16" s="5">
        <v>0</v>
      </c>
      <c r="U16" s="5">
        <v>-1.0937499999999999E-2</v>
      </c>
    </row>
    <row r="17" spans="1:21" x14ac:dyDescent="0.2">
      <c r="A17" s="26"/>
      <c r="B17" t="s">
        <v>12</v>
      </c>
      <c r="C17" s="6">
        <v>45219</v>
      </c>
      <c r="D17" s="4">
        <v>613700</v>
      </c>
      <c r="E17" s="4">
        <v>51800</v>
      </c>
      <c r="F17" s="4">
        <v>561900</v>
      </c>
      <c r="G17" s="4">
        <v>18410550000</v>
      </c>
      <c r="H17" s="4">
        <f t="shared" si="0"/>
        <v>11767453948.799999</v>
      </c>
      <c r="I17" s="4"/>
      <c r="J17" s="4"/>
      <c r="K17" s="4"/>
      <c r="L17" s="4"/>
      <c r="M17" s="4"/>
      <c r="N17" s="4"/>
      <c r="O17" s="4"/>
      <c r="P17" s="4"/>
      <c r="Q17" s="4"/>
      <c r="R17" s="4">
        <v>1863400</v>
      </c>
      <c r="S17" s="5">
        <v>0.35714285714285715</v>
      </c>
      <c r="T17" s="5">
        <v>0</v>
      </c>
      <c r="U17" s="5">
        <v>6.9510269999999999E-2</v>
      </c>
    </row>
    <row r="18" spans="1:21" x14ac:dyDescent="0.2">
      <c r="A18" s="26"/>
      <c r="B18" t="s">
        <v>15</v>
      </c>
      <c r="C18" s="6">
        <v>45222</v>
      </c>
      <c r="D18" s="4">
        <v>9900</v>
      </c>
      <c r="E18" s="4">
        <v>45800</v>
      </c>
      <c r="F18" s="4">
        <v>-35900</v>
      </c>
      <c r="G18" s="4">
        <v>-1210370000</v>
      </c>
      <c r="H18" s="4">
        <f t="shared" si="0"/>
        <v>10557083948.799999</v>
      </c>
      <c r="I18" s="4"/>
      <c r="J18" s="4"/>
      <c r="K18" s="4"/>
      <c r="L18" s="4"/>
      <c r="M18" s="4"/>
      <c r="N18" s="4"/>
      <c r="O18" s="4"/>
      <c r="P18" s="4"/>
      <c r="Q18" s="4"/>
      <c r="R18" s="4">
        <v>1444700</v>
      </c>
      <c r="S18" s="5">
        <v>3.8554717242334051E-2</v>
      </c>
      <c r="T18" s="5">
        <v>0</v>
      </c>
      <c r="U18" s="5">
        <v>4.4313099999999999E-3</v>
      </c>
    </row>
    <row r="19" spans="1:21" x14ac:dyDescent="0.2">
      <c r="A19" s="26"/>
      <c r="B19" t="s">
        <v>16</v>
      </c>
      <c r="C19" s="6">
        <v>45223</v>
      </c>
      <c r="D19" s="4">
        <v>167078</v>
      </c>
      <c r="E19" s="4">
        <v>98500</v>
      </c>
      <c r="F19" s="4">
        <v>68578</v>
      </c>
      <c r="G19" s="4">
        <v>2406530000</v>
      </c>
      <c r="H19" s="4">
        <f t="shared" si="0"/>
        <v>12963613948.799999</v>
      </c>
      <c r="I19" s="4"/>
      <c r="J19" s="4"/>
      <c r="K19" s="4"/>
      <c r="L19" s="4"/>
      <c r="M19" s="4"/>
      <c r="N19" s="4"/>
      <c r="O19" s="4"/>
      <c r="P19" s="4"/>
      <c r="Q19" s="4"/>
      <c r="R19" s="4">
        <v>2358800</v>
      </c>
      <c r="S19" s="5">
        <v>0.11259030015261998</v>
      </c>
      <c r="T19" s="5">
        <v>0</v>
      </c>
      <c r="U19" s="5">
        <v>3.5294119999999998E-2</v>
      </c>
    </row>
    <row r="20" spans="1:21" x14ac:dyDescent="0.2">
      <c r="A20" s="26"/>
      <c r="B20" t="s">
        <v>17</v>
      </c>
      <c r="C20" s="6">
        <v>45224</v>
      </c>
      <c r="D20" s="4">
        <v>10100</v>
      </c>
      <c r="E20" s="4">
        <v>49000</v>
      </c>
      <c r="F20" s="4">
        <v>-38900</v>
      </c>
      <c r="G20" s="4">
        <v>-1354740000</v>
      </c>
      <c r="H20" s="4">
        <f t="shared" si="0"/>
        <v>11608873948.799999</v>
      </c>
      <c r="I20" s="4"/>
      <c r="J20" s="4"/>
      <c r="K20" s="4"/>
      <c r="L20" s="4"/>
      <c r="M20" s="4"/>
      <c r="N20" s="4"/>
      <c r="O20" s="4"/>
      <c r="P20" s="4"/>
      <c r="Q20" s="4"/>
      <c r="R20" s="4">
        <v>1415700</v>
      </c>
      <c r="S20" s="5">
        <v>4.1746132655223561E-2</v>
      </c>
      <c r="T20" s="5">
        <v>0</v>
      </c>
      <c r="U20" s="5">
        <v>-2.5568179999999999E-2</v>
      </c>
    </row>
    <row r="21" spans="1:21" x14ac:dyDescent="0.2">
      <c r="A21" s="26"/>
      <c r="B21" t="s">
        <v>18</v>
      </c>
      <c r="C21" s="6">
        <v>45225</v>
      </c>
      <c r="D21" s="4">
        <v>650900</v>
      </c>
      <c r="E21" s="4">
        <v>50200</v>
      </c>
      <c r="F21" s="4">
        <v>600700</v>
      </c>
      <c r="G21" s="4">
        <v>19676630000</v>
      </c>
      <c r="H21" s="4">
        <f t="shared" si="0"/>
        <v>31285503948.799999</v>
      </c>
      <c r="I21" s="4"/>
      <c r="J21" s="4"/>
      <c r="K21" s="4"/>
      <c r="L21" s="4"/>
      <c r="M21" s="4"/>
      <c r="N21" s="4"/>
      <c r="O21" s="4"/>
      <c r="P21" s="4"/>
      <c r="Q21" s="4"/>
      <c r="R21" s="4">
        <v>3341600</v>
      </c>
      <c r="S21" s="5">
        <v>0.20980967201340675</v>
      </c>
      <c r="T21" s="5">
        <v>0</v>
      </c>
      <c r="U21" s="5">
        <v>-4.3731779999999998E-2</v>
      </c>
    </row>
    <row r="22" spans="1:21" x14ac:dyDescent="0.2">
      <c r="A22" s="26"/>
      <c r="B22" t="s">
        <v>19</v>
      </c>
      <c r="C22" s="6">
        <v>45226</v>
      </c>
      <c r="D22" s="4">
        <v>87200</v>
      </c>
      <c r="E22" s="4">
        <v>395800</v>
      </c>
      <c r="F22" s="4">
        <v>-308600</v>
      </c>
      <c r="G22" s="4">
        <v>-10252544270.499046</v>
      </c>
      <c r="H22" s="4">
        <f t="shared" si="0"/>
        <v>21032959678.300953</v>
      </c>
      <c r="I22" s="4"/>
      <c r="J22" s="4"/>
      <c r="K22" s="4"/>
      <c r="L22" s="4"/>
      <c r="M22" s="4"/>
      <c r="N22" s="4"/>
      <c r="O22" s="4"/>
      <c r="P22" s="4"/>
      <c r="Q22" s="4"/>
      <c r="R22" s="4">
        <v>2150100</v>
      </c>
      <c r="S22" s="5">
        <v>0.22464071438537742</v>
      </c>
      <c r="T22" s="5">
        <v>0</v>
      </c>
      <c r="U22" s="5">
        <v>3.3536589999999998E-2</v>
      </c>
    </row>
    <row r="23" spans="1:21" x14ac:dyDescent="0.2">
      <c r="A23" s="26"/>
      <c r="B23" t="s">
        <v>22</v>
      </c>
      <c r="C23" s="2">
        <v>45229</v>
      </c>
      <c r="D23" s="4">
        <v>25700</v>
      </c>
      <c r="E23" s="4">
        <v>44900</v>
      </c>
      <c r="F23" s="4">
        <v>-19200</v>
      </c>
      <c r="G23" s="4">
        <v>-658290000</v>
      </c>
      <c r="H23" s="4">
        <f t="shared" si="0"/>
        <v>20374669678.300953</v>
      </c>
      <c r="I23" s="4"/>
      <c r="J23" s="4"/>
      <c r="K23" s="4"/>
      <c r="L23" s="4"/>
      <c r="M23" s="4"/>
      <c r="N23" s="4"/>
      <c r="O23" s="4"/>
      <c r="P23" s="4"/>
      <c r="Q23" s="4"/>
      <c r="R23" s="4">
        <v>975400</v>
      </c>
      <c r="S23" s="5">
        <v>7.2380561820791472E-2</v>
      </c>
      <c r="T23" s="5">
        <v>0</v>
      </c>
      <c r="U23" s="5">
        <v>-4.1297939999999998E-2</v>
      </c>
    </row>
    <row r="24" spans="1:21" x14ac:dyDescent="0.2">
      <c r="A24" s="26"/>
      <c r="B24" t="s">
        <v>23</v>
      </c>
      <c r="C24" s="2">
        <v>45230</v>
      </c>
      <c r="D24" s="4">
        <v>158800</v>
      </c>
      <c r="E24" s="4">
        <v>402400</v>
      </c>
      <c r="F24" s="4">
        <v>-243600</v>
      </c>
      <c r="G24" s="4">
        <v>-7671737016.6419792</v>
      </c>
      <c r="H24" s="4">
        <f t="shared" si="0"/>
        <v>12702932661.658974</v>
      </c>
      <c r="I24" s="4"/>
      <c r="J24" s="4"/>
      <c r="K24" s="4"/>
      <c r="L24" s="4"/>
      <c r="M24" s="4"/>
      <c r="N24" s="4"/>
      <c r="O24" s="4"/>
      <c r="P24" s="4"/>
      <c r="Q24" s="4"/>
      <c r="R24" s="4">
        <v>2325400</v>
      </c>
      <c r="S24" s="5">
        <v>0.24133482411628107</v>
      </c>
      <c r="T24" s="5">
        <v>0</v>
      </c>
      <c r="U24" s="5">
        <v>-6.7692310000000006E-2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188400</v>
      </c>
      <c r="E25" s="4">
        <v>195000</v>
      </c>
      <c r="F25" s="4">
        <v>-6600</v>
      </c>
      <c r="G25" s="4">
        <v>-230020000</v>
      </c>
      <c r="H25" s="4">
        <f t="shared" si="0"/>
        <v>12472912661.658974</v>
      </c>
      <c r="I25" s="4"/>
      <c r="J25" s="4"/>
      <c r="K25" s="4"/>
      <c r="L25" s="4"/>
      <c r="M25" s="4"/>
      <c r="N25" s="4"/>
      <c r="O25" s="4"/>
      <c r="P25" s="4"/>
      <c r="Q25" s="4"/>
      <c r="R25" s="4">
        <v>1601400</v>
      </c>
      <c r="S25" s="5">
        <v>0.23941551142750095</v>
      </c>
      <c r="T25" s="5">
        <v>0</v>
      </c>
      <c r="U25" s="5">
        <v>0</v>
      </c>
    </row>
    <row r="26" spans="1:21" x14ac:dyDescent="0.2">
      <c r="A26" s="26"/>
      <c r="B26" t="s">
        <v>25</v>
      </c>
      <c r="C26" s="6">
        <v>45232</v>
      </c>
      <c r="D26" s="4">
        <v>1003500</v>
      </c>
      <c r="E26" s="4">
        <v>100000</v>
      </c>
      <c r="F26" s="4">
        <v>903500</v>
      </c>
      <c r="G26" s="4">
        <v>28861785379.384396</v>
      </c>
      <c r="H26" s="4">
        <f t="shared" si="0"/>
        <v>41334698041.043365</v>
      </c>
      <c r="I26" s="4"/>
      <c r="J26" s="4"/>
      <c r="K26" s="4"/>
      <c r="L26" s="4"/>
      <c r="M26" s="4"/>
      <c r="N26" s="4"/>
      <c r="O26" s="4"/>
      <c r="P26" s="4"/>
      <c r="Q26" s="4"/>
      <c r="R26" s="4">
        <v>1816100</v>
      </c>
      <c r="S26" s="5">
        <v>0.60762072573096193</v>
      </c>
      <c r="T26" s="5">
        <v>0</v>
      </c>
      <c r="U26" s="5">
        <v>6.9306930000000003E-2</v>
      </c>
    </row>
    <row r="27" spans="1:21" x14ac:dyDescent="0.2">
      <c r="A27" s="26"/>
      <c r="B27" t="s">
        <v>26</v>
      </c>
      <c r="C27" s="6">
        <v>45233</v>
      </c>
      <c r="D27" s="4">
        <v>599800</v>
      </c>
      <c r="E27" s="4">
        <v>101516</v>
      </c>
      <c r="F27" s="4">
        <v>498284</v>
      </c>
      <c r="G27" s="4">
        <v>16169030000</v>
      </c>
      <c r="H27" s="4">
        <f t="shared" si="0"/>
        <v>57503728041.043365</v>
      </c>
      <c r="I27" s="4"/>
      <c r="J27" s="4"/>
      <c r="K27" s="4"/>
      <c r="L27" s="4"/>
      <c r="M27" s="4"/>
      <c r="N27" s="4"/>
      <c r="O27" s="4"/>
      <c r="P27" s="4"/>
      <c r="Q27" s="4"/>
      <c r="R27" s="4">
        <v>2488800</v>
      </c>
      <c r="S27" s="5">
        <v>0.28178881388621024</v>
      </c>
      <c r="T27" s="5">
        <v>0</v>
      </c>
      <c r="U27" s="5">
        <v>-1.234568E-2</v>
      </c>
    </row>
    <row r="28" spans="1:21" x14ac:dyDescent="0.2">
      <c r="A28" s="26"/>
      <c r="B28" t="s">
        <v>29</v>
      </c>
      <c r="C28" s="6">
        <v>45236</v>
      </c>
      <c r="D28" s="4">
        <v>351900</v>
      </c>
      <c r="E28" s="4">
        <v>100000</v>
      </c>
      <c r="F28" s="4">
        <v>251900</v>
      </c>
      <c r="G28" s="4">
        <v>8276980000</v>
      </c>
      <c r="H28" s="4">
        <f t="shared" si="0"/>
        <v>65780708041.043365</v>
      </c>
      <c r="I28" s="4"/>
      <c r="J28" s="4"/>
      <c r="K28" s="4"/>
      <c r="L28" s="4"/>
      <c r="M28" s="4"/>
      <c r="N28" s="4"/>
      <c r="O28" s="4"/>
      <c r="P28" s="4"/>
      <c r="Q28" s="4"/>
      <c r="R28" s="4">
        <v>1577300</v>
      </c>
      <c r="S28" s="5">
        <v>0.28650225068154439</v>
      </c>
      <c r="T28" s="5">
        <v>0</v>
      </c>
      <c r="U28" s="5">
        <v>4.0625000000000001E-2</v>
      </c>
    </row>
    <row r="29" spans="1:21" x14ac:dyDescent="0.2">
      <c r="A29" s="26"/>
      <c r="B29" t="s">
        <v>30</v>
      </c>
      <c r="C29" s="6">
        <v>45237</v>
      </c>
      <c r="D29" s="4">
        <v>201600</v>
      </c>
      <c r="E29" s="4">
        <v>42600</v>
      </c>
      <c r="F29" s="4">
        <v>159000</v>
      </c>
      <c r="G29" s="4">
        <v>5258050000</v>
      </c>
      <c r="H29" s="4">
        <f t="shared" si="0"/>
        <v>71038758041.043365</v>
      </c>
      <c r="I29" s="4"/>
      <c r="J29" s="4"/>
      <c r="K29" s="4"/>
      <c r="L29" s="4"/>
      <c r="M29" s="4"/>
      <c r="N29" s="4"/>
      <c r="O29" s="4"/>
      <c r="P29" s="4"/>
      <c r="Q29" s="4"/>
      <c r="R29" s="4">
        <v>1027300</v>
      </c>
      <c r="S29" s="5">
        <v>0.23771050326097537</v>
      </c>
      <c r="T29" s="5">
        <v>0</v>
      </c>
      <c r="U29" s="5">
        <v>-1.8018019999999999E-2</v>
      </c>
    </row>
    <row r="30" spans="1:21" x14ac:dyDescent="0.2">
      <c r="A30" s="26"/>
      <c r="B30" t="s">
        <v>37</v>
      </c>
      <c r="C30" s="6">
        <v>45238</v>
      </c>
      <c r="D30" s="4">
        <v>53800</v>
      </c>
      <c r="E30" s="4">
        <v>36700</v>
      </c>
      <c r="F30" s="4">
        <v>17100</v>
      </c>
      <c r="G30" s="4">
        <v>551240000</v>
      </c>
      <c r="H30" s="4">
        <f t="shared" si="0"/>
        <v>71589998041.043365</v>
      </c>
      <c r="I30" s="4"/>
      <c r="J30" s="4"/>
      <c r="K30" s="4"/>
      <c r="L30" s="4"/>
      <c r="M30" s="4"/>
      <c r="N30" s="4"/>
      <c r="O30" s="4"/>
      <c r="P30" s="4"/>
      <c r="Q30" s="4"/>
      <c r="R30" s="4">
        <v>3788900</v>
      </c>
      <c r="S30" s="5">
        <v>2.3885560452901897E-2</v>
      </c>
      <c r="T30" s="5">
        <v>0</v>
      </c>
      <c r="U30" s="5">
        <v>6.1162080000000001E-2</v>
      </c>
    </row>
    <row r="31" spans="1:21" x14ac:dyDescent="0.2">
      <c r="A31" s="26"/>
      <c r="B31" t="s">
        <v>32</v>
      </c>
      <c r="C31" s="6">
        <v>45239</v>
      </c>
      <c r="D31" s="4">
        <v>878500</v>
      </c>
      <c r="E31" s="4">
        <v>465500</v>
      </c>
      <c r="F31" s="4">
        <v>413000</v>
      </c>
      <c r="G31" s="4">
        <v>14742830000</v>
      </c>
      <c r="H31" s="4">
        <f t="shared" si="0"/>
        <v>86332828041.043365</v>
      </c>
      <c r="I31" s="4"/>
      <c r="J31" s="4"/>
      <c r="K31" s="4"/>
      <c r="L31" s="4"/>
      <c r="M31" s="4"/>
      <c r="N31" s="4"/>
      <c r="O31" s="4"/>
      <c r="P31" s="4"/>
      <c r="Q31" s="4"/>
      <c r="R31" s="4">
        <v>7677800</v>
      </c>
      <c r="S31" s="5">
        <v>0.17505014457266405</v>
      </c>
      <c r="T31" s="5">
        <v>0</v>
      </c>
      <c r="U31" s="5">
        <v>5.9077810000000001E-2</v>
      </c>
    </row>
    <row r="32" spans="1:21" x14ac:dyDescent="0.2">
      <c r="A32" s="26"/>
      <c r="B32" t="s">
        <v>33</v>
      </c>
      <c r="C32" s="6">
        <v>45240</v>
      </c>
      <c r="D32" s="4">
        <v>883300</v>
      </c>
      <c r="E32" s="4">
        <v>560860</v>
      </c>
      <c r="F32" s="4">
        <v>322440</v>
      </c>
      <c r="G32" s="4">
        <v>11835150000</v>
      </c>
      <c r="H32" s="4">
        <f t="shared" si="0"/>
        <v>98167978041.043365</v>
      </c>
      <c r="I32" s="4"/>
      <c r="J32" s="4"/>
      <c r="K32" s="4"/>
      <c r="L32" s="4"/>
      <c r="M32" s="4"/>
      <c r="N32" s="4"/>
      <c r="O32" s="4"/>
      <c r="P32" s="4"/>
      <c r="Q32" s="4"/>
      <c r="R32" s="4">
        <v>3802100</v>
      </c>
      <c r="S32" s="5">
        <v>0.37983219799584439</v>
      </c>
      <c r="T32" s="5">
        <v>0</v>
      </c>
      <c r="U32" s="5">
        <v>-6.8027199999999999E-3</v>
      </c>
    </row>
    <row r="33" spans="1:21" x14ac:dyDescent="0.2">
      <c r="A33" s="26"/>
      <c r="B33" t="s">
        <v>36</v>
      </c>
      <c r="C33" s="6">
        <v>45243</v>
      </c>
      <c r="D33" s="4">
        <v>659400</v>
      </c>
      <c r="E33" s="4">
        <v>300300</v>
      </c>
      <c r="F33" s="4">
        <v>359100</v>
      </c>
      <c r="G33" s="4">
        <v>13267420000</v>
      </c>
      <c r="H33" s="4">
        <f t="shared" si="0"/>
        <v>111435398041.04337</v>
      </c>
      <c r="I33" s="4"/>
      <c r="J33" s="4"/>
      <c r="K33" s="4"/>
      <c r="L33" s="4"/>
      <c r="M33" s="4"/>
      <c r="N33" s="4"/>
      <c r="O33" s="4"/>
      <c r="P33" s="4"/>
      <c r="Q33" s="4"/>
      <c r="R33" s="4">
        <v>3686400</v>
      </c>
      <c r="S33" s="5">
        <v>0.26033528645833331</v>
      </c>
      <c r="T33" s="5">
        <v>0</v>
      </c>
      <c r="U33" s="5">
        <v>1.369863E-2</v>
      </c>
    </row>
    <row r="34" spans="1:21" x14ac:dyDescent="0.2">
      <c r="A34" s="26"/>
      <c r="B34" t="s">
        <v>38</v>
      </c>
      <c r="C34" s="6">
        <v>45244</v>
      </c>
      <c r="D34" s="4">
        <v>327800</v>
      </c>
      <c r="E34" s="4">
        <v>517700</v>
      </c>
      <c r="F34" s="4">
        <v>-189900</v>
      </c>
      <c r="G34" s="4">
        <v>-7125170000</v>
      </c>
      <c r="H34" s="4">
        <f t="shared" si="0"/>
        <v>104310228041.04337</v>
      </c>
      <c r="I34" s="4"/>
      <c r="J34" s="4"/>
      <c r="K34" s="4"/>
      <c r="L34" s="4"/>
      <c r="M34" s="4"/>
      <c r="N34" s="4"/>
      <c r="O34" s="4"/>
      <c r="P34" s="4"/>
      <c r="Q34" s="4"/>
      <c r="R34" s="4">
        <v>3060600</v>
      </c>
      <c r="S34" s="5">
        <v>0.27625302228321247</v>
      </c>
      <c r="T34" s="5">
        <v>0</v>
      </c>
      <c r="U34" s="5">
        <v>0</v>
      </c>
    </row>
    <row r="35" spans="1:21" x14ac:dyDescent="0.2">
      <c r="A35" s="26"/>
      <c r="B35" t="s">
        <v>7</v>
      </c>
      <c r="C35" s="6">
        <v>45245</v>
      </c>
      <c r="D35" s="4">
        <v>602500</v>
      </c>
      <c r="E35" s="4">
        <v>410900</v>
      </c>
      <c r="F35" s="4">
        <v>191600</v>
      </c>
      <c r="G35" s="4">
        <v>7021880000</v>
      </c>
      <c r="H35" s="4">
        <f t="shared" si="0"/>
        <v>111332108041.04337</v>
      </c>
      <c r="I35" s="4"/>
      <c r="J35" s="4"/>
      <c r="K35" s="4"/>
      <c r="L35" s="4"/>
      <c r="M35" s="4"/>
      <c r="N35" s="4"/>
      <c r="O35" s="4"/>
      <c r="P35" s="4"/>
      <c r="Q35" s="4"/>
      <c r="R35" s="4">
        <v>3394900</v>
      </c>
      <c r="S35" s="5">
        <v>0.29850658340451852</v>
      </c>
      <c r="T35" s="5">
        <v>0</v>
      </c>
      <c r="U35" s="5">
        <v>-8.10811E-3</v>
      </c>
    </row>
    <row r="36" spans="1:21" x14ac:dyDescent="0.2">
      <c r="A36" s="26"/>
      <c r="B36" t="s">
        <v>8</v>
      </c>
      <c r="C36" s="6">
        <v>45246</v>
      </c>
      <c r="D36" s="4">
        <v>675600</v>
      </c>
      <c r="E36" s="4">
        <v>258700</v>
      </c>
      <c r="F36" s="4">
        <v>416900</v>
      </c>
      <c r="G36" s="4">
        <v>15433330000</v>
      </c>
      <c r="H36" s="4">
        <f t="shared" si="0"/>
        <v>126765438041.04337</v>
      </c>
      <c r="I36" s="4"/>
      <c r="J36" s="4"/>
      <c r="K36" s="4"/>
      <c r="L36" s="4"/>
      <c r="M36" s="4"/>
      <c r="N36" s="4"/>
      <c r="O36" s="4"/>
      <c r="P36" s="4"/>
      <c r="Q36" s="4"/>
      <c r="R36" s="4">
        <v>2286000</v>
      </c>
      <c r="S36" s="5">
        <v>0.40870516185476813</v>
      </c>
      <c r="T36" s="5">
        <v>0</v>
      </c>
      <c r="U36" s="5">
        <v>2.1798370000000001E-2</v>
      </c>
    </row>
    <row r="37" spans="1:21" x14ac:dyDescent="0.2">
      <c r="A37" s="26"/>
      <c r="B37" t="s">
        <v>9</v>
      </c>
      <c r="C37" s="6">
        <v>45247</v>
      </c>
      <c r="D37" s="4">
        <v>540500</v>
      </c>
      <c r="E37" s="4">
        <v>179000</v>
      </c>
      <c r="F37" s="4">
        <v>361500</v>
      </c>
      <c r="G37" s="4">
        <v>13434560000</v>
      </c>
      <c r="H37" s="4">
        <f t="shared" si="0"/>
        <v>140199998041.04337</v>
      </c>
      <c r="I37" s="4"/>
      <c r="J37" s="4"/>
      <c r="K37" s="4"/>
      <c r="L37" s="4"/>
      <c r="M37" s="4"/>
      <c r="N37" s="4"/>
      <c r="O37" s="4"/>
      <c r="P37" s="4"/>
      <c r="Q37" s="4"/>
      <c r="R37" s="4">
        <v>4388500</v>
      </c>
      <c r="S37" s="5">
        <v>0.16395123618548479</v>
      </c>
      <c r="T37" s="5">
        <v>0</v>
      </c>
      <c r="U37" s="5">
        <v>-1.466667E-2</v>
      </c>
    </row>
    <row r="38" spans="1:21" x14ac:dyDescent="0.2">
      <c r="A38" s="26"/>
      <c r="B38" t="s">
        <v>12</v>
      </c>
      <c r="C38" s="2">
        <v>45250</v>
      </c>
      <c r="D38" s="4">
        <v>275300</v>
      </c>
      <c r="E38" s="4">
        <v>189400</v>
      </c>
      <c r="F38" s="4">
        <v>85900</v>
      </c>
      <c r="G38" s="4">
        <v>3146930000</v>
      </c>
      <c r="H38" s="4">
        <f>H37+G38</f>
        <v>143346928041.04337</v>
      </c>
      <c r="I38" s="4"/>
      <c r="J38" s="4"/>
      <c r="K38" s="4"/>
      <c r="L38" s="4"/>
      <c r="M38" s="4"/>
      <c r="N38" s="4"/>
      <c r="O38" s="4"/>
      <c r="P38" s="4"/>
      <c r="Q38" s="4"/>
      <c r="R38" s="4">
        <v>2914700</v>
      </c>
      <c r="S38" s="5">
        <v>0.15943321782687755</v>
      </c>
      <c r="T38" s="5">
        <v>0</v>
      </c>
      <c r="U38" s="5">
        <v>5.4127200000000002E-3</v>
      </c>
    </row>
    <row r="39" spans="1:21" x14ac:dyDescent="0.2">
      <c r="A39" s="26"/>
      <c r="B39" t="s">
        <v>13</v>
      </c>
      <c r="C39" s="2">
        <v>45251</v>
      </c>
      <c r="D39" s="4">
        <v>161300</v>
      </c>
      <c r="E39" s="4">
        <v>148100</v>
      </c>
      <c r="F39" s="4">
        <v>13200</v>
      </c>
      <c r="G39" s="4">
        <v>505000000</v>
      </c>
      <c r="H39" s="4">
        <f t="shared" si="0"/>
        <v>143851928041.04337</v>
      </c>
      <c r="I39" s="4"/>
      <c r="J39" s="4"/>
      <c r="K39" s="4"/>
      <c r="L39" s="4"/>
      <c r="M39" s="4"/>
      <c r="N39" s="4"/>
      <c r="O39" s="4"/>
      <c r="P39" s="4"/>
      <c r="Q39" s="4"/>
      <c r="R39" s="4">
        <v>3279500</v>
      </c>
      <c r="S39" s="5">
        <v>9.4343649946638214E-2</v>
      </c>
      <c r="T39" s="5">
        <v>0</v>
      </c>
      <c r="U39" s="5">
        <v>1.884253E-2</v>
      </c>
    </row>
    <row r="40" spans="1:21" x14ac:dyDescent="0.2">
      <c r="A40" s="26"/>
      <c r="B40" t="s">
        <v>14</v>
      </c>
      <c r="C40" s="2">
        <v>45252</v>
      </c>
      <c r="D40" s="4">
        <v>1083200</v>
      </c>
      <c r="E40" s="4">
        <v>1075600</v>
      </c>
      <c r="F40" s="4">
        <v>7600</v>
      </c>
      <c r="G40" s="4">
        <v>406460000</v>
      </c>
      <c r="H40" s="4">
        <f t="shared" si="0"/>
        <v>144258388041.04337</v>
      </c>
      <c r="I40" s="4"/>
      <c r="J40" s="4"/>
      <c r="K40" s="4"/>
      <c r="L40" s="4"/>
      <c r="M40" s="4"/>
      <c r="N40" s="4"/>
      <c r="O40" s="4"/>
      <c r="P40" s="4"/>
      <c r="Q40" s="4"/>
      <c r="R40" s="4">
        <v>4938300</v>
      </c>
      <c r="S40" s="5">
        <v>0.4371544863617034</v>
      </c>
      <c r="T40" s="5">
        <v>0</v>
      </c>
      <c r="U40" s="5">
        <v>7.9260200000000006E-3</v>
      </c>
    </row>
    <row r="41" spans="1:21" x14ac:dyDescent="0.2">
      <c r="A41" s="26"/>
      <c r="B41" t="s">
        <v>15</v>
      </c>
      <c r="C41" s="2">
        <v>45253</v>
      </c>
      <c r="D41" s="4">
        <v>228900</v>
      </c>
      <c r="E41" s="4">
        <v>266100</v>
      </c>
      <c r="F41" s="4">
        <v>-37200</v>
      </c>
      <c r="G41" s="4">
        <v>-1864020000</v>
      </c>
      <c r="H41" s="4">
        <f t="shared" si="0"/>
        <v>142394368041.04337</v>
      </c>
      <c r="I41" s="4"/>
      <c r="J41" s="4"/>
      <c r="K41" s="4"/>
      <c r="L41" s="4"/>
      <c r="M41" s="4"/>
      <c r="N41" s="4"/>
      <c r="O41" s="4"/>
      <c r="P41" s="4"/>
      <c r="Q41" s="4"/>
      <c r="R41" s="4">
        <v>5438500</v>
      </c>
      <c r="S41" s="5">
        <v>9.1017743863197567E-2</v>
      </c>
      <c r="T41" s="5">
        <v>0</v>
      </c>
      <c r="U41" s="5">
        <v>-6.9462650000000001E-2</v>
      </c>
    </row>
    <row r="42" spans="1:21" x14ac:dyDescent="0.2">
      <c r="A42" s="26"/>
      <c r="B42" t="s">
        <v>16</v>
      </c>
      <c r="C42" s="2">
        <v>45254</v>
      </c>
      <c r="D42" s="4">
        <v>1209400</v>
      </c>
      <c r="E42" s="4">
        <v>43800</v>
      </c>
      <c r="F42" s="4">
        <v>1165600</v>
      </c>
      <c r="G42" s="4">
        <v>41618580000</v>
      </c>
      <c r="H42" s="4">
        <f t="shared" si="0"/>
        <v>184012948041.04337</v>
      </c>
      <c r="I42" s="4"/>
      <c r="J42" s="4"/>
      <c r="K42" s="4"/>
      <c r="L42" s="4"/>
      <c r="M42" s="4"/>
      <c r="N42" s="4"/>
      <c r="O42" s="4"/>
      <c r="P42" s="4"/>
      <c r="Q42" s="4"/>
      <c r="R42" s="4">
        <v>2931200</v>
      </c>
      <c r="S42" s="5">
        <v>0.42753820960698691</v>
      </c>
      <c r="T42" s="5">
        <v>0</v>
      </c>
      <c r="U42" s="5">
        <v>3.9436619999999999E-2</v>
      </c>
    </row>
    <row r="43" spans="1:21" x14ac:dyDescent="0.2">
      <c r="A43" s="26"/>
      <c r="B43" t="s">
        <v>19</v>
      </c>
      <c r="C43" s="2">
        <v>45257</v>
      </c>
      <c r="D43" s="4">
        <v>404378</v>
      </c>
      <c r="E43" s="4">
        <v>81900</v>
      </c>
      <c r="F43" s="4">
        <v>322478</v>
      </c>
      <c r="G43" s="4">
        <v>12069650000</v>
      </c>
      <c r="H43" s="4">
        <f t="shared" si="0"/>
        <v>196082598041.04337</v>
      </c>
      <c r="I43" s="4"/>
      <c r="J43" s="4"/>
      <c r="K43" s="4"/>
      <c r="L43" s="4"/>
      <c r="M43" s="4"/>
      <c r="N43" s="4"/>
      <c r="O43" s="4"/>
      <c r="P43" s="4"/>
      <c r="Q43" s="4"/>
      <c r="R43" s="4">
        <v>2246000</v>
      </c>
      <c r="S43" s="5">
        <v>0.21650845948352626</v>
      </c>
      <c r="T43" s="5">
        <v>0</v>
      </c>
      <c r="U43" s="5">
        <v>4.0650399999999998E-3</v>
      </c>
    </row>
    <row r="44" spans="1:21" x14ac:dyDescent="0.2">
      <c r="A44" s="26"/>
      <c r="B44" t="s">
        <v>20</v>
      </c>
      <c r="C44" s="2">
        <v>45258</v>
      </c>
      <c r="D44" s="4">
        <v>435000</v>
      </c>
      <c r="E44" s="4">
        <v>218700</v>
      </c>
      <c r="F44" s="4">
        <v>216300</v>
      </c>
      <c r="G44" s="4">
        <v>7961030000</v>
      </c>
      <c r="H44" s="4">
        <f t="shared" si="0"/>
        <v>204043628041.04337</v>
      </c>
      <c r="I44" s="4"/>
      <c r="J44" s="4"/>
      <c r="K44" s="4"/>
      <c r="L44" s="4"/>
      <c r="M44" s="4"/>
      <c r="N44" s="4"/>
      <c r="O44" s="4"/>
      <c r="P44" s="4"/>
      <c r="Q44" s="4"/>
      <c r="R44" s="4">
        <v>1681500</v>
      </c>
      <c r="S44" s="5">
        <v>0.3887600356824264</v>
      </c>
      <c r="T44" s="5">
        <v>0</v>
      </c>
      <c r="U44" s="5">
        <v>4.0485800000000004E-3</v>
      </c>
    </row>
    <row r="45" spans="1:21" x14ac:dyDescent="0.2">
      <c r="A45" s="26"/>
      <c r="B45" t="s">
        <v>21</v>
      </c>
      <c r="C45" s="2">
        <v>45259</v>
      </c>
      <c r="D45" s="4">
        <v>351500</v>
      </c>
      <c r="E45" s="4">
        <v>29100</v>
      </c>
      <c r="F45" s="4">
        <v>322400</v>
      </c>
      <c r="G45" s="4">
        <v>11992480000</v>
      </c>
      <c r="H45" s="4">
        <f t="shared" si="0"/>
        <v>216036108041.04337</v>
      </c>
      <c r="I45" s="4"/>
      <c r="J45" s="4"/>
      <c r="K45" s="4"/>
      <c r="L45" s="4"/>
      <c r="M45" s="4"/>
      <c r="N45" s="4"/>
      <c r="O45" s="4"/>
      <c r="P45" s="4"/>
      <c r="Q45" s="4"/>
      <c r="R45" s="4">
        <v>1510600</v>
      </c>
      <c r="S45" s="5">
        <v>0.25195286641069775</v>
      </c>
      <c r="T45" s="5">
        <v>0</v>
      </c>
      <c r="U45" s="5">
        <v>2.6881700000000001E-3</v>
      </c>
    </row>
    <row r="46" spans="1:21" x14ac:dyDescent="0.2">
      <c r="A46" s="26"/>
      <c r="B46" t="s">
        <v>22</v>
      </c>
      <c r="C46" s="2">
        <v>45260</v>
      </c>
      <c r="D46" s="4">
        <v>516700</v>
      </c>
      <c r="E46" s="4">
        <v>21156</v>
      </c>
      <c r="F46" s="4">
        <v>495544</v>
      </c>
      <c r="G46" s="4">
        <v>18579030000</v>
      </c>
      <c r="H46" s="4">
        <f t="shared" si="0"/>
        <v>234615138041.04337</v>
      </c>
      <c r="I46" s="4"/>
      <c r="J46" s="4"/>
      <c r="K46" s="4"/>
      <c r="L46" s="4"/>
      <c r="M46" s="4"/>
      <c r="N46" s="4"/>
      <c r="O46" s="4"/>
      <c r="P46" s="4"/>
      <c r="Q46" s="4"/>
      <c r="R46" s="4">
        <v>2567600</v>
      </c>
      <c r="S46" s="5">
        <v>0.20947811185542919</v>
      </c>
      <c r="T46" s="5">
        <v>0</v>
      </c>
      <c r="U46" s="5">
        <v>-8.0429000000000004E-3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221162</v>
      </c>
      <c r="E47" s="4">
        <v>371000</v>
      </c>
      <c r="F47" s="4">
        <v>-149838</v>
      </c>
      <c r="G47" s="4">
        <v>-5550880000</v>
      </c>
      <c r="H47" s="4">
        <f t="shared" si="0"/>
        <v>229064258041.04337</v>
      </c>
      <c r="I47" s="4"/>
      <c r="J47" s="4"/>
      <c r="K47" s="4"/>
      <c r="L47" s="4"/>
      <c r="M47" s="4"/>
      <c r="N47" s="4"/>
      <c r="O47" s="4"/>
      <c r="P47" s="4"/>
      <c r="Q47" s="4"/>
      <c r="R47" s="4">
        <v>1305800</v>
      </c>
      <c r="S47" s="5">
        <v>0.45348598560269565</v>
      </c>
      <c r="T47" s="5">
        <v>0</v>
      </c>
      <c r="U47" s="5">
        <v>5.4054100000000002E-3</v>
      </c>
    </row>
    <row r="48" spans="1:21" x14ac:dyDescent="0.2">
      <c r="A48" s="26"/>
      <c r="B48" t="s">
        <v>27</v>
      </c>
      <c r="C48" s="2">
        <v>45264</v>
      </c>
      <c r="D48" s="4">
        <v>168500</v>
      </c>
      <c r="E48" s="4">
        <v>478400</v>
      </c>
      <c r="F48" s="4">
        <v>-309900</v>
      </c>
      <c r="G48" s="4">
        <v>-11784920000</v>
      </c>
      <c r="H48" s="4">
        <f t="shared" si="0"/>
        <v>217279338041.04337</v>
      </c>
      <c r="I48" s="4"/>
      <c r="J48" s="4"/>
      <c r="K48" s="4"/>
      <c r="L48" s="4"/>
      <c r="M48" s="4"/>
      <c r="N48" s="4"/>
      <c r="O48" s="4"/>
      <c r="P48" s="4"/>
      <c r="Q48" s="4"/>
      <c r="R48" s="4">
        <v>3856200</v>
      </c>
      <c r="S48" s="5">
        <v>0.16775582179347545</v>
      </c>
      <c r="T48" s="5">
        <v>0</v>
      </c>
      <c r="U48" s="5">
        <v>2.9569890000000001E-2</v>
      </c>
    </row>
    <row r="49" spans="1:21" x14ac:dyDescent="0.2">
      <c r="A49" s="26"/>
      <c r="B49" t="s">
        <v>28</v>
      </c>
      <c r="C49" s="2">
        <v>45265</v>
      </c>
      <c r="D49" s="4">
        <v>20</v>
      </c>
      <c r="E49" s="4">
        <v>366111</v>
      </c>
      <c r="F49" s="4">
        <v>-366091</v>
      </c>
      <c r="G49" s="4">
        <v>-13864170000</v>
      </c>
      <c r="H49" s="4">
        <f t="shared" si="0"/>
        <v>203415168041.04337</v>
      </c>
      <c r="I49" s="4"/>
      <c r="J49" s="4"/>
      <c r="K49" s="4"/>
      <c r="L49" s="4"/>
      <c r="M49" s="4"/>
      <c r="N49" s="4"/>
      <c r="O49" s="4"/>
      <c r="P49" s="4"/>
      <c r="Q49" s="4"/>
      <c r="R49" s="4">
        <v>2243300</v>
      </c>
      <c r="S49" s="5">
        <v>0.1632108946641109</v>
      </c>
      <c r="T49" s="5">
        <v>0</v>
      </c>
      <c r="U49" s="5">
        <v>-1.827676E-2</v>
      </c>
    </row>
    <row r="50" spans="1:21" x14ac:dyDescent="0.2">
      <c r="A50" s="26"/>
      <c r="B50" t="s">
        <v>29</v>
      </c>
      <c r="C50" s="2">
        <v>45266</v>
      </c>
      <c r="D50" s="4">
        <v>285600</v>
      </c>
      <c r="E50" s="4">
        <v>359100</v>
      </c>
      <c r="F50" s="4">
        <v>-73500</v>
      </c>
      <c r="G50" s="4">
        <v>-2800390000</v>
      </c>
      <c r="H50" s="4">
        <f t="shared" si="0"/>
        <v>200614778041.04337</v>
      </c>
      <c r="I50" s="4"/>
      <c r="J50" s="4"/>
      <c r="K50" s="4"/>
      <c r="L50" s="4"/>
      <c r="M50" s="4"/>
      <c r="N50" s="4"/>
      <c r="O50" s="4"/>
      <c r="P50" s="4"/>
      <c r="Q50" s="4"/>
      <c r="R50" s="4">
        <v>2129700</v>
      </c>
      <c r="S50" s="5">
        <v>0.30271869277363012</v>
      </c>
      <c r="T50" s="5">
        <v>0</v>
      </c>
      <c r="U50" s="5">
        <v>1.5957450000000001E-2</v>
      </c>
    </row>
    <row r="51" spans="1:21" x14ac:dyDescent="0.2">
      <c r="A51" s="26"/>
      <c r="B51" t="s">
        <v>30</v>
      </c>
      <c r="C51" s="2">
        <v>45267</v>
      </c>
      <c r="D51" s="4">
        <v>166100</v>
      </c>
      <c r="E51" s="4">
        <v>0</v>
      </c>
      <c r="F51" s="4">
        <v>166100</v>
      </c>
      <c r="G51" s="4">
        <v>6244850000</v>
      </c>
      <c r="H51" s="4">
        <f t="shared" si="0"/>
        <v>206859628041.04337</v>
      </c>
      <c r="I51" s="4"/>
      <c r="J51" s="4"/>
      <c r="K51" s="4"/>
      <c r="L51" s="4"/>
      <c r="M51" s="4"/>
      <c r="N51" s="4"/>
      <c r="O51" s="4"/>
      <c r="P51" s="4"/>
      <c r="Q51" s="4"/>
      <c r="R51" s="4">
        <v>2955100</v>
      </c>
      <c r="S51" s="5">
        <v>5.6207911745795404E-2</v>
      </c>
      <c r="T51" s="5">
        <v>0</v>
      </c>
      <c r="U51" s="5">
        <v>-2.748691E-2</v>
      </c>
    </row>
    <row r="52" spans="1:21" x14ac:dyDescent="0.2">
      <c r="A52" s="26"/>
      <c r="B52" t="s">
        <v>37</v>
      </c>
      <c r="C52" s="2">
        <v>45268</v>
      </c>
      <c r="D52" s="4">
        <v>108400</v>
      </c>
      <c r="E52" s="4">
        <v>23300</v>
      </c>
      <c r="F52" s="4">
        <v>85100</v>
      </c>
      <c r="G52" s="4">
        <v>3175050000</v>
      </c>
      <c r="H52" s="4">
        <f t="shared" si="0"/>
        <v>210034678041.04337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1298300</v>
      </c>
      <c r="S52" s="5">
        <v>0.10144034506662558</v>
      </c>
      <c r="T52" s="5">
        <v>0</v>
      </c>
      <c r="U52" s="5">
        <v>-6.7294800000000004E-3</v>
      </c>
    </row>
    <row r="53" spans="1:21" x14ac:dyDescent="0.2">
      <c r="A53" s="26"/>
      <c r="B53" t="s">
        <v>34</v>
      </c>
      <c r="C53" s="2">
        <v>45271</v>
      </c>
      <c r="D53" s="4">
        <v>2100</v>
      </c>
      <c r="E53" s="4">
        <v>17100</v>
      </c>
      <c r="F53" s="4">
        <v>-15000</v>
      </c>
      <c r="G53" s="4">
        <v>-547520000</v>
      </c>
      <c r="H53" s="4">
        <f t="shared" si="0"/>
        <v>209487158041.04337</v>
      </c>
      <c r="I53" s="4"/>
      <c r="J53" s="4"/>
      <c r="K53" s="4"/>
      <c r="L53" s="4"/>
      <c r="M53" s="4"/>
      <c r="N53" s="4">
        <v>527</v>
      </c>
      <c r="O53" s="4">
        <v>1076</v>
      </c>
      <c r="P53" s="4">
        <v>450900</v>
      </c>
      <c r="Q53" s="4">
        <v>835300</v>
      </c>
      <c r="R53" s="4">
        <v>1377800</v>
      </c>
      <c r="S53" s="5">
        <v>1.3935259108724053E-2</v>
      </c>
      <c r="T53" s="5">
        <v>0</v>
      </c>
      <c r="U53" s="5">
        <v>-1.355014E-2</v>
      </c>
    </row>
    <row r="54" spans="1:21" x14ac:dyDescent="0.2">
      <c r="A54" s="26"/>
      <c r="B54" t="s">
        <v>35</v>
      </c>
      <c r="C54" s="2">
        <v>45272</v>
      </c>
      <c r="D54" s="4">
        <v>104200</v>
      </c>
      <c r="E54" s="4">
        <v>44100</v>
      </c>
      <c r="F54" s="4">
        <v>60100</v>
      </c>
      <c r="G54" s="4">
        <v>2202420000</v>
      </c>
      <c r="H54" s="4">
        <f t="shared" si="0"/>
        <v>211689578041.04337</v>
      </c>
      <c r="I54" s="4">
        <v>204900</v>
      </c>
      <c r="J54" s="4">
        <v>266000</v>
      </c>
      <c r="K54" s="4">
        <v>-61100</v>
      </c>
      <c r="L54" s="4">
        <v>-2196980000</v>
      </c>
      <c r="M54" s="4"/>
      <c r="N54" s="4">
        <v>471</v>
      </c>
      <c r="O54" s="4">
        <v>805</v>
      </c>
      <c r="P54" s="4">
        <v>510200</v>
      </c>
      <c r="Q54" s="4">
        <v>659500</v>
      </c>
      <c r="R54" s="4">
        <v>1248900</v>
      </c>
      <c r="S54" s="5">
        <v>0.11874449515573705</v>
      </c>
      <c r="T54" s="5">
        <v>0.37705180558891827</v>
      </c>
      <c r="U54" s="5">
        <v>1.373626E-2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84E-A8B3-8145-A105-8E8D916DF1F3}">
  <dimension ref="A1:U67"/>
  <sheetViews>
    <sheetView workbookViewId="0">
      <pane ySplit="2" topLeftCell="A29" activePane="bottomLeft" state="frozen"/>
      <selection pane="bottomLeft" activeCell="J58" sqref="J58"/>
    </sheetView>
  </sheetViews>
  <sheetFormatPr baseColWidth="10" defaultRowHeight="16" x14ac:dyDescent="0.2"/>
  <cols>
    <col min="4" max="4" width="16.6640625" customWidth="1"/>
    <col min="5" max="5" width="14.6640625" customWidth="1"/>
    <col min="6" max="6" width="16.33203125" customWidth="1"/>
    <col min="7" max="7" width="18.1640625" customWidth="1"/>
    <col min="8" max="8" width="18.5" customWidth="1"/>
    <col min="12" max="12" width="16.5" customWidth="1"/>
    <col min="18" max="18" width="15.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7900</v>
      </c>
      <c r="E3" s="4">
        <v>23357</v>
      </c>
      <c r="F3" s="4">
        <v>-15457</v>
      </c>
      <c r="G3" s="4">
        <v>-502551740.73000002</v>
      </c>
      <c r="H3" s="4">
        <v>-502551740.73000002</v>
      </c>
      <c r="I3" s="4"/>
      <c r="J3" s="4"/>
      <c r="K3" s="4"/>
      <c r="L3" s="4"/>
      <c r="M3" s="4"/>
      <c r="N3" s="4"/>
      <c r="O3" s="4"/>
      <c r="P3" s="4"/>
      <c r="Q3" s="4"/>
      <c r="R3" s="4">
        <v>450400</v>
      </c>
      <c r="S3" s="5">
        <v>6.9398312611012439E-2</v>
      </c>
      <c r="T3" s="5">
        <v>0</v>
      </c>
      <c r="U3" s="5">
        <v>-4.5941799999999998E-3</v>
      </c>
    </row>
    <row r="4" spans="1:21" x14ac:dyDescent="0.2">
      <c r="A4" s="26"/>
      <c r="B4" t="s">
        <v>26</v>
      </c>
      <c r="C4" s="2">
        <v>45202</v>
      </c>
      <c r="D4" s="4">
        <v>63600</v>
      </c>
      <c r="E4" s="4">
        <v>307681</v>
      </c>
      <c r="F4" s="4">
        <v>-244081</v>
      </c>
      <c r="G4" s="4">
        <v>-7049980000</v>
      </c>
      <c r="H4" s="4">
        <f>H3+G4</f>
        <v>-7552531740.7299995</v>
      </c>
      <c r="I4" s="4"/>
      <c r="J4" s="4"/>
      <c r="K4" s="4"/>
      <c r="L4" s="4"/>
      <c r="M4" s="4"/>
      <c r="N4" s="4"/>
      <c r="O4" s="4"/>
      <c r="P4" s="4"/>
      <c r="Q4" s="4"/>
      <c r="R4" s="4">
        <v>999700</v>
      </c>
      <c r="S4" s="5">
        <v>0.37139241772531761</v>
      </c>
      <c r="T4" s="5">
        <v>0</v>
      </c>
      <c r="U4" s="5">
        <v>-2.8600440000000001E-2</v>
      </c>
    </row>
    <row r="5" spans="1:21" x14ac:dyDescent="0.2">
      <c r="A5" s="26"/>
      <c r="B5" t="s">
        <v>27</v>
      </c>
      <c r="C5" s="2">
        <v>45203</v>
      </c>
      <c r="D5" s="4">
        <v>177900</v>
      </c>
      <c r="E5" s="4">
        <v>200300</v>
      </c>
      <c r="F5" s="4">
        <v>-22400</v>
      </c>
      <c r="G5" s="4">
        <v>-641380000</v>
      </c>
      <c r="H5" s="4">
        <f>H4+G5</f>
        <v>-8193911740.7299995</v>
      </c>
      <c r="I5" s="4"/>
      <c r="J5" s="4"/>
      <c r="K5" s="4"/>
      <c r="L5" s="4"/>
      <c r="M5" s="4"/>
      <c r="N5" s="4"/>
      <c r="O5" s="4"/>
      <c r="P5" s="4"/>
      <c r="Q5" s="4"/>
      <c r="R5" s="4">
        <v>600500</v>
      </c>
      <c r="S5" s="5">
        <v>0.62980849292256458</v>
      </c>
      <c r="T5" s="5">
        <v>0</v>
      </c>
      <c r="U5" s="5">
        <v>1.0452960000000001E-2</v>
      </c>
    </row>
    <row r="6" spans="1:21" x14ac:dyDescent="0.2">
      <c r="A6" s="26"/>
      <c r="B6" t="s">
        <v>28</v>
      </c>
      <c r="C6" s="2">
        <v>45204</v>
      </c>
      <c r="D6" s="4">
        <v>7000</v>
      </c>
      <c r="E6" s="4">
        <v>522000</v>
      </c>
      <c r="F6" s="4">
        <v>-515000</v>
      </c>
      <c r="G6" s="4">
        <v>-14717560000</v>
      </c>
      <c r="H6" s="4">
        <f>H5+G6</f>
        <v>-22911471740.73</v>
      </c>
      <c r="I6" s="4"/>
      <c r="J6" s="4"/>
      <c r="K6" s="4"/>
      <c r="L6" s="4"/>
      <c r="M6" s="4"/>
      <c r="N6" s="4"/>
      <c r="O6" s="4"/>
      <c r="P6" s="4"/>
      <c r="Q6" s="4"/>
      <c r="R6" s="4">
        <v>1013600</v>
      </c>
      <c r="S6" s="5">
        <v>0.52190213101815308</v>
      </c>
      <c r="T6" s="5">
        <v>0</v>
      </c>
      <c r="U6" s="5">
        <v>-2.0689659999999999E-2</v>
      </c>
    </row>
    <row r="7" spans="1:21" x14ac:dyDescent="0.2">
      <c r="A7" s="26"/>
      <c r="B7" t="s">
        <v>29</v>
      </c>
      <c r="C7" s="2">
        <v>45205</v>
      </c>
      <c r="D7" s="4">
        <v>541300</v>
      </c>
      <c r="E7" s="4">
        <v>1162200</v>
      </c>
      <c r="F7" s="4">
        <v>-620900</v>
      </c>
      <c r="G7" s="4">
        <v>-17053880000</v>
      </c>
      <c r="H7" s="4">
        <f t="shared" ref="H7:H54" si="0">H6+G7</f>
        <v>-39965351740.729996</v>
      </c>
      <c r="I7" s="4"/>
      <c r="J7" s="4"/>
      <c r="K7" s="4"/>
      <c r="L7" s="4"/>
      <c r="M7" s="4"/>
      <c r="N7" s="4"/>
      <c r="O7" s="4"/>
      <c r="P7" s="4"/>
      <c r="Q7" s="4"/>
      <c r="R7" s="4">
        <v>1901700</v>
      </c>
      <c r="S7" s="5">
        <v>0.89577746227059996</v>
      </c>
      <c r="T7" s="5">
        <v>0</v>
      </c>
      <c r="U7" s="5">
        <v>3.8732389999999998E-2</v>
      </c>
    </row>
    <row r="8" spans="1:21" x14ac:dyDescent="0.2">
      <c r="A8" s="26"/>
      <c r="B8" t="s">
        <v>32</v>
      </c>
      <c r="C8" s="2">
        <v>45208</v>
      </c>
      <c r="D8" s="4">
        <v>310000</v>
      </c>
      <c r="E8" s="4">
        <v>94400</v>
      </c>
      <c r="F8" s="4">
        <v>215600</v>
      </c>
      <c r="G8" s="4">
        <v>6239008362.8810921</v>
      </c>
      <c r="H8" s="4">
        <f t="shared" si="0"/>
        <v>-33726343377.848904</v>
      </c>
      <c r="I8" s="4"/>
      <c r="J8" s="4"/>
      <c r="K8" s="4"/>
      <c r="L8" s="4"/>
      <c r="M8" s="4"/>
      <c r="N8" s="4"/>
      <c r="O8" s="4"/>
      <c r="P8" s="4"/>
      <c r="Q8" s="4"/>
      <c r="R8" s="4">
        <v>1348100</v>
      </c>
      <c r="S8" s="5">
        <v>0.29997774645797787</v>
      </c>
      <c r="T8" s="5">
        <v>0</v>
      </c>
      <c r="U8" s="5">
        <v>0</v>
      </c>
    </row>
    <row r="9" spans="1:21" x14ac:dyDescent="0.2">
      <c r="A9" s="26"/>
      <c r="B9" t="s">
        <v>33</v>
      </c>
      <c r="C9" s="2">
        <v>45209</v>
      </c>
      <c r="D9" s="4">
        <v>332800</v>
      </c>
      <c r="E9" s="4">
        <v>137800</v>
      </c>
      <c r="F9" s="4">
        <v>195000</v>
      </c>
      <c r="G9" s="4">
        <v>5740910000</v>
      </c>
      <c r="H9" s="4">
        <f t="shared" si="0"/>
        <v>-27985433377.848904</v>
      </c>
      <c r="I9" s="4"/>
      <c r="J9" s="4"/>
      <c r="K9" s="4"/>
      <c r="L9" s="4"/>
      <c r="M9" s="4"/>
      <c r="N9" s="4"/>
      <c r="O9" s="4"/>
      <c r="P9" s="4"/>
      <c r="Q9" s="4"/>
      <c r="R9" s="4">
        <v>1246600</v>
      </c>
      <c r="S9" s="5">
        <v>0.37750681854644635</v>
      </c>
      <c r="T9" s="5">
        <v>0</v>
      </c>
      <c r="U9" s="5">
        <v>-3.3898299999999999E-3</v>
      </c>
    </row>
    <row r="10" spans="1:21" x14ac:dyDescent="0.2">
      <c r="A10" s="26"/>
      <c r="B10" t="s">
        <v>34</v>
      </c>
      <c r="C10" s="2">
        <v>45210</v>
      </c>
      <c r="D10" s="4">
        <v>59430</v>
      </c>
      <c r="E10" s="4">
        <v>37300</v>
      </c>
      <c r="F10" s="4">
        <v>22130</v>
      </c>
      <c r="G10" s="4">
        <v>647350000</v>
      </c>
      <c r="H10" s="4">
        <f t="shared" si="0"/>
        <v>-27338083377.848904</v>
      </c>
      <c r="I10" s="4"/>
      <c r="J10" s="4"/>
      <c r="K10" s="4"/>
      <c r="L10" s="4"/>
      <c r="M10" s="4"/>
      <c r="N10" s="4"/>
      <c r="O10" s="4"/>
      <c r="P10" s="4"/>
      <c r="Q10" s="4"/>
      <c r="R10" s="4">
        <v>1145000</v>
      </c>
      <c r="S10" s="5">
        <v>8.4480349344978167E-2</v>
      </c>
      <c r="T10" s="5">
        <v>0</v>
      </c>
      <c r="U10" s="5">
        <v>-6.8027199999999999E-3</v>
      </c>
    </row>
    <row r="11" spans="1:21" x14ac:dyDescent="0.2">
      <c r="A11" s="26"/>
      <c r="B11" t="s">
        <v>35</v>
      </c>
      <c r="C11" s="2">
        <v>45211</v>
      </c>
      <c r="D11" s="4">
        <v>406900</v>
      </c>
      <c r="E11" s="4">
        <v>53500</v>
      </c>
      <c r="F11" s="4">
        <v>353400</v>
      </c>
      <c r="G11" s="4">
        <v>10512010000</v>
      </c>
      <c r="H11" s="4">
        <f t="shared" si="0"/>
        <v>-16826073377.848904</v>
      </c>
      <c r="I11" s="4"/>
      <c r="J11" s="4"/>
      <c r="K11" s="4"/>
      <c r="L11" s="4"/>
      <c r="M11" s="4"/>
      <c r="N11" s="4"/>
      <c r="O11" s="4"/>
      <c r="P11" s="4"/>
      <c r="Q11" s="4"/>
      <c r="R11" s="4">
        <v>1543000</v>
      </c>
      <c r="S11" s="5">
        <v>0.29837977965003243</v>
      </c>
      <c r="T11" s="5">
        <v>0</v>
      </c>
      <c r="U11" s="5">
        <v>2.5684930000000002E-2</v>
      </c>
    </row>
    <row r="12" spans="1:21" x14ac:dyDescent="0.2">
      <c r="A12" s="26"/>
      <c r="B12" t="s">
        <v>36</v>
      </c>
      <c r="C12" s="2">
        <v>45212</v>
      </c>
      <c r="D12" s="4">
        <v>920800</v>
      </c>
      <c r="E12" s="4">
        <v>20700</v>
      </c>
      <c r="F12" s="4">
        <v>900100</v>
      </c>
      <c r="G12" s="4">
        <v>27433800000</v>
      </c>
      <c r="H12" s="4">
        <f t="shared" si="0"/>
        <v>10607726622.151096</v>
      </c>
      <c r="I12" s="4"/>
      <c r="J12" s="4"/>
      <c r="K12" s="4"/>
      <c r="L12" s="4"/>
      <c r="M12" s="4"/>
      <c r="N12" s="4"/>
      <c r="O12" s="4"/>
      <c r="P12" s="4"/>
      <c r="Q12" s="4"/>
      <c r="R12" s="4">
        <v>3063300</v>
      </c>
      <c r="S12" s="5">
        <v>0.30734828452975549</v>
      </c>
      <c r="T12" s="5">
        <v>0</v>
      </c>
      <c r="U12" s="5">
        <v>6.844741E-2</v>
      </c>
    </row>
    <row r="13" spans="1:21" x14ac:dyDescent="0.2">
      <c r="A13" s="26"/>
      <c r="B13" t="s">
        <v>8</v>
      </c>
      <c r="C13" s="6">
        <v>45215</v>
      </c>
      <c r="D13" s="4">
        <v>195700</v>
      </c>
      <c r="E13" s="4">
        <v>52000</v>
      </c>
      <c r="F13" s="4">
        <v>143700</v>
      </c>
      <c r="G13" s="4">
        <v>4541900000</v>
      </c>
      <c r="H13" s="4">
        <f t="shared" si="0"/>
        <v>15149626622.151096</v>
      </c>
      <c r="I13" s="4"/>
      <c r="J13" s="4"/>
      <c r="K13" s="4"/>
      <c r="L13" s="4"/>
      <c r="M13" s="4"/>
      <c r="N13" s="4"/>
      <c r="O13" s="4"/>
      <c r="P13" s="4"/>
      <c r="Q13" s="4"/>
      <c r="R13" s="4">
        <v>1182500</v>
      </c>
      <c r="S13" s="5">
        <v>0.20947145877378434</v>
      </c>
      <c r="T13" s="5">
        <v>0</v>
      </c>
      <c r="U13" s="5">
        <v>-9.3749999999999997E-3</v>
      </c>
    </row>
    <row r="14" spans="1:21" x14ac:dyDescent="0.2">
      <c r="A14" s="26"/>
      <c r="B14" t="s">
        <v>9</v>
      </c>
      <c r="C14" s="6">
        <v>45216</v>
      </c>
      <c r="D14" s="4">
        <v>266600</v>
      </c>
      <c r="E14" s="4">
        <v>347400</v>
      </c>
      <c r="F14" s="4">
        <v>-80800</v>
      </c>
      <c r="G14" s="4">
        <v>-2920390000</v>
      </c>
      <c r="H14" s="4">
        <f t="shared" si="0"/>
        <v>12229236622.151096</v>
      </c>
      <c r="I14" s="4"/>
      <c r="J14" s="4"/>
      <c r="K14" s="4"/>
      <c r="L14" s="4"/>
      <c r="M14" s="4"/>
      <c r="N14" s="4"/>
      <c r="O14" s="4"/>
      <c r="P14" s="4"/>
      <c r="Q14" s="4"/>
      <c r="R14" s="4">
        <v>2211900</v>
      </c>
      <c r="S14" s="5">
        <v>0.277589402775894</v>
      </c>
      <c r="T14" s="5">
        <v>0</v>
      </c>
      <c r="U14" s="5">
        <v>-6.6246059999999996E-2</v>
      </c>
    </row>
    <row r="15" spans="1:21" x14ac:dyDescent="0.2">
      <c r="A15" s="26"/>
      <c r="B15" t="s">
        <v>10</v>
      </c>
      <c r="C15" s="6">
        <v>45217</v>
      </c>
      <c r="D15" s="4">
        <v>254700</v>
      </c>
      <c r="E15" s="4">
        <v>17050</v>
      </c>
      <c r="F15" s="4">
        <v>237650</v>
      </c>
      <c r="G15" s="4">
        <v>6885470000</v>
      </c>
      <c r="H15" s="4">
        <f t="shared" si="0"/>
        <v>19114706622.151096</v>
      </c>
      <c r="I15" s="4"/>
      <c r="J15" s="4"/>
      <c r="K15" s="4"/>
      <c r="L15" s="4"/>
      <c r="M15" s="4"/>
      <c r="N15" s="4"/>
      <c r="O15" s="4"/>
      <c r="P15" s="4"/>
      <c r="Q15" s="4"/>
      <c r="R15" s="4">
        <v>1236300</v>
      </c>
      <c r="S15" s="5">
        <v>0.21980910782172611</v>
      </c>
      <c r="T15" s="5">
        <v>0</v>
      </c>
      <c r="U15" s="5">
        <v>-1.3513509999999999E-2</v>
      </c>
    </row>
    <row r="16" spans="1:21" x14ac:dyDescent="0.2">
      <c r="A16" s="26"/>
      <c r="B16" t="s">
        <v>11</v>
      </c>
      <c r="C16" s="6">
        <v>45218</v>
      </c>
      <c r="D16" s="4">
        <v>230500</v>
      </c>
      <c r="E16" s="4">
        <v>267600</v>
      </c>
      <c r="F16" s="4">
        <v>-37100</v>
      </c>
      <c r="G16" s="4">
        <v>-1005840000</v>
      </c>
      <c r="H16" s="4">
        <f t="shared" si="0"/>
        <v>18108866622.151096</v>
      </c>
      <c r="I16" s="4"/>
      <c r="J16" s="4"/>
      <c r="K16" s="4"/>
      <c r="L16" s="4"/>
      <c r="M16" s="4"/>
      <c r="N16" s="4"/>
      <c r="O16" s="4"/>
      <c r="P16" s="4"/>
      <c r="Q16" s="4"/>
      <c r="R16" s="4">
        <v>1040600</v>
      </c>
      <c r="S16" s="5">
        <v>0.47866615414184127</v>
      </c>
      <c r="T16" s="5">
        <v>0</v>
      </c>
      <c r="U16" s="5">
        <v>-1.71233E-3</v>
      </c>
    </row>
    <row r="17" spans="1:21" x14ac:dyDescent="0.2">
      <c r="A17" s="26"/>
      <c r="B17" t="s">
        <v>12</v>
      </c>
      <c r="C17" s="6">
        <v>45219</v>
      </c>
      <c r="D17" s="4">
        <v>433000</v>
      </c>
      <c r="E17" s="4">
        <v>136500</v>
      </c>
      <c r="F17" s="4">
        <v>296500</v>
      </c>
      <c r="G17" s="4">
        <v>8977970000</v>
      </c>
      <c r="H17" s="4">
        <f t="shared" si="0"/>
        <v>27086836622.151096</v>
      </c>
      <c r="I17" s="4"/>
      <c r="J17" s="4"/>
      <c r="K17" s="4"/>
      <c r="L17" s="4"/>
      <c r="M17" s="4"/>
      <c r="N17" s="4"/>
      <c r="O17" s="4"/>
      <c r="P17" s="4"/>
      <c r="Q17" s="4"/>
      <c r="R17" s="4">
        <v>1213500</v>
      </c>
      <c r="S17" s="5">
        <v>0.46930366707869797</v>
      </c>
      <c r="T17" s="5">
        <v>0</v>
      </c>
      <c r="U17" s="5">
        <v>3.6020580000000003E-2</v>
      </c>
    </row>
    <row r="18" spans="1:21" x14ac:dyDescent="0.2">
      <c r="A18" s="26"/>
      <c r="B18" t="s">
        <v>15</v>
      </c>
      <c r="C18" s="6">
        <v>45222</v>
      </c>
      <c r="D18" s="4">
        <v>446700</v>
      </c>
      <c r="E18" s="4">
        <v>220500</v>
      </c>
      <c r="F18" s="4">
        <v>226200</v>
      </c>
      <c r="G18" s="4">
        <v>6823050000</v>
      </c>
      <c r="H18" s="4">
        <f t="shared" si="0"/>
        <v>33909886622.151096</v>
      </c>
      <c r="I18" s="4"/>
      <c r="J18" s="4"/>
      <c r="K18" s="4"/>
      <c r="L18" s="4"/>
      <c r="M18" s="4"/>
      <c r="N18" s="4"/>
      <c r="O18" s="4"/>
      <c r="P18" s="4"/>
      <c r="Q18" s="4"/>
      <c r="R18" s="4">
        <v>1015500</v>
      </c>
      <c r="S18" s="5">
        <v>0.65701624815361892</v>
      </c>
      <c r="T18" s="5">
        <v>0</v>
      </c>
      <c r="U18" s="5">
        <v>-1.6556299999999999E-3</v>
      </c>
    </row>
    <row r="19" spans="1:21" x14ac:dyDescent="0.2">
      <c r="A19" s="26"/>
      <c r="B19" t="s">
        <v>16</v>
      </c>
      <c r="C19" s="6">
        <v>45223</v>
      </c>
      <c r="D19" s="4">
        <v>96200</v>
      </c>
      <c r="E19" s="4">
        <v>18000</v>
      </c>
      <c r="F19" s="4">
        <v>78200</v>
      </c>
      <c r="G19" s="4">
        <v>2401620000</v>
      </c>
      <c r="H19" s="4">
        <f t="shared" si="0"/>
        <v>36311506622.151093</v>
      </c>
      <c r="I19" s="4"/>
      <c r="J19" s="4"/>
      <c r="K19" s="4"/>
      <c r="L19" s="4"/>
      <c r="M19" s="4"/>
      <c r="N19" s="4"/>
      <c r="O19" s="4"/>
      <c r="P19" s="4"/>
      <c r="Q19" s="4"/>
      <c r="R19" s="4">
        <v>784500</v>
      </c>
      <c r="S19" s="5">
        <v>0.14557042702358189</v>
      </c>
      <c r="T19" s="5">
        <v>0</v>
      </c>
      <c r="U19" s="5">
        <v>1.492537E-2</v>
      </c>
    </row>
    <row r="20" spans="1:21" x14ac:dyDescent="0.2">
      <c r="A20" s="26"/>
      <c r="B20" t="s">
        <v>17</v>
      </c>
      <c r="C20" s="6">
        <v>45224</v>
      </c>
      <c r="D20" s="4">
        <v>91900</v>
      </c>
      <c r="E20" s="4">
        <v>200900</v>
      </c>
      <c r="F20" s="4">
        <v>-109000</v>
      </c>
      <c r="G20" s="4">
        <v>-3343430000</v>
      </c>
      <c r="H20" s="4">
        <f t="shared" si="0"/>
        <v>32968076622.151093</v>
      </c>
      <c r="I20" s="4"/>
      <c r="J20" s="4"/>
      <c r="K20" s="4"/>
      <c r="L20" s="4"/>
      <c r="M20" s="4"/>
      <c r="N20" s="4"/>
      <c r="O20" s="4"/>
      <c r="P20" s="4"/>
      <c r="Q20" s="4"/>
      <c r="R20" s="4">
        <v>787800</v>
      </c>
      <c r="S20" s="5">
        <v>0.37166793602437165</v>
      </c>
      <c r="T20" s="5">
        <v>0</v>
      </c>
      <c r="U20" s="5">
        <v>-1.1437910000000001E-2</v>
      </c>
    </row>
    <row r="21" spans="1:21" x14ac:dyDescent="0.2">
      <c r="A21" s="26"/>
      <c r="B21" t="s">
        <v>18</v>
      </c>
      <c r="C21" s="6">
        <v>45225</v>
      </c>
      <c r="D21" s="4">
        <v>633600</v>
      </c>
      <c r="E21" s="4">
        <v>60200</v>
      </c>
      <c r="F21" s="4">
        <v>573400</v>
      </c>
      <c r="G21" s="4">
        <v>16749330000</v>
      </c>
      <c r="H21" s="4">
        <f t="shared" si="0"/>
        <v>49717406622.151093</v>
      </c>
      <c r="I21" s="4"/>
      <c r="J21" s="4"/>
      <c r="K21" s="4"/>
      <c r="L21" s="4"/>
      <c r="M21" s="4"/>
      <c r="N21" s="4"/>
      <c r="O21" s="4"/>
      <c r="P21" s="4"/>
      <c r="Q21" s="4"/>
      <c r="R21" s="4">
        <v>1342600</v>
      </c>
      <c r="S21" s="5">
        <v>0.51675852822880974</v>
      </c>
      <c r="T21" s="5">
        <v>0</v>
      </c>
      <c r="U21" s="5">
        <v>-1.487603E-2</v>
      </c>
    </row>
    <row r="22" spans="1:21" x14ac:dyDescent="0.2">
      <c r="A22" s="26"/>
      <c r="B22" t="s">
        <v>19</v>
      </c>
      <c r="C22" s="6">
        <v>45226</v>
      </c>
      <c r="D22" s="4">
        <v>454100</v>
      </c>
      <c r="E22" s="4">
        <v>998300</v>
      </c>
      <c r="F22" s="4">
        <v>-544200</v>
      </c>
      <c r="G22" s="4">
        <v>-16048170000</v>
      </c>
      <c r="H22" s="4">
        <f t="shared" si="0"/>
        <v>33669236622.151093</v>
      </c>
      <c r="I22" s="4"/>
      <c r="J22" s="4"/>
      <c r="K22" s="4"/>
      <c r="L22" s="4"/>
      <c r="M22" s="4"/>
      <c r="N22" s="4"/>
      <c r="O22" s="4"/>
      <c r="P22" s="4"/>
      <c r="Q22" s="4"/>
      <c r="R22" s="4">
        <v>1664400</v>
      </c>
      <c r="S22" s="5">
        <v>0.87262677241047826</v>
      </c>
      <c r="T22" s="5">
        <v>0</v>
      </c>
      <c r="U22" s="5">
        <v>-6.7114100000000001E-3</v>
      </c>
    </row>
    <row r="23" spans="1:21" x14ac:dyDescent="0.2">
      <c r="A23" s="26"/>
      <c r="B23" t="s">
        <v>22</v>
      </c>
      <c r="C23" s="2">
        <v>45229</v>
      </c>
      <c r="D23" s="4">
        <v>105600</v>
      </c>
      <c r="E23" s="4">
        <v>649900</v>
      </c>
      <c r="F23" s="4">
        <v>-544300</v>
      </c>
      <c r="G23" s="4">
        <v>-15718350000</v>
      </c>
      <c r="H23" s="4">
        <f t="shared" si="0"/>
        <v>17950886622.151093</v>
      </c>
      <c r="I23" s="4"/>
      <c r="J23" s="4"/>
      <c r="K23" s="4"/>
      <c r="L23" s="4"/>
      <c r="M23" s="4"/>
      <c r="N23" s="4"/>
      <c r="O23" s="4"/>
      <c r="P23" s="4"/>
      <c r="Q23" s="4"/>
      <c r="R23" s="4">
        <v>1047500</v>
      </c>
      <c r="S23" s="5">
        <v>0.72124105011933171</v>
      </c>
      <c r="T23" s="5">
        <v>0</v>
      </c>
      <c r="U23" s="5">
        <v>-3.3783779999999999E-2</v>
      </c>
    </row>
    <row r="24" spans="1:21" x14ac:dyDescent="0.2">
      <c r="A24" s="26"/>
      <c r="B24" t="s">
        <v>23</v>
      </c>
      <c r="C24" s="2">
        <v>45230</v>
      </c>
      <c r="D24" s="4">
        <v>919900</v>
      </c>
      <c r="E24" s="4">
        <v>311600</v>
      </c>
      <c r="F24" s="4">
        <v>608300</v>
      </c>
      <c r="G24" s="4">
        <v>17382260000</v>
      </c>
      <c r="H24" s="4">
        <f t="shared" si="0"/>
        <v>35333146622.151093</v>
      </c>
      <c r="I24" s="4"/>
      <c r="J24" s="4"/>
      <c r="K24" s="4"/>
      <c r="L24" s="4"/>
      <c r="M24" s="4"/>
      <c r="N24" s="4"/>
      <c r="O24" s="4"/>
      <c r="P24" s="4"/>
      <c r="Q24" s="4"/>
      <c r="R24" s="4">
        <v>1513100</v>
      </c>
      <c r="S24" s="5">
        <v>0.81389200978124376</v>
      </c>
      <c r="T24" s="5">
        <v>0</v>
      </c>
      <c r="U24" s="5">
        <v>0</v>
      </c>
    </row>
    <row r="25" spans="1:21" x14ac:dyDescent="0.2">
      <c r="A25" s="26">
        <v>11</v>
      </c>
      <c r="B25" t="s">
        <v>24</v>
      </c>
      <c r="C25" s="6">
        <v>45231</v>
      </c>
      <c r="D25" s="4">
        <v>309600</v>
      </c>
      <c r="E25" s="4">
        <v>180300</v>
      </c>
      <c r="F25" s="4">
        <v>129300</v>
      </c>
      <c r="G25" s="4">
        <v>3716030000</v>
      </c>
      <c r="H25" s="4">
        <f t="shared" si="0"/>
        <v>39049176622.151093</v>
      </c>
      <c r="I25" s="4"/>
      <c r="J25" s="4"/>
      <c r="K25" s="4"/>
      <c r="L25" s="4"/>
      <c r="M25" s="4"/>
      <c r="N25" s="4"/>
      <c r="O25" s="4"/>
      <c r="P25" s="4"/>
      <c r="Q25" s="4"/>
      <c r="R25" s="4">
        <v>905400</v>
      </c>
      <c r="S25" s="5">
        <v>0.54108681245858181</v>
      </c>
      <c r="T25" s="5">
        <v>0</v>
      </c>
      <c r="U25" s="5">
        <v>0</v>
      </c>
    </row>
    <row r="26" spans="1:21" x14ac:dyDescent="0.2">
      <c r="A26" s="26"/>
      <c r="B26" t="s">
        <v>25</v>
      </c>
      <c r="C26" s="6">
        <v>45232</v>
      </c>
      <c r="D26" s="4">
        <v>489900</v>
      </c>
      <c r="E26" s="4">
        <v>153800</v>
      </c>
      <c r="F26" s="4">
        <v>336100</v>
      </c>
      <c r="G26" s="4">
        <v>10080310000</v>
      </c>
      <c r="H26" s="4">
        <f t="shared" si="0"/>
        <v>49129486622.151093</v>
      </c>
      <c r="I26" s="4"/>
      <c r="J26" s="4"/>
      <c r="K26" s="4"/>
      <c r="L26" s="4"/>
      <c r="M26" s="4"/>
      <c r="N26" s="4"/>
      <c r="O26" s="4"/>
      <c r="P26" s="4"/>
      <c r="Q26" s="4"/>
      <c r="R26" s="4">
        <v>1435600</v>
      </c>
      <c r="S26" s="5">
        <v>0.44838395096127054</v>
      </c>
      <c r="T26" s="5">
        <v>0</v>
      </c>
      <c r="U26" s="5">
        <v>4.8951050000000003E-2</v>
      </c>
    </row>
    <row r="27" spans="1:21" x14ac:dyDescent="0.2">
      <c r="A27" s="26"/>
      <c r="B27" t="s">
        <v>26</v>
      </c>
      <c r="C27" s="6">
        <v>45233</v>
      </c>
      <c r="D27" s="4">
        <v>222420</v>
      </c>
      <c r="E27" s="4">
        <v>276400</v>
      </c>
      <c r="F27" s="4">
        <v>-53980</v>
      </c>
      <c r="G27" s="4">
        <v>-1639160000</v>
      </c>
      <c r="H27" s="4">
        <f t="shared" si="0"/>
        <v>47490326622.151093</v>
      </c>
      <c r="I27" s="4"/>
      <c r="J27" s="4"/>
      <c r="K27" s="4"/>
      <c r="L27" s="4"/>
      <c r="M27" s="4"/>
      <c r="N27" s="4"/>
      <c r="O27" s="4"/>
      <c r="P27" s="4"/>
      <c r="Q27" s="4"/>
      <c r="R27" s="4">
        <v>2486200</v>
      </c>
      <c r="S27" s="5">
        <v>0.20063550800418309</v>
      </c>
      <c r="T27" s="5">
        <v>0</v>
      </c>
      <c r="U27" s="5">
        <v>-2.666667E-2</v>
      </c>
    </row>
    <row r="28" spans="1:21" x14ac:dyDescent="0.2">
      <c r="A28" s="26"/>
      <c r="B28" t="s">
        <v>29</v>
      </c>
      <c r="C28" s="6">
        <v>45236</v>
      </c>
      <c r="D28" s="4">
        <v>152100</v>
      </c>
      <c r="E28" s="4">
        <v>277012</v>
      </c>
      <c r="F28" s="4">
        <v>-124912</v>
      </c>
      <c r="G28" s="4">
        <v>-3686390000</v>
      </c>
      <c r="H28" s="4">
        <f t="shared" si="0"/>
        <v>43803936622.151093</v>
      </c>
      <c r="I28" s="4"/>
      <c r="J28" s="4"/>
      <c r="K28" s="4"/>
      <c r="L28" s="4"/>
      <c r="M28" s="4"/>
      <c r="N28" s="4"/>
      <c r="O28" s="4"/>
      <c r="P28" s="4"/>
      <c r="Q28" s="4"/>
      <c r="R28" s="4">
        <v>1281900</v>
      </c>
      <c r="S28" s="5">
        <v>0.33474686012949528</v>
      </c>
      <c r="T28" s="5">
        <v>0</v>
      </c>
      <c r="U28" s="5">
        <v>1.8835620000000001E-2</v>
      </c>
    </row>
    <row r="29" spans="1:21" x14ac:dyDescent="0.2">
      <c r="A29" s="26"/>
      <c r="B29" t="s">
        <v>30</v>
      </c>
      <c r="C29" s="6">
        <v>45237</v>
      </c>
      <c r="D29" s="4">
        <v>38800</v>
      </c>
      <c r="E29" s="4">
        <v>157047</v>
      </c>
      <c r="F29" s="4">
        <v>-118247</v>
      </c>
      <c r="G29" s="4">
        <v>-3487070000</v>
      </c>
      <c r="H29" s="4">
        <f t="shared" si="0"/>
        <v>40316866622.151093</v>
      </c>
      <c r="I29" s="4"/>
      <c r="J29" s="4"/>
      <c r="K29" s="4"/>
      <c r="L29" s="4"/>
      <c r="M29" s="4"/>
      <c r="N29" s="4"/>
      <c r="O29" s="4"/>
      <c r="P29" s="4"/>
      <c r="Q29" s="4"/>
      <c r="R29" s="4">
        <v>822900</v>
      </c>
      <c r="S29" s="5">
        <v>0.23799611131364687</v>
      </c>
      <c r="T29" s="5">
        <v>0</v>
      </c>
      <c r="U29" s="5">
        <v>-1.512605E-2</v>
      </c>
    </row>
    <row r="30" spans="1:21" x14ac:dyDescent="0.2">
      <c r="A30" s="26"/>
      <c r="B30" t="s">
        <v>37</v>
      </c>
      <c r="C30" s="6">
        <v>45238</v>
      </c>
      <c r="D30" s="4">
        <v>848400</v>
      </c>
      <c r="E30" s="4">
        <v>828180</v>
      </c>
      <c r="F30" s="4">
        <v>20220</v>
      </c>
      <c r="G30" s="4">
        <v>641150000</v>
      </c>
      <c r="H30" s="4">
        <f t="shared" si="0"/>
        <v>40958016622.151093</v>
      </c>
      <c r="I30" s="4"/>
      <c r="J30" s="4"/>
      <c r="K30" s="4"/>
      <c r="L30" s="4"/>
      <c r="M30" s="4"/>
      <c r="N30" s="4"/>
      <c r="O30" s="4"/>
      <c r="P30" s="4"/>
      <c r="Q30" s="4"/>
      <c r="R30" s="4">
        <v>2362500</v>
      </c>
      <c r="S30" s="5">
        <v>0.70966349206349211</v>
      </c>
      <c r="T30" s="5">
        <v>0</v>
      </c>
      <c r="U30" s="5">
        <v>5.9726960000000003E-2</v>
      </c>
    </row>
    <row r="31" spans="1:21" x14ac:dyDescent="0.2">
      <c r="A31" s="26"/>
      <c r="B31" t="s">
        <v>32</v>
      </c>
      <c r="C31" s="6">
        <v>45239</v>
      </c>
      <c r="D31" s="4">
        <v>462900</v>
      </c>
      <c r="E31" s="4">
        <v>608000</v>
      </c>
      <c r="F31" s="4">
        <v>-145100</v>
      </c>
      <c r="G31" s="4">
        <v>-4581170000</v>
      </c>
      <c r="H31" s="4">
        <f t="shared" si="0"/>
        <v>36376846622.151093</v>
      </c>
      <c r="I31" s="4"/>
      <c r="J31" s="4"/>
      <c r="K31" s="4"/>
      <c r="L31" s="4"/>
      <c r="M31" s="4"/>
      <c r="N31" s="4"/>
      <c r="O31" s="4"/>
      <c r="P31" s="4"/>
      <c r="Q31" s="4"/>
      <c r="R31" s="4">
        <v>3804000</v>
      </c>
      <c r="S31" s="5">
        <v>0.28151945320715038</v>
      </c>
      <c r="T31" s="5">
        <v>0</v>
      </c>
      <c r="U31" s="5">
        <v>2.7375199999999999E-2</v>
      </c>
    </row>
    <row r="32" spans="1:21" x14ac:dyDescent="0.2">
      <c r="A32" s="26"/>
      <c r="B32" t="s">
        <v>33</v>
      </c>
      <c r="C32" s="6">
        <v>45240</v>
      </c>
      <c r="D32" s="4">
        <v>79100</v>
      </c>
      <c r="E32" s="4">
        <v>996000</v>
      </c>
      <c r="F32" s="4">
        <v>-916900</v>
      </c>
      <c r="G32" s="4">
        <v>-29015861544.260086</v>
      </c>
      <c r="H32" s="4">
        <f t="shared" si="0"/>
        <v>7360985077.8910065</v>
      </c>
      <c r="I32" s="4"/>
      <c r="J32" s="4"/>
      <c r="K32" s="4"/>
      <c r="L32" s="4"/>
      <c r="M32" s="4"/>
      <c r="N32" s="4"/>
      <c r="O32" s="4"/>
      <c r="P32" s="4"/>
      <c r="Q32" s="4"/>
      <c r="R32" s="4">
        <v>2374600</v>
      </c>
      <c r="S32" s="5">
        <v>0.45274993683146636</v>
      </c>
      <c r="T32" s="5">
        <v>0</v>
      </c>
      <c r="U32" s="5">
        <v>-1.7241380000000001E-2</v>
      </c>
    </row>
    <row r="33" spans="1:21" x14ac:dyDescent="0.2">
      <c r="A33" s="26"/>
      <c r="B33" t="s">
        <v>36</v>
      </c>
      <c r="C33" s="6">
        <v>45243</v>
      </c>
      <c r="D33" s="4">
        <v>75500</v>
      </c>
      <c r="E33" s="4">
        <v>846900</v>
      </c>
      <c r="F33" s="4">
        <v>-771400</v>
      </c>
      <c r="G33" s="4">
        <v>-24461220000</v>
      </c>
      <c r="H33" s="4">
        <f t="shared" si="0"/>
        <v>-17100234922.108994</v>
      </c>
      <c r="I33" s="4"/>
      <c r="J33" s="4"/>
      <c r="K33" s="4"/>
      <c r="L33" s="4"/>
      <c r="M33" s="4"/>
      <c r="N33" s="4"/>
      <c r="O33" s="4"/>
      <c r="P33" s="4"/>
      <c r="Q33" s="4"/>
      <c r="R33" s="4">
        <v>3056400</v>
      </c>
      <c r="S33" s="5">
        <v>0.30179295903677528</v>
      </c>
      <c r="T33" s="5">
        <v>0</v>
      </c>
      <c r="U33" s="5">
        <v>1.435407E-2</v>
      </c>
    </row>
    <row r="34" spans="1:21" x14ac:dyDescent="0.2">
      <c r="A34" s="26"/>
      <c r="B34" t="s">
        <v>38</v>
      </c>
      <c r="C34" s="6">
        <v>45244</v>
      </c>
      <c r="D34" s="4">
        <v>456400</v>
      </c>
      <c r="E34" s="4">
        <v>46000</v>
      </c>
      <c r="F34" s="4">
        <v>410400</v>
      </c>
      <c r="G34" s="4">
        <v>13073760000</v>
      </c>
      <c r="H34" s="4">
        <f t="shared" si="0"/>
        <v>-4026474922.1089935</v>
      </c>
      <c r="I34" s="4"/>
      <c r="J34" s="4"/>
      <c r="K34" s="4"/>
      <c r="L34" s="4"/>
      <c r="M34" s="4"/>
      <c r="N34" s="4"/>
      <c r="O34" s="4"/>
      <c r="P34" s="4"/>
      <c r="Q34" s="4"/>
      <c r="R34" s="4">
        <v>2286200</v>
      </c>
      <c r="S34" s="5">
        <v>0.21975330242323507</v>
      </c>
      <c r="T34" s="5">
        <v>0</v>
      </c>
      <c r="U34" s="5">
        <v>4.71698E-3</v>
      </c>
    </row>
    <row r="35" spans="1:21" x14ac:dyDescent="0.2">
      <c r="A35" s="26"/>
      <c r="B35" t="s">
        <v>7</v>
      </c>
      <c r="C35" s="6">
        <v>45245</v>
      </c>
      <c r="D35" s="4">
        <v>1511200</v>
      </c>
      <c r="E35" s="4">
        <v>217900</v>
      </c>
      <c r="F35" s="4">
        <v>1293300</v>
      </c>
      <c r="G35" s="4">
        <v>41750370000</v>
      </c>
      <c r="H35" s="4">
        <f t="shared" si="0"/>
        <v>37723895077.891006</v>
      </c>
      <c r="I35" s="4"/>
      <c r="J35" s="4"/>
      <c r="K35" s="4"/>
      <c r="L35" s="4"/>
      <c r="M35" s="4"/>
      <c r="N35" s="4"/>
      <c r="O35" s="4"/>
      <c r="P35" s="4"/>
      <c r="Q35" s="4"/>
      <c r="R35" s="4">
        <v>2307800</v>
      </c>
      <c r="S35" s="5">
        <v>0.74924170205390417</v>
      </c>
      <c r="T35" s="5">
        <v>0</v>
      </c>
      <c r="U35" s="5">
        <v>0</v>
      </c>
    </row>
    <row r="36" spans="1:21" x14ac:dyDescent="0.2">
      <c r="A36" s="26"/>
      <c r="B36" t="s">
        <v>8</v>
      </c>
      <c r="C36" s="6">
        <v>45246</v>
      </c>
      <c r="D36" s="4">
        <v>59700</v>
      </c>
      <c r="E36" s="4">
        <v>104100</v>
      </c>
      <c r="F36" s="4">
        <v>-44400</v>
      </c>
      <c r="G36" s="4">
        <v>-1409900000</v>
      </c>
      <c r="H36" s="4">
        <f t="shared" si="0"/>
        <v>36313995077.891006</v>
      </c>
      <c r="I36" s="4"/>
      <c r="J36" s="4"/>
      <c r="K36" s="4"/>
      <c r="L36" s="4"/>
      <c r="M36" s="4"/>
      <c r="N36" s="4"/>
      <c r="O36" s="4"/>
      <c r="P36" s="4"/>
      <c r="Q36" s="4"/>
      <c r="R36" s="4">
        <v>955200</v>
      </c>
      <c r="S36" s="5">
        <v>0.17148241206030151</v>
      </c>
      <c r="T36" s="5">
        <v>0</v>
      </c>
      <c r="U36" s="5">
        <v>1.5649500000000001E-3</v>
      </c>
    </row>
    <row r="37" spans="1:21" x14ac:dyDescent="0.2">
      <c r="A37" s="26"/>
      <c r="B37" t="s">
        <v>9</v>
      </c>
      <c r="C37" s="6">
        <v>45247</v>
      </c>
      <c r="D37" s="4">
        <v>9800</v>
      </c>
      <c r="E37" s="4">
        <v>192430</v>
      </c>
      <c r="F37" s="4">
        <v>-182630</v>
      </c>
      <c r="G37" s="4">
        <v>-5795200000</v>
      </c>
      <c r="H37" s="4">
        <f t="shared" si="0"/>
        <v>30518795077.891006</v>
      </c>
      <c r="I37" s="4"/>
      <c r="J37" s="4"/>
      <c r="K37" s="4"/>
      <c r="L37" s="4"/>
      <c r="M37" s="4"/>
      <c r="N37" s="4"/>
      <c r="O37" s="4"/>
      <c r="P37" s="4"/>
      <c r="Q37" s="4"/>
      <c r="R37" s="4">
        <v>2104700</v>
      </c>
      <c r="S37" s="5">
        <v>9.60849527248539E-2</v>
      </c>
      <c r="T37" s="5">
        <v>0</v>
      </c>
      <c r="U37" s="5">
        <v>-1.5625E-2</v>
      </c>
    </row>
    <row r="38" spans="1:21" x14ac:dyDescent="0.2">
      <c r="A38" s="26"/>
      <c r="B38" t="s">
        <v>12</v>
      </c>
      <c r="C38" s="2">
        <v>45250</v>
      </c>
      <c r="D38" s="4">
        <v>182000</v>
      </c>
      <c r="E38" s="4">
        <v>219800</v>
      </c>
      <c r="F38" s="4">
        <v>-37800</v>
      </c>
      <c r="G38" s="4">
        <v>-1192360000</v>
      </c>
      <c r="H38" s="4">
        <f>H37+G38</f>
        <v>29326435077.891006</v>
      </c>
      <c r="I38" s="4"/>
      <c r="J38" s="4"/>
      <c r="K38" s="4"/>
      <c r="L38" s="4"/>
      <c r="M38" s="4"/>
      <c r="N38" s="4"/>
      <c r="O38" s="4"/>
      <c r="P38" s="4"/>
      <c r="Q38" s="4"/>
      <c r="R38" s="4">
        <v>1054400</v>
      </c>
      <c r="S38" s="5">
        <v>0.38106980273141122</v>
      </c>
      <c r="T38" s="5">
        <v>0</v>
      </c>
      <c r="U38" s="5">
        <v>3.1746000000000001E-3</v>
      </c>
    </row>
    <row r="39" spans="1:21" x14ac:dyDescent="0.2">
      <c r="A39" s="26"/>
      <c r="B39" t="s">
        <v>13</v>
      </c>
      <c r="C39" s="2">
        <v>45251</v>
      </c>
      <c r="D39" s="4">
        <v>28100</v>
      </c>
      <c r="E39" s="4">
        <v>100300</v>
      </c>
      <c r="F39" s="4">
        <v>-72200</v>
      </c>
      <c r="G39" s="4">
        <v>-2299890000</v>
      </c>
      <c r="H39" s="4">
        <f t="shared" si="0"/>
        <v>27026545077.891006</v>
      </c>
      <c r="I39" s="4"/>
      <c r="J39" s="4"/>
      <c r="K39" s="4"/>
      <c r="L39" s="4"/>
      <c r="M39" s="4"/>
      <c r="N39" s="4"/>
      <c r="O39" s="4"/>
      <c r="P39" s="4"/>
      <c r="Q39" s="4"/>
      <c r="R39" s="4">
        <v>1326700</v>
      </c>
      <c r="S39" s="5">
        <v>9.6781487902314015E-2</v>
      </c>
      <c r="T39" s="5">
        <v>0</v>
      </c>
      <c r="U39" s="5">
        <v>1.2658229999999999E-2</v>
      </c>
    </row>
    <row r="40" spans="1:21" x14ac:dyDescent="0.2">
      <c r="A40" s="26"/>
      <c r="B40" t="s">
        <v>14</v>
      </c>
      <c r="C40" s="2">
        <v>45252</v>
      </c>
      <c r="D40" s="4">
        <v>221600</v>
      </c>
      <c r="E40" s="4">
        <v>214200</v>
      </c>
      <c r="F40" s="4">
        <v>7400</v>
      </c>
      <c r="G40" s="4">
        <v>271480000</v>
      </c>
      <c r="H40" s="4">
        <f t="shared" si="0"/>
        <v>27298025077.891006</v>
      </c>
      <c r="I40" s="4"/>
      <c r="J40" s="4"/>
      <c r="K40" s="4"/>
      <c r="L40" s="4"/>
      <c r="M40" s="4"/>
      <c r="N40" s="4"/>
      <c r="O40" s="4"/>
      <c r="P40" s="4"/>
      <c r="Q40" s="4"/>
      <c r="R40" s="4">
        <v>1493100</v>
      </c>
      <c r="S40" s="5">
        <v>0.2918759627620387</v>
      </c>
      <c r="T40" s="5">
        <v>0</v>
      </c>
      <c r="U40" s="5">
        <v>9.3749999999999997E-3</v>
      </c>
    </row>
    <row r="41" spans="1:21" x14ac:dyDescent="0.2">
      <c r="A41" s="26"/>
      <c r="B41" t="s">
        <v>15</v>
      </c>
      <c r="C41" s="2">
        <v>45253</v>
      </c>
      <c r="D41" s="4">
        <v>69900</v>
      </c>
      <c r="E41" s="4">
        <v>42400</v>
      </c>
      <c r="F41" s="4">
        <v>27500</v>
      </c>
      <c r="G41" s="4">
        <v>872280000</v>
      </c>
      <c r="H41" s="4">
        <f t="shared" si="0"/>
        <v>28170305077.891006</v>
      </c>
      <c r="I41" s="4"/>
      <c r="J41" s="4"/>
      <c r="K41" s="4"/>
      <c r="L41" s="4"/>
      <c r="M41" s="4"/>
      <c r="N41" s="4"/>
      <c r="O41" s="4"/>
      <c r="P41" s="4"/>
      <c r="Q41" s="4"/>
      <c r="R41" s="4">
        <v>1822400</v>
      </c>
      <c r="S41" s="5">
        <v>6.1622036874451273E-2</v>
      </c>
      <c r="T41" s="5">
        <v>0</v>
      </c>
      <c r="U41" s="5">
        <v>-3.0959750000000001E-2</v>
      </c>
    </row>
    <row r="42" spans="1:21" x14ac:dyDescent="0.2">
      <c r="A42" s="26"/>
      <c r="B42" t="s">
        <v>16</v>
      </c>
      <c r="C42" s="2">
        <v>45254</v>
      </c>
      <c r="D42" s="4">
        <v>59800</v>
      </c>
      <c r="E42" s="4">
        <v>36200</v>
      </c>
      <c r="F42" s="4">
        <v>23600</v>
      </c>
      <c r="G42" s="4">
        <v>721990000</v>
      </c>
      <c r="H42" s="4">
        <f t="shared" si="0"/>
        <v>28892295077.891006</v>
      </c>
      <c r="I42" s="4"/>
      <c r="J42" s="4"/>
      <c r="K42" s="4"/>
      <c r="L42" s="4"/>
      <c r="M42" s="4"/>
      <c r="N42" s="4"/>
      <c r="O42" s="4"/>
      <c r="P42" s="4"/>
      <c r="Q42" s="4"/>
      <c r="R42" s="4">
        <v>1555400</v>
      </c>
      <c r="S42" s="5">
        <v>6.1720457760061721E-2</v>
      </c>
      <c r="T42" s="5">
        <v>0</v>
      </c>
      <c r="U42" s="5">
        <v>3.1948900000000001E-3</v>
      </c>
    </row>
    <row r="43" spans="1:21" x14ac:dyDescent="0.2">
      <c r="A43" s="26"/>
      <c r="B43" t="s">
        <v>19</v>
      </c>
      <c r="C43" s="2">
        <v>45257</v>
      </c>
      <c r="D43" s="4">
        <v>107700</v>
      </c>
      <c r="E43" s="4">
        <v>0</v>
      </c>
      <c r="F43" s="4">
        <v>107700</v>
      </c>
      <c r="G43" s="4">
        <v>3397490000</v>
      </c>
      <c r="H43" s="4">
        <f t="shared" si="0"/>
        <v>32289785077.891006</v>
      </c>
      <c r="I43" s="4"/>
      <c r="J43" s="4"/>
      <c r="K43" s="4"/>
      <c r="L43" s="4"/>
      <c r="M43" s="4"/>
      <c r="N43" s="4"/>
      <c r="O43" s="4"/>
      <c r="P43" s="4"/>
      <c r="Q43" s="4"/>
      <c r="R43" s="4">
        <v>673100</v>
      </c>
      <c r="S43" s="5">
        <v>0.16000594265339474</v>
      </c>
      <c r="T43" s="5">
        <v>0</v>
      </c>
      <c r="U43" s="5">
        <v>-3.1847099999999999E-3</v>
      </c>
    </row>
    <row r="44" spans="1:21" x14ac:dyDescent="0.2">
      <c r="A44" s="26"/>
      <c r="B44" t="s">
        <v>20</v>
      </c>
      <c r="C44" s="2">
        <v>45258</v>
      </c>
      <c r="D44" s="4">
        <v>147700</v>
      </c>
      <c r="E44" s="4">
        <v>506300</v>
      </c>
      <c r="F44" s="4">
        <v>-358600</v>
      </c>
      <c r="G44" s="4">
        <v>-10983040000</v>
      </c>
      <c r="H44" s="4">
        <f t="shared" si="0"/>
        <v>21306745077.891006</v>
      </c>
      <c r="I44" s="4"/>
      <c r="J44" s="4"/>
      <c r="K44" s="4"/>
      <c r="L44" s="4"/>
      <c r="M44" s="4"/>
      <c r="N44" s="4"/>
      <c r="O44" s="4"/>
      <c r="P44" s="4"/>
      <c r="Q44" s="4"/>
      <c r="R44" s="4">
        <v>1110100</v>
      </c>
      <c r="S44" s="5">
        <v>0.58913611386361586</v>
      </c>
      <c r="T44" s="5">
        <v>0</v>
      </c>
      <c r="U44" s="5">
        <v>0</v>
      </c>
    </row>
    <row r="45" spans="1:21" x14ac:dyDescent="0.2">
      <c r="A45" s="26"/>
      <c r="B45" t="s">
        <v>21</v>
      </c>
      <c r="C45" s="2">
        <v>45259</v>
      </c>
      <c r="D45" s="4">
        <v>170900</v>
      </c>
      <c r="E45" s="4">
        <v>208500</v>
      </c>
      <c r="F45" s="4">
        <v>-37600</v>
      </c>
      <c r="G45" s="4">
        <v>-1155840000</v>
      </c>
      <c r="H45" s="4">
        <f t="shared" si="0"/>
        <v>20150905077.891006</v>
      </c>
      <c r="I45" s="4"/>
      <c r="J45" s="4"/>
      <c r="K45" s="4"/>
      <c r="L45" s="4"/>
      <c r="M45" s="4"/>
      <c r="N45" s="4"/>
      <c r="O45" s="4"/>
      <c r="P45" s="4"/>
      <c r="Q45" s="4"/>
      <c r="R45" s="4">
        <v>747800</v>
      </c>
      <c r="S45" s="5">
        <v>0.50735490772933944</v>
      </c>
      <c r="T45" s="5">
        <v>0</v>
      </c>
      <c r="U45" s="5">
        <v>7.9872199999999997E-3</v>
      </c>
    </row>
    <row r="46" spans="1:21" x14ac:dyDescent="0.2">
      <c r="A46" s="26"/>
      <c r="B46" t="s">
        <v>22</v>
      </c>
      <c r="C46" s="2">
        <v>45260</v>
      </c>
      <c r="D46" s="4">
        <v>555400</v>
      </c>
      <c r="E46" s="4">
        <v>1134400</v>
      </c>
      <c r="F46" s="4">
        <v>-579000</v>
      </c>
      <c r="G46" s="4">
        <v>-18081800000</v>
      </c>
      <c r="H46" s="4">
        <f t="shared" si="0"/>
        <v>2069105077.8910065</v>
      </c>
      <c r="I46" s="4"/>
      <c r="J46" s="4"/>
      <c r="K46" s="4"/>
      <c r="L46" s="4"/>
      <c r="M46" s="4"/>
      <c r="N46" s="4"/>
      <c r="O46" s="4"/>
      <c r="P46" s="4"/>
      <c r="Q46" s="4"/>
      <c r="R46" s="4">
        <v>1869700</v>
      </c>
      <c r="S46" s="5">
        <v>0.90378135529764136</v>
      </c>
      <c r="T46" s="5">
        <v>0</v>
      </c>
      <c r="U46" s="5">
        <v>-1.1093499999999999E-2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309500</v>
      </c>
      <c r="E47" s="4">
        <v>1842</v>
      </c>
      <c r="F47" s="4">
        <v>307658</v>
      </c>
      <c r="G47" s="4">
        <v>9644000000</v>
      </c>
      <c r="H47" s="4">
        <f t="shared" si="0"/>
        <v>11713105077.891006</v>
      </c>
      <c r="I47" s="4"/>
      <c r="J47" s="4"/>
      <c r="K47" s="4"/>
      <c r="L47" s="4"/>
      <c r="M47" s="4"/>
      <c r="N47" s="4"/>
      <c r="O47" s="4"/>
      <c r="P47" s="4"/>
      <c r="Q47" s="4"/>
      <c r="R47" s="4">
        <v>794900</v>
      </c>
      <c r="S47" s="5">
        <v>0.39167442445590639</v>
      </c>
      <c r="T47" s="5">
        <v>0</v>
      </c>
      <c r="U47" s="5">
        <v>1.1217950000000001E-2</v>
      </c>
    </row>
    <row r="48" spans="1:21" x14ac:dyDescent="0.2">
      <c r="A48" s="26"/>
      <c r="B48" t="s">
        <v>27</v>
      </c>
      <c r="C48" s="2">
        <v>45264</v>
      </c>
      <c r="D48" s="4">
        <v>1159600</v>
      </c>
      <c r="E48" s="4">
        <v>1182150</v>
      </c>
      <c r="F48" s="4">
        <v>-22550</v>
      </c>
      <c r="G48" s="4">
        <v>-726421129.26321411</v>
      </c>
      <c r="H48" s="4">
        <f t="shared" si="0"/>
        <v>10986683948.627792</v>
      </c>
      <c r="I48" s="4"/>
      <c r="J48" s="4"/>
      <c r="K48" s="4"/>
      <c r="L48" s="4"/>
      <c r="M48" s="4"/>
      <c r="N48" s="4"/>
      <c r="O48" s="4"/>
      <c r="P48" s="4"/>
      <c r="Q48" s="4"/>
      <c r="R48" s="4">
        <v>5375100</v>
      </c>
      <c r="S48" s="5">
        <v>0.43566631318487098</v>
      </c>
      <c r="T48" s="5">
        <v>0</v>
      </c>
      <c r="U48" s="5">
        <v>3.3280509999999999E-2</v>
      </c>
    </row>
    <row r="49" spans="1:21" x14ac:dyDescent="0.2">
      <c r="A49" s="26"/>
      <c r="B49" t="s">
        <v>28</v>
      </c>
      <c r="C49" s="2">
        <v>45265</v>
      </c>
      <c r="D49" s="4">
        <v>1000400</v>
      </c>
      <c r="E49" s="4">
        <v>1523300</v>
      </c>
      <c r="F49" s="4">
        <v>-522900</v>
      </c>
      <c r="G49" s="4">
        <v>-16858280000</v>
      </c>
      <c r="H49" s="4">
        <f t="shared" si="0"/>
        <v>-5871596051.3722076</v>
      </c>
      <c r="I49" s="4"/>
      <c r="J49" s="4"/>
      <c r="K49" s="4"/>
      <c r="L49" s="4"/>
      <c r="M49" s="4"/>
      <c r="N49" s="4"/>
      <c r="O49" s="4"/>
      <c r="P49" s="4"/>
      <c r="Q49" s="4"/>
      <c r="R49" s="4">
        <v>2710900</v>
      </c>
      <c r="S49" s="5">
        <v>0.9309454424729795</v>
      </c>
      <c r="T49" s="5">
        <v>0</v>
      </c>
      <c r="U49" s="5">
        <v>-1.5337419999999999E-2</v>
      </c>
    </row>
    <row r="50" spans="1:21" x14ac:dyDescent="0.2">
      <c r="A50" s="26"/>
      <c r="B50" t="s">
        <v>29</v>
      </c>
      <c r="C50" s="2">
        <v>45266</v>
      </c>
      <c r="D50" s="4">
        <v>737800</v>
      </c>
      <c r="E50" s="4">
        <v>1494411</v>
      </c>
      <c r="F50" s="4">
        <v>-756611</v>
      </c>
      <c r="G50" s="4">
        <v>-24273120000</v>
      </c>
      <c r="H50" s="4">
        <f t="shared" si="0"/>
        <v>-30144716051.372208</v>
      </c>
      <c r="I50" s="4"/>
      <c r="J50" s="4"/>
      <c r="K50" s="4"/>
      <c r="L50" s="4"/>
      <c r="M50" s="4"/>
      <c r="N50" s="4"/>
      <c r="O50" s="4"/>
      <c r="P50" s="4"/>
      <c r="Q50" s="4"/>
      <c r="R50" s="4">
        <v>3152500</v>
      </c>
      <c r="S50" s="5">
        <v>0.70807644726407615</v>
      </c>
      <c r="T50" s="5">
        <v>0</v>
      </c>
      <c r="U50" s="5">
        <v>-1.55763E-3</v>
      </c>
    </row>
    <row r="51" spans="1:21" x14ac:dyDescent="0.2">
      <c r="A51" s="26"/>
      <c r="B51" t="s">
        <v>30</v>
      </c>
      <c r="C51" s="2">
        <v>45267</v>
      </c>
      <c r="D51" s="4">
        <v>211500</v>
      </c>
      <c r="E51" s="4">
        <v>114920</v>
      </c>
      <c r="F51" s="4">
        <v>96580</v>
      </c>
      <c r="G51" s="4">
        <v>3059320000</v>
      </c>
      <c r="H51" s="4">
        <f t="shared" si="0"/>
        <v>-27085396051.372208</v>
      </c>
      <c r="I51" s="4"/>
      <c r="J51" s="4"/>
      <c r="K51" s="4"/>
      <c r="L51" s="4"/>
      <c r="M51" s="4"/>
      <c r="N51" s="4"/>
      <c r="O51" s="4"/>
      <c r="P51" s="4"/>
      <c r="Q51" s="4"/>
      <c r="R51" s="4">
        <v>2028600</v>
      </c>
      <c r="S51" s="5">
        <v>0.1609090012816721</v>
      </c>
      <c r="T51" s="5">
        <v>0</v>
      </c>
      <c r="U51" s="5">
        <v>-1.092044E-2</v>
      </c>
    </row>
    <row r="52" spans="1:21" x14ac:dyDescent="0.2">
      <c r="A52" s="26"/>
      <c r="B52" t="s">
        <v>37</v>
      </c>
      <c r="C52" s="2">
        <v>45268</v>
      </c>
      <c r="D52" s="4">
        <v>252200</v>
      </c>
      <c r="E52" s="4">
        <v>22257</v>
      </c>
      <c r="F52" s="4">
        <v>229943</v>
      </c>
      <c r="G52" s="4">
        <v>7300170000</v>
      </c>
      <c r="H52" s="4">
        <f t="shared" si="0"/>
        <v>-19785226051.372208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1000300</v>
      </c>
      <c r="S52" s="5">
        <v>0.27437468759372191</v>
      </c>
      <c r="T52" s="5">
        <v>0</v>
      </c>
      <c r="U52" s="5">
        <v>1.5772900000000001E-3</v>
      </c>
    </row>
    <row r="53" spans="1:21" x14ac:dyDescent="0.2">
      <c r="A53" s="26"/>
      <c r="B53" t="s">
        <v>34</v>
      </c>
      <c r="C53" s="2">
        <v>45271</v>
      </c>
      <c r="D53" s="4">
        <v>6600</v>
      </c>
      <c r="E53" s="4">
        <v>193000</v>
      </c>
      <c r="F53" s="4">
        <v>-186400</v>
      </c>
      <c r="G53" s="4">
        <v>-5841350000</v>
      </c>
      <c r="H53" s="4">
        <f t="shared" si="0"/>
        <v>-25626576051.372208</v>
      </c>
      <c r="I53" s="4"/>
      <c r="J53" s="4"/>
      <c r="K53" s="4"/>
      <c r="L53" s="4"/>
      <c r="M53" s="4"/>
      <c r="N53" s="4">
        <v>186</v>
      </c>
      <c r="O53" s="4">
        <v>680</v>
      </c>
      <c r="P53" s="4">
        <v>184700</v>
      </c>
      <c r="Q53" s="4">
        <v>548600</v>
      </c>
      <c r="R53" s="4">
        <v>767300</v>
      </c>
      <c r="S53" s="5">
        <v>0.26013293366349538</v>
      </c>
      <c r="T53" s="5">
        <v>0</v>
      </c>
      <c r="U53" s="5">
        <v>-1.102362E-2</v>
      </c>
    </row>
    <row r="54" spans="1:21" x14ac:dyDescent="0.2">
      <c r="A54" s="26"/>
      <c r="B54" t="s">
        <v>35</v>
      </c>
      <c r="C54" s="2">
        <v>45272</v>
      </c>
      <c r="D54" s="4">
        <v>2800</v>
      </c>
      <c r="E54" s="4">
        <v>287400</v>
      </c>
      <c r="F54" s="4">
        <v>-284600</v>
      </c>
      <c r="G54" s="4">
        <v>-8914520000</v>
      </c>
      <c r="H54" s="4">
        <f t="shared" si="0"/>
        <v>-34541096051.372208</v>
      </c>
      <c r="I54" s="4">
        <v>291000</v>
      </c>
      <c r="J54" s="4">
        <v>396800</v>
      </c>
      <c r="K54" s="4">
        <v>-105800</v>
      </c>
      <c r="L54" s="4">
        <v>-3306095000</v>
      </c>
      <c r="M54" s="4"/>
      <c r="N54" s="4">
        <v>390</v>
      </c>
      <c r="O54" s="4">
        <v>941</v>
      </c>
      <c r="P54" s="4">
        <v>419400</v>
      </c>
      <c r="Q54" s="4">
        <v>790600</v>
      </c>
      <c r="R54" s="4">
        <v>1279400</v>
      </c>
      <c r="S54" s="5">
        <v>0.22682507425355636</v>
      </c>
      <c r="T54" s="5">
        <v>0.53759574800687826</v>
      </c>
      <c r="U54" s="5">
        <v>0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5A9-03A2-3E49-9BF3-F242A4445E0A}">
  <dimension ref="A1:U67"/>
  <sheetViews>
    <sheetView topLeftCell="C1" workbookViewId="0">
      <pane ySplit="2" topLeftCell="A35" activePane="bottomLeft" state="frozen"/>
      <selection pane="bottomLeft" activeCell="J58" sqref="J58"/>
    </sheetView>
  </sheetViews>
  <sheetFormatPr baseColWidth="10" defaultRowHeight="16" x14ac:dyDescent="0.2"/>
  <cols>
    <col min="4" max="5" width="16" customWidth="1"/>
    <col min="6" max="6" width="18.33203125" customWidth="1"/>
    <col min="7" max="7" width="16.6640625" customWidth="1"/>
    <col min="8" max="17" width="14.6640625" customWidth="1"/>
    <col min="18" max="18" width="16.6640625" customWidth="1"/>
    <col min="19" max="19" width="17.33203125" customWidth="1"/>
    <col min="20" max="20" width="15.1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1006200</v>
      </c>
      <c r="E3" s="4">
        <v>280081</v>
      </c>
      <c r="F3" s="4">
        <v>726119</v>
      </c>
      <c r="G3" s="4">
        <v>17524373781.700001</v>
      </c>
      <c r="H3" s="4">
        <v>17524373781.700001</v>
      </c>
      <c r="I3" s="4"/>
      <c r="J3" s="4"/>
      <c r="K3" s="4"/>
      <c r="L3" s="4"/>
      <c r="M3" s="4"/>
      <c r="N3" s="4"/>
      <c r="O3" s="4"/>
      <c r="P3" s="4"/>
      <c r="Q3" s="4"/>
      <c r="R3" s="4">
        <v>4719200</v>
      </c>
      <c r="S3" s="5">
        <v>0.27256335819630445</v>
      </c>
      <c r="T3" s="5">
        <v>0</v>
      </c>
      <c r="U3" s="5">
        <v>1.461378E-2</v>
      </c>
    </row>
    <row r="4" spans="1:21" x14ac:dyDescent="0.2">
      <c r="A4" s="26"/>
      <c r="B4" t="s">
        <v>26</v>
      </c>
      <c r="C4" s="2">
        <v>45202</v>
      </c>
      <c r="D4" s="4">
        <v>552700</v>
      </c>
      <c r="E4" s="4">
        <v>419700</v>
      </c>
      <c r="F4" s="4">
        <v>133000</v>
      </c>
      <c r="G4" s="4">
        <v>2774850000</v>
      </c>
      <c r="H4" s="4">
        <f>H3+G4</f>
        <v>20299223781.700001</v>
      </c>
      <c r="I4" s="4"/>
      <c r="J4" s="4"/>
      <c r="K4" s="4"/>
      <c r="L4" s="4"/>
      <c r="M4" s="4"/>
      <c r="N4" s="4"/>
      <c r="O4" s="4"/>
      <c r="P4" s="4"/>
      <c r="Q4" s="4"/>
      <c r="R4" s="4">
        <v>14407100</v>
      </c>
      <c r="S4" s="5">
        <v>6.7494499239958081E-2</v>
      </c>
      <c r="T4" s="5">
        <v>0</v>
      </c>
      <c r="U4" s="5">
        <v>-6.9958850000000003E-2</v>
      </c>
    </row>
    <row r="5" spans="1:21" x14ac:dyDescent="0.2">
      <c r="A5" s="26"/>
      <c r="B5" t="s">
        <v>27</v>
      </c>
      <c r="C5" s="2">
        <v>45203</v>
      </c>
      <c r="D5" s="4">
        <v>351000</v>
      </c>
      <c r="E5" s="4">
        <v>118100</v>
      </c>
      <c r="F5" s="4">
        <v>232900</v>
      </c>
      <c r="G5" s="4">
        <v>5322660000</v>
      </c>
      <c r="H5" s="4">
        <f t="shared" ref="H5:H54" si="0">H4+G5</f>
        <v>25621883781.700001</v>
      </c>
      <c r="I5" s="4"/>
      <c r="J5" s="4"/>
      <c r="K5" s="4"/>
      <c r="L5" s="4"/>
      <c r="M5" s="4"/>
      <c r="N5" s="4"/>
      <c r="O5" s="4"/>
      <c r="P5" s="4"/>
      <c r="Q5" s="4"/>
      <c r="R5" s="4">
        <v>10517100</v>
      </c>
      <c r="S5" s="5">
        <v>4.4603550408382542E-2</v>
      </c>
      <c r="T5" s="5">
        <v>0</v>
      </c>
      <c r="U5" s="5">
        <v>3.5398230000000003E-2</v>
      </c>
    </row>
    <row r="6" spans="1:21" x14ac:dyDescent="0.2">
      <c r="A6" s="26"/>
      <c r="B6" t="s">
        <v>28</v>
      </c>
      <c r="C6" s="2">
        <v>45204</v>
      </c>
      <c r="D6" s="4">
        <v>5800</v>
      </c>
      <c r="E6" s="4">
        <v>25800</v>
      </c>
      <c r="F6" s="4">
        <v>-20000</v>
      </c>
      <c r="G6" s="4">
        <v>-468950000</v>
      </c>
      <c r="H6" s="4">
        <f t="shared" si="0"/>
        <v>25152933781.700001</v>
      </c>
      <c r="I6" s="4"/>
      <c r="J6" s="4"/>
      <c r="K6" s="4"/>
      <c r="L6" s="4"/>
      <c r="M6" s="4"/>
      <c r="N6" s="4"/>
      <c r="O6" s="4"/>
      <c r="P6" s="4"/>
      <c r="Q6" s="4"/>
      <c r="R6" s="4">
        <v>6691200</v>
      </c>
      <c r="S6" s="5">
        <v>4.7226207556193209E-3</v>
      </c>
      <c r="T6" s="5">
        <v>0</v>
      </c>
      <c r="U6" s="5">
        <v>-3.4188030000000001E-2</v>
      </c>
    </row>
    <row r="7" spans="1:21" x14ac:dyDescent="0.2">
      <c r="A7" s="26"/>
      <c r="B7" t="s">
        <v>29</v>
      </c>
      <c r="C7" s="2">
        <v>45205</v>
      </c>
      <c r="D7" s="4">
        <v>222200</v>
      </c>
      <c r="E7" s="4">
        <v>11389</v>
      </c>
      <c r="F7" s="4">
        <v>210811</v>
      </c>
      <c r="G7" s="4">
        <v>4688580000</v>
      </c>
      <c r="H7" s="4">
        <f t="shared" si="0"/>
        <v>29841513781.700001</v>
      </c>
      <c r="I7" s="4"/>
      <c r="J7" s="4"/>
      <c r="K7" s="4"/>
      <c r="L7" s="4"/>
      <c r="M7" s="4"/>
      <c r="N7" s="4"/>
      <c r="O7" s="4"/>
      <c r="P7" s="4"/>
      <c r="Q7" s="4"/>
      <c r="R7" s="4">
        <v>9384700</v>
      </c>
      <c r="S7" s="5">
        <v>2.4890406725840995E-2</v>
      </c>
      <c r="T7" s="5">
        <v>0</v>
      </c>
      <c r="U7" s="5">
        <v>2.212389E-2</v>
      </c>
    </row>
    <row r="8" spans="1:21" x14ac:dyDescent="0.2">
      <c r="A8" s="26"/>
      <c r="B8" t="s">
        <v>32</v>
      </c>
      <c r="C8" s="2">
        <v>45208</v>
      </c>
      <c r="D8" s="4">
        <v>9400</v>
      </c>
      <c r="E8" s="4">
        <v>290200</v>
      </c>
      <c r="F8" s="4">
        <v>-280800</v>
      </c>
      <c r="G8" s="4">
        <v>-6523820000</v>
      </c>
      <c r="H8" s="4">
        <f t="shared" si="0"/>
        <v>23317693781.700001</v>
      </c>
      <c r="I8" s="4"/>
      <c r="J8" s="4"/>
      <c r="K8" s="4"/>
      <c r="L8" s="4"/>
      <c r="M8" s="4"/>
      <c r="N8" s="4"/>
      <c r="O8" s="4"/>
      <c r="P8" s="4"/>
      <c r="Q8" s="4"/>
      <c r="R8" s="4">
        <v>6167000</v>
      </c>
      <c r="S8" s="5">
        <v>4.8581157775255394E-2</v>
      </c>
      <c r="T8" s="5">
        <v>0</v>
      </c>
      <c r="U8" s="5">
        <v>2.1645020000000001E-2</v>
      </c>
    </row>
    <row r="9" spans="1:21" x14ac:dyDescent="0.2">
      <c r="A9" s="26"/>
      <c r="B9" t="s">
        <v>33</v>
      </c>
      <c r="C9" s="2">
        <v>45209</v>
      </c>
      <c r="D9" s="4">
        <v>8400</v>
      </c>
      <c r="E9" s="4">
        <v>43800</v>
      </c>
      <c r="F9" s="4">
        <v>-35400</v>
      </c>
      <c r="G9" s="4">
        <v>-835830000</v>
      </c>
      <c r="H9" s="4">
        <f t="shared" si="0"/>
        <v>22481863781.700001</v>
      </c>
      <c r="I9" s="4"/>
      <c r="J9" s="4"/>
      <c r="K9" s="4"/>
      <c r="L9" s="4"/>
      <c r="M9" s="4"/>
      <c r="N9" s="4"/>
      <c r="O9" s="4"/>
      <c r="P9" s="4"/>
      <c r="Q9" s="4"/>
      <c r="R9" s="4">
        <v>6223800</v>
      </c>
      <c r="S9" s="5">
        <v>8.387158970403933E-3</v>
      </c>
      <c r="T9" s="5">
        <v>0</v>
      </c>
      <c r="U9" s="5">
        <v>-1.694915E-2</v>
      </c>
    </row>
    <row r="10" spans="1:21" x14ac:dyDescent="0.2">
      <c r="A10" s="26"/>
      <c r="B10" t="s">
        <v>34</v>
      </c>
      <c r="C10" s="2">
        <v>45210</v>
      </c>
      <c r="D10" s="4">
        <v>83900</v>
      </c>
      <c r="E10" s="4">
        <v>201000</v>
      </c>
      <c r="F10" s="4">
        <v>-117100</v>
      </c>
      <c r="G10" s="4">
        <v>-2781040000</v>
      </c>
      <c r="H10" s="4">
        <f t="shared" si="0"/>
        <v>19700823781.700001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5582000</v>
      </c>
      <c r="S10" s="5">
        <v>5.1039054102472232E-2</v>
      </c>
      <c r="T10" s="5">
        <v>0</v>
      </c>
      <c r="U10" s="5">
        <v>1.077586E-2</v>
      </c>
    </row>
    <row r="11" spans="1:21" x14ac:dyDescent="0.2">
      <c r="A11" s="26"/>
      <c r="B11" t="s">
        <v>35</v>
      </c>
      <c r="C11" s="2">
        <v>45211</v>
      </c>
      <c r="D11" s="4">
        <v>239700</v>
      </c>
      <c r="E11" s="4">
        <v>37500</v>
      </c>
      <c r="F11" s="4">
        <v>202200</v>
      </c>
      <c r="G11" s="4">
        <v>4918510000</v>
      </c>
      <c r="H11" s="4">
        <f t="shared" si="0"/>
        <v>24619333781.700001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14107300</v>
      </c>
      <c r="S11" s="5">
        <v>1.9649401373756849E-2</v>
      </c>
      <c r="T11" s="5">
        <v>0</v>
      </c>
      <c r="U11" s="5">
        <v>3.8379530000000002E-2</v>
      </c>
    </row>
    <row r="12" spans="1:21" x14ac:dyDescent="0.2">
      <c r="A12" s="26"/>
      <c r="B12" t="s">
        <v>36</v>
      </c>
      <c r="C12" s="2">
        <v>45212</v>
      </c>
      <c r="D12" s="4">
        <v>917600</v>
      </c>
      <c r="E12" s="4">
        <v>96800</v>
      </c>
      <c r="F12" s="4">
        <v>820800</v>
      </c>
      <c r="G12" s="4">
        <v>20577800000</v>
      </c>
      <c r="H12" s="4">
        <f t="shared" si="0"/>
        <v>45197133781.699997</v>
      </c>
      <c r="I12" s="4"/>
      <c r="J12" s="4"/>
      <c r="K12" s="4"/>
      <c r="L12" s="4"/>
      <c r="M12" s="4"/>
      <c r="N12" s="4"/>
      <c r="O12" s="4"/>
      <c r="P12" s="4"/>
      <c r="Q12" s="4"/>
      <c r="R12" s="4">
        <v>16029000</v>
      </c>
      <c r="S12" s="5">
        <v>6.3285295402083719E-2</v>
      </c>
      <c r="T12" s="5">
        <v>0</v>
      </c>
      <c r="U12" s="5">
        <v>6.9815199999999994E-2</v>
      </c>
    </row>
    <row r="13" spans="1:21" x14ac:dyDescent="0.2">
      <c r="A13" s="26"/>
      <c r="B13" t="s">
        <v>8</v>
      </c>
      <c r="C13" s="6">
        <v>45215</v>
      </c>
      <c r="D13" s="4">
        <v>32700</v>
      </c>
      <c r="E13" s="4">
        <v>215100</v>
      </c>
      <c r="F13" s="4">
        <v>-182400</v>
      </c>
      <c r="G13" s="4">
        <v>-4716960000</v>
      </c>
      <c r="H13" s="4">
        <f t="shared" si="0"/>
        <v>40480173781.699997</v>
      </c>
      <c r="I13" s="4"/>
      <c r="J13" s="4"/>
      <c r="K13" s="4"/>
      <c r="L13" s="4"/>
      <c r="M13" s="4"/>
      <c r="N13" s="4"/>
      <c r="O13" s="4"/>
      <c r="P13" s="4"/>
      <c r="Q13" s="4"/>
      <c r="R13" s="4">
        <v>9352800</v>
      </c>
      <c r="S13" s="5">
        <v>2.6494739543238388E-2</v>
      </c>
      <c r="T13" s="5">
        <v>0</v>
      </c>
      <c r="U13" s="5">
        <v>-4.0307099999999998E-2</v>
      </c>
    </row>
    <row r="14" spans="1:21" x14ac:dyDescent="0.2">
      <c r="A14" s="26"/>
      <c r="B14" t="s">
        <v>9</v>
      </c>
      <c r="C14" s="6">
        <v>45216</v>
      </c>
      <c r="D14" s="4">
        <v>514300</v>
      </c>
      <c r="E14" s="4">
        <v>26200</v>
      </c>
      <c r="F14" s="4">
        <v>488100</v>
      </c>
      <c r="G14" s="4">
        <v>11949950000</v>
      </c>
      <c r="H14" s="4">
        <f t="shared" si="0"/>
        <v>52430123781.699997</v>
      </c>
      <c r="I14" s="4"/>
      <c r="J14" s="4"/>
      <c r="K14" s="4"/>
      <c r="L14" s="4"/>
      <c r="M14" s="4"/>
      <c r="N14" s="4"/>
      <c r="O14" s="4"/>
      <c r="P14" s="4"/>
      <c r="Q14" s="4"/>
      <c r="R14" s="4">
        <v>12442000</v>
      </c>
      <c r="S14" s="5">
        <v>4.344156887960135E-2</v>
      </c>
      <c r="T14" s="5">
        <v>0</v>
      </c>
      <c r="U14" s="5">
        <v>-4.2000000000000003E-2</v>
      </c>
    </row>
    <row r="15" spans="1:21" x14ac:dyDescent="0.2">
      <c r="A15" s="26"/>
      <c r="B15" t="s">
        <v>10</v>
      </c>
      <c r="C15" s="6">
        <v>45217</v>
      </c>
      <c r="D15" s="4">
        <v>642900</v>
      </c>
      <c r="E15" s="4">
        <v>215700</v>
      </c>
      <c r="F15" s="4">
        <v>427200</v>
      </c>
      <c r="G15" s="4">
        <v>9516570000</v>
      </c>
      <c r="H15" s="4">
        <f t="shared" si="0"/>
        <v>61946693781.699997</v>
      </c>
      <c r="I15" s="4"/>
      <c r="J15" s="4"/>
      <c r="K15" s="4"/>
      <c r="L15" s="4"/>
      <c r="M15" s="4"/>
      <c r="N15" s="4"/>
      <c r="O15" s="4"/>
      <c r="P15" s="4"/>
      <c r="Q15" s="4"/>
      <c r="R15" s="4">
        <v>16584100</v>
      </c>
      <c r="S15" s="5">
        <v>5.1772480870231126E-2</v>
      </c>
      <c r="T15" s="5">
        <v>0</v>
      </c>
      <c r="U15" s="5">
        <v>-3.9665970000000002E-2</v>
      </c>
    </row>
    <row r="16" spans="1:21" x14ac:dyDescent="0.2">
      <c r="A16" s="26"/>
      <c r="B16" t="s">
        <v>11</v>
      </c>
      <c r="C16" s="6">
        <v>45218</v>
      </c>
      <c r="D16" s="4">
        <v>1669800</v>
      </c>
      <c r="E16" s="4">
        <v>82000</v>
      </c>
      <c r="F16" s="4">
        <v>1587800</v>
      </c>
      <c r="G16" s="4">
        <v>36389590000</v>
      </c>
      <c r="H16" s="4">
        <f t="shared" si="0"/>
        <v>98336283781.699997</v>
      </c>
      <c r="I16" s="4"/>
      <c r="J16" s="4"/>
      <c r="K16" s="4"/>
      <c r="L16" s="4"/>
      <c r="M16" s="4"/>
      <c r="N16" s="4"/>
      <c r="O16" s="4"/>
      <c r="P16" s="4"/>
      <c r="Q16" s="4"/>
      <c r="R16" s="4">
        <v>12590000</v>
      </c>
      <c r="S16" s="5">
        <v>0.13914217633042097</v>
      </c>
      <c r="T16" s="5">
        <v>0</v>
      </c>
      <c r="U16" s="5">
        <v>-2.1739129999999999E-2</v>
      </c>
    </row>
    <row r="17" spans="1:21" x14ac:dyDescent="0.2">
      <c r="A17" s="26"/>
      <c r="B17" t="s">
        <v>12</v>
      </c>
      <c r="C17" s="6">
        <v>45219</v>
      </c>
      <c r="D17" s="4">
        <v>54300</v>
      </c>
      <c r="E17" s="4">
        <v>29900</v>
      </c>
      <c r="F17" s="4">
        <v>24400</v>
      </c>
      <c r="G17" s="4">
        <v>582410000</v>
      </c>
      <c r="H17" s="4">
        <f t="shared" si="0"/>
        <v>98918693781.699997</v>
      </c>
      <c r="I17" s="4"/>
      <c r="J17" s="4"/>
      <c r="K17" s="4"/>
      <c r="L17" s="4"/>
      <c r="M17" s="4"/>
      <c r="N17" s="4"/>
      <c r="O17" s="4"/>
      <c r="P17" s="4"/>
      <c r="Q17" s="4"/>
      <c r="R17" s="4">
        <v>8426900</v>
      </c>
      <c r="S17" s="5">
        <v>9.9918119355872272E-3</v>
      </c>
      <c r="T17" s="5">
        <v>0</v>
      </c>
      <c r="U17" s="5">
        <v>4.2222219999999998E-2</v>
      </c>
    </row>
    <row r="18" spans="1:21" x14ac:dyDescent="0.2">
      <c r="A18" s="26"/>
      <c r="B18" t="s">
        <v>15</v>
      </c>
      <c r="C18" s="6">
        <v>45222</v>
      </c>
      <c r="D18" s="4">
        <v>63400</v>
      </c>
      <c r="E18" s="4">
        <v>266400</v>
      </c>
      <c r="F18" s="4">
        <v>-203000</v>
      </c>
      <c r="G18" s="4">
        <v>-4741320000</v>
      </c>
      <c r="H18" s="4">
        <f t="shared" si="0"/>
        <v>94177373781.699997</v>
      </c>
      <c r="I18" s="4"/>
      <c r="J18" s="4"/>
      <c r="K18" s="4"/>
      <c r="L18" s="4"/>
      <c r="M18" s="4"/>
      <c r="N18" s="4"/>
      <c r="O18" s="4"/>
      <c r="P18" s="4"/>
      <c r="Q18" s="4"/>
      <c r="R18" s="4">
        <v>6756100</v>
      </c>
      <c r="S18" s="5">
        <v>4.8815144832077675E-2</v>
      </c>
      <c r="T18" s="5">
        <v>0</v>
      </c>
      <c r="U18" s="5">
        <v>-6.3965899999999997E-3</v>
      </c>
    </row>
    <row r="19" spans="1:21" x14ac:dyDescent="0.2">
      <c r="A19" s="26"/>
      <c r="B19" t="s">
        <v>16</v>
      </c>
      <c r="C19" s="6">
        <v>45223</v>
      </c>
      <c r="D19" s="4">
        <v>5100</v>
      </c>
      <c r="E19" s="4">
        <v>123400</v>
      </c>
      <c r="F19" s="4">
        <v>-118300</v>
      </c>
      <c r="G19" s="4">
        <v>-2806000000</v>
      </c>
      <c r="H19" s="4">
        <f t="shared" si="0"/>
        <v>91371373781.699997</v>
      </c>
      <c r="I19" s="4"/>
      <c r="J19" s="4"/>
      <c r="K19" s="4"/>
      <c r="L19" s="4"/>
      <c r="M19" s="4"/>
      <c r="N19" s="4"/>
      <c r="O19" s="4"/>
      <c r="P19" s="4"/>
      <c r="Q19" s="4"/>
      <c r="R19" s="4">
        <v>6043100</v>
      </c>
      <c r="S19" s="5">
        <v>2.1263920835332861E-2</v>
      </c>
      <c r="T19" s="5">
        <v>0</v>
      </c>
      <c r="U19" s="5">
        <v>2.1459229999999999E-2</v>
      </c>
    </row>
    <row r="20" spans="1:21" x14ac:dyDescent="0.2">
      <c r="A20" s="26"/>
      <c r="B20" t="s">
        <v>17</v>
      </c>
      <c r="C20" s="6">
        <v>45224</v>
      </c>
      <c r="D20" s="4">
        <v>67500</v>
      </c>
      <c r="E20" s="4">
        <v>84300</v>
      </c>
      <c r="F20" s="4">
        <v>-16800</v>
      </c>
      <c r="G20" s="4">
        <v>-422740000</v>
      </c>
      <c r="H20" s="4">
        <f t="shared" si="0"/>
        <v>90948633781.699997</v>
      </c>
      <c r="I20" s="4"/>
      <c r="J20" s="4"/>
      <c r="K20" s="4"/>
      <c r="L20" s="4"/>
      <c r="M20" s="4"/>
      <c r="N20" s="4"/>
      <c r="O20" s="4"/>
      <c r="P20" s="4"/>
      <c r="Q20" s="4"/>
      <c r="R20" s="4">
        <v>13045600</v>
      </c>
      <c r="S20" s="5">
        <v>1.1636107193229901E-2</v>
      </c>
      <c r="T20" s="5">
        <v>0</v>
      </c>
      <c r="U20" s="5">
        <v>2.10084E-2</v>
      </c>
    </row>
    <row r="21" spans="1:21" x14ac:dyDescent="0.2">
      <c r="A21" s="26"/>
      <c r="B21" t="s">
        <v>18</v>
      </c>
      <c r="C21" s="6">
        <v>45225</v>
      </c>
      <c r="D21" s="4">
        <v>56700</v>
      </c>
      <c r="E21" s="4">
        <v>132200</v>
      </c>
      <c r="F21" s="4">
        <v>-75500</v>
      </c>
      <c r="G21" s="4">
        <v>-1709000000</v>
      </c>
      <c r="H21" s="4">
        <f t="shared" si="0"/>
        <v>89239633781.699997</v>
      </c>
      <c r="I21" s="4"/>
      <c r="J21" s="4"/>
      <c r="K21" s="4"/>
      <c r="L21" s="4"/>
      <c r="M21" s="4"/>
      <c r="N21" s="4"/>
      <c r="O21" s="4"/>
      <c r="P21" s="4"/>
      <c r="Q21" s="4"/>
      <c r="R21" s="4">
        <v>18757100</v>
      </c>
      <c r="S21" s="5">
        <v>1.0070853170266193E-2</v>
      </c>
      <c r="T21" s="5">
        <v>0</v>
      </c>
      <c r="U21" s="5">
        <v>-6.9958850000000003E-2</v>
      </c>
    </row>
    <row r="22" spans="1:21" x14ac:dyDescent="0.2">
      <c r="A22" s="26"/>
      <c r="B22" t="s">
        <v>19</v>
      </c>
      <c r="C22" s="6">
        <v>45226</v>
      </c>
      <c r="D22" s="4">
        <v>74000</v>
      </c>
      <c r="E22" s="4">
        <v>561100</v>
      </c>
      <c r="F22" s="4">
        <v>-487100</v>
      </c>
      <c r="G22" s="4">
        <v>-11054412839.969067</v>
      </c>
      <c r="H22" s="4">
        <f t="shared" si="0"/>
        <v>78185220941.730927</v>
      </c>
      <c r="I22" s="4"/>
      <c r="J22" s="4"/>
      <c r="K22" s="4"/>
      <c r="L22" s="4"/>
      <c r="M22" s="4"/>
      <c r="N22" s="4"/>
      <c r="O22" s="4"/>
      <c r="P22" s="4"/>
      <c r="Q22" s="4"/>
      <c r="R22" s="4">
        <v>14095400</v>
      </c>
      <c r="S22" s="5">
        <v>4.5057252720745775E-2</v>
      </c>
      <c r="T22" s="5">
        <v>0</v>
      </c>
      <c r="U22" s="5">
        <v>3.7610619999999997E-2</v>
      </c>
    </row>
    <row r="23" spans="1:21" x14ac:dyDescent="0.2">
      <c r="A23" s="26"/>
      <c r="B23" t="s">
        <v>22</v>
      </c>
      <c r="C23" s="2">
        <v>45229</v>
      </c>
      <c r="D23" s="4">
        <v>147300</v>
      </c>
      <c r="E23" s="4">
        <v>17400</v>
      </c>
      <c r="F23" s="4">
        <v>129900</v>
      </c>
      <c r="G23" s="4">
        <v>2943440000</v>
      </c>
      <c r="H23" s="4">
        <f t="shared" si="0"/>
        <v>81128660941.730927</v>
      </c>
      <c r="I23" s="4"/>
      <c r="J23" s="4"/>
      <c r="K23" s="4"/>
      <c r="L23" s="4"/>
      <c r="M23" s="4"/>
      <c r="N23" s="4"/>
      <c r="O23" s="4"/>
      <c r="P23" s="4"/>
      <c r="Q23" s="4"/>
      <c r="R23" s="4">
        <v>7158300</v>
      </c>
      <c r="S23" s="5">
        <v>2.3008256150203261E-2</v>
      </c>
      <c r="T23" s="5">
        <v>0</v>
      </c>
      <c r="U23" s="5">
        <v>-4.0511730000000003E-2</v>
      </c>
    </row>
    <row r="24" spans="1:21" x14ac:dyDescent="0.2">
      <c r="A24" s="26"/>
      <c r="B24" t="s">
        <v>23</v>
      </c>
      <c r="C24" s="2">
        <v>45230</v>
      </c>
      <c r="D24" s="4">
        <v>720500</v>
      </c>
      <c r="E24" s="4">
        <v>30100</v>
      </c>
      <c r="F24" s="4">
        <v>690400</v>
      </c>
      <c r="G24" s="4">
        <v>14838624199.091707</v>
      </c>
      <c r="H24" s="4">
        <f t="shared" si="0"/>
        <v>95967285140.822632</v>
      </c>
      <c r="I24" s="4"/>
      <c r="J24" s="4"/>
      <c r="K24" s="4"/>
      <c r="L24" s="4"/>
      <c r="M24" s="4"/>
      <c r="N24" s="4"/>
      <c r="O24" s="4"/>
      <c r="P24" s="4"/>
      <c r="Q24" s="4"/>
      <c r="R24" s="4">
        <v>15281400</v>
      </c>
      <c r="S24" s="5">
        <v>4.9118536259766775E-2</v>
      </c>
      <c r="T24" s="5">
        <v>0</v>
      </c>
      <c r="U24" s="5">
        <v>-6.8888889999999994E-2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3122000</v>
      </c>
      <c r="E25" s="4">
        <v>25600</v>
      </c>
      <c r="F25" s="4">
        <v>3096400</v>
      </c>
      <c r="G25" s="4">
        <v>62497350000</v>
      </c>
      <c r="H25" s="4">
        <f t="shared" si="0"/>
        <v>158464635140.82263</v>
      </c>
      <c r="I25" s="4"/>
      <c r="J25" s="4"/>
      <c r="K25" s="4"/>
      <c r="L25" s="4"/>
      <c r="M25" s="4"/>
      <c r="N25" s="4"/>
      <c r="O25" s="4"/>
      <c r="P25" s="4"/>
      <c r="Q25" s="4"/>
      <c r="R25" s="4">
        <v>18081100</v>
      </c>
      <c r="S25" s="5">
        <v>0.17408232906183804</v>
      </c>
      <c r="T25" s="5">
        <v>0</v>
      </c>
      <c r="U25" s="5">
        <v>2.3866299999999998E-3</v>
      </c>
    </row>
    <row r="26" spans="1:21" x14ac:dyDescent="0.2">
      <c r="A26" s="26"/>
      <c r="B26" t="s">
        <v>25</v>
      </c>
      <c r="C26" s="6">
        <v>45232</v>
      </c>
      <c r="D26" s="4">
        <v>1764000</v>
      </c>
      <c r="E26" s="4">
        <v>61600</v>
      </c>
      <c r="F26" s="4">
        <v>1702400</v>
      </c>
      <c r="G26" s="4">
        <v>38174040000</v>
      </c>
      <c r="H26" s="4">
        <f t="shared" si="0"/>
        <v>196638675140.82263</v>
      </c>
      <c r="I26" s="4"/>
      <c r="J26" s="4"/>
      <c r="K26" s="4"/>
      <c r="L26" s="4"/>
      <c r="M26" s="4"/>
      <c r="N26" s="4"/>
      <c r="O26" s="4"/>
      <c r="P26" s="4"/>
      <c r="Q26" s="4"/>
      <c r="R26" s="4">
        <v>12455300</v>
      </c>
      <c r="S26" s="5">
        <v>0.14657214197971949</v>
      </c>
      <c r="T26" s="5">
        <v>0</v>
      </c>
      <c r="U26" s="5">
        <v>6.9047620000000004E-2</v>
      </c>
    </row>
    <row r="27" spans="1:21" x14ac:dyDescent="0.2">
      <c r="A27" s="26"/>
      <c r="B27" t="s">
        <v>26</v>
      </c>
      <c r="C27" s="6">
        <v>45233</v>
      </c>
      <c r="D27" s="4">
        <v>339300</v>
      </c>
      <c r="E27" s="4">
        <v>265500</v>
      </c>
      <c r="F27" s="4">
        <v>73800</v>
      </c>
      <c r="G27" s="4">
        <v>1757180000</v>
      </c>
      <c r="H27" s="4">
        <f t="shared" si="0"/>
        <v>198395855140.82263</v>
      </c>
      <c r="I27" s="4"/>
      <c r="J27" s="4"/>
      <c r="K27" s="4"/>
      <c r="L27" s="4"/>
      <c r="M27" s="4"/>
      <c r="N27" s="4"/>
      <c r="O27" s="4"/>
      <c r="P27" s="4"/>
      <c r="Q27" s="4"/>
      <c r="R27" s="4">
        <v>11170300</v>
      </c>
      <c r="S27" s="5">
        <v>5.4143577164445005E-2</v>
      </c>
      <c r="T27" s="5">
        <v>0</v>
      </c>
      <c r="U27" s="5">
        <v>4.4543400000000002E-3</v>
      </c>
    </row>
    <row r="28" spans="1:21" x14ac:dyDescent="0.2">
      <c r="A28" s="26"/>
      <c r="B28" t="s">
        <v>29</v>
      </c>
      <c r="C28" s="6">
        <v>45236</v>
      </c>
      <c r="D28" s="4">
        <v>1236500</v>
      </c>
      <c r="E28" s="4">
        <v>188000</v>
      </c>
      <c r="F28" s="4">
        <v>1048500</v>
      </c>
      <c r="G28" s="4">
        <v>23758030578.844318</v>
      </c>
      <c r="H28" s="4">
        <f t="shared" si="0"/>
        <v>222153885719.66696</v>
      </c>
      <c r="I28" s="4"/>
      <c r="J28" s="4"/>
      <c r="K28" s="4"/>
      <c r="L28" s="4"/>
      <c r="M28" s="4"/>
      <c r="N28" s="4"/>
      <c r="O28" s="4"/>
      <c r="P28" s="4"/>
      <c r="Q28" s="4"/>
      <c r="R28" s="4">
        <v>5975700</v>
      </c>
      <c r="S28" s="5">
        <v>0.23838211422929531</v>
      </c>
      <c r="T28" s="5">
        <v>0</v>
      </c>
      <c r="U28" s="5">
        <v>1.1086469999999999E-2</v>
      </c>
    </row>
    <row r="29" spans="1:21" x14ac:dyDescent="0.2">
      <c r="A29" s="26"/>
      <c r="B29" t="s">
        <v>30</v>
      </c>
      <c r="C29" s="6">
        <v>45237</v>
      </c>
      <c r="D29" s="4">
        <v>272200</v>
      </c>
      <c r="E29" s="4">
        <v>15600</v>
      </c>
      <c r="F29" s="4">
        <v>256600</v>
      </c>
      <c r="G29" s="4">
        <v>5799070000</v>
      </c>
      <c r="H29" s="4">
        <f t="shared" si="0"/>
        <v>227952955719.66696</v>
      </c>
      <c r="I29" s="4"/>
      <c r="J29" s="4"/>
      <c r="K29" s="4"/>
      <c r="L29" s="4"/>
      <c r="M29" s="4"/>
      <c r="N29" s="4"/>
      <c r="O29" s="4"/>
      <c r="P29" s="4"/>
      <c r="Q29" s="4"/>
      <c r="R29" s="4">
        <v>5482500</v>
      </c>
      <c r="S29" s="5">
        <v>5.2494300045599636E-2</v>
      </c>
      <c r="T29" s="5">
        <v>0</v>
      </c>
      <c r="U29" s="5">
        <v>-2.4122810000000001E-2</v>
      </c>
    </row>
    <row r="30" spans="1:21" x14ac:dyDescent="0.2">
      <c r="A30" s="26"/>
      <c r="B30" t="s">
        <v>37</v>
      </c>
      <c r="C30" s="6">
        <v>45238</v>
      </c>
      <c r="D30" s="4">
        <v>78500</v>
      </c>
      <c r="E30" s="4">
        <v>26100</v>
      </c>
      <c r="F30" s="4">
        <v>52400</v>
      </c>
      <c r="G30" s="4">
        <v>1221150000</v>
      </c>
      <c r="H30" s="4">
        <f t="shared" si="0"/>
        <v>229174105719.66696</v>
      </c>
      <c r="I30" s="4"/>
      <c r="J30" s="4"/>
      <c r="K30" s="4"/>
      <c r="L30" s="4"/>
      <c r="M30" s="4"/>
      <c r="N30" s="4"/>
      <c r="O30" s="4"/>
      <c r="P30" s="4"/>
      <c r="Q30" s="4"/>
      <c r="R30" s="4">
        <v>13860100</v>
      </c>
      <c r="S30" s="5">
        <v>7.5468430963701559E-3</v>
      </c>
      <c r="T30" s="5">
        <v>0</v>
      </c>
      <c r="U30" s="5">
        <v>6.9662920000000003E-2</v>
      </c>
    </row>
    <row r="31" spans="1:21" x14ac:dyDescent="0.2">
      <c r="A31" s="26"/>
      <c r="B31" t="s">
        <v>32</v>
      </c>
      <c r="C31" s="6">
        <v>45239</v>
      </c>
      <c r="D31" s="4">
        <v>313500</v>
      </c>
      <c r="E31" s="4">
        <v>590100</v>
      </c>
      <c r="F31" s="4">
        <v>-276600</v>
      </c>
      <c r="G31" s="4">
        <v>-7181550000</v>
      </c>
      <c r="H31" s="4">
        <f t="shared" si="0"/>
        <v>221992555719.66696</v>
      </c>
      <c r="I31" s="4"/>
      <c r="J31" s="4"/>
      <c r="K31" s="4"/>
      <c r="L31" s="4"/>
      <c r="M31" s="4"/>
      <c r="N31" s="4"/>
      <c r="O31" s="4"/>
      <c r="P31" s="4"/>
      <c r="Q31" s="4"/>
      <c r="R31" s="4">
        <v>31321500</v>
      </c>
      <c r="S31" s="5">
        <v>2.8849193046310041E-2</v>
      </c>
      <c r="T31" s="5">
        <v>0</v>
      </c>
      <c r="U31" s="5">
        <v>6.9327730000000004E-2</v>
      </c>
    </row>
    <row r="32" spans="1:21" x14ac:dyDescent="0.2">
      <c r="A32" s="26"/>
      <c r="B32" t="s">
        <v>33</v>
      </c>
      <c r="C32" s="6">
        <v>45240</v>
      </c>
      <c r="D32" s="4">
        <v>383000</v>
      </c>
      <c r="E32" s="4">
        <v>316000</v>
      </c>
      <c r="F32" s="4">
        <v>67000</v>
      </c>
      <c r="G32" s="4">
        <v>1760270000</v>
      </c>
      <c r="H32" s="4">
        <f t="shared" si="0"/>
        <v>223752825719.66696</v>
      </c>
      <c r="I32" s="4"/>
      <c r="J32" s="4"/>
      <c r="K32" s="4"/>
      <c r="L32" s="4"/>
      <c r="M32" s="4"/>
      <c r="N32" s="4"/>
      <c r="O32" s="4"/>
      <c r="P32" s="4"/>
      <c r="Q32" s="4"/>
      <c r="R32" s="4">
        <v>25114800</v>
      </c>
      <c r="S32" s="5">
        <v>2.7832194562568684E-2</v>
      </c>
      <c r="T32" s="5">
        <v>0</v>
      </c>
      <c r="U32" s="5">
        <v>7.8585500000000006E-3</v>
      </c>
    </row>
    <row r="33" spans="1:21" x14ac:dyDescent="0.2">
      <c r="A33" s="26"/>
      <c r="B33" t="s">
        <v>36</v>
      </c>
      <c r="C33" s="6">
        <v>45243</v>
      </c>
      <c r="D33" s="4">
        <v>1074000</v>
      </c>
      <c r="E33" s="4">
        <v>138000</v>
      </c>
      <c r="F33" s="4">
        <v>936000</v>
      </c>
      <c r="G33" s="4">
        <v>24495770000</v>
      </c>
      <c r="H33" s="4">
        <f t="shared" si="0"/>
        <v>248248595719.66696</v>
      </c>
      <c r="I33" s="4"/>
      <c r="J33" s="4"/>
      <c r="K33" s="4"/>
      <c r="L33" s="4"/>
      <c r="M33" s="4"/>
      <c r="N33" s="4"/>
      <c r="O33" s="4"/>
      <c r="P33" s="4"/>
      <c r="Q33" s="4"/>
      <c r="R33" s="4">
        <v>16652200</v>
      </c>
      <c r="S33" s="5">
        <v>7.2783175796591437E-2</v>
      </c>
      <c r="T33" s="5">
        <v>0</v>
      </c>
      <c r="U33" s="5">
        <v>2.9239770000000002E-2</v>
      </c>
    </row>
    <row r="34" spans="1:21" x14ac:dyDescent="0.2">
      <c r="A34" s="26"/>
      <c r="B34" t="s">
        <v>38</v>
      </c>
      <c r="C34" s="6">
        <v>45244</v>
      </c>
      <c r="D34" s="4">
        <v>1046200</v>
      </c>
      <c r="E34" s="4">
        <v>57000</v>
      </c>
      <c r="F34" s="4">
        <v>989200</v>
      </c>
      <c r="G34" s="4">
        <v>26493140000</v>
      </c>
      <c r="H34" s="4">
        <f t="shared" si="0"/>
        <v>274741735719.66696</v>
      </c>
      <c r="I34" s="4"/>
      <c r="J34" s="4"/>
      <c r="K34" s="4"/>
      <c r="L34" s="4"/>
      <c r="M34" s="4"/>
      <c r="N34" s="4"/>
      <c r="O34" s="4"/>
      <c r="P34" s="4"/>
      <c r="Q34" s="4"/>
      <c r="R34" s="4">
        <v>16955800</v>
      </c>
      <c r="S34" s="5">
        <v>6.5063282180728724E-2</v>
      </c>
      <c r="T34" s="5">
        <v>0</v>
      </c>
      <c r="U34" s="5">
        <v>0</v>
      </c>
    </row>
    <row r="35" spans="1:21" x14ac:dyDescent="0.2">
      <c r="A35" s="26"/>
      <c r="B35" t="s">
        <v>7</v>
      </c>
      <c r="C35" s="6">
        <v>45245</v>
      </c>
      <c r="D35" s="4">
        <v>1439100</v>
      </c>
      <c r="E35" s="4">
        <v>535700</v>
      </c>
      <c r="F35" s="4">
        <v>903400</v>
      </c>
      <c r="G35" s="4">
        <v>24475880000</v>
      </c>
      <c r="H35" s="4">
        <f t="shared" si="0"/>
        <v>299217615719.66699</v>
      </c>
      <c r="I35" s="4"/>
      <c r="J35" s="4"/>
      <c r="K35" s="4"/>
      <c r="L35" s="4"/>
      <c r="M35" s="4"/>
      <c r="N35" s="4"/>
      <c r="O35" s="4"/>
      <c r="P35" s="4"/>
      <c r="Q35" s="4"/>
      <c r="R35" s="4">
        <v>18214600</v>
      </c>
      <c r="S35" s="5">
        <v>0.10841852140590515</v>
      </c>
      <c r="T35" s="5">
        <v>0</v>
      </c>
      <c r="U35" s="5">
        <v>1.89394E-3</v>
      </c>
    </row>
    <row r="36" spans="1:21" x14ac:dyDescent="0.2">
      <c r="A36" s="26"/>
      <c r="B36" t="s">
        <v>8</v>
      </c>
      <c r="C36" s="6">
        <v>45246</v>
      </c>
      <c r="D36" s="4">
        <v>671700</v>
      </c>
      <c r="E36" s="4">
        <v>37100</v>
      </c>
      <c r="F36" s="4">
        <v>634600</v>
      </c>
      <c r="G36" s="4">
        <v>16791170000</v>
      </c>
      <c r="H36" s="4">
        <f t="shared" si="0"/>
        <v>316008785719.66699</v>
      </c>
      <c r="I36" s="4"/>
      <c r="J36" s="4"/>
      <c r="K36" s="4"/>
      <c r="L36" s="4"/>
      <c r="M36" s="4"/>
      <c r="N36" s="4"/>
      <c r="O36" s="4"/>
      <c r="P36" s="4"/>
      <c r="Q36" s="4"/>
      <c r="R36" s="4">
        <v>16927200</v>
      </c>
      <c r="S36" s="5">
        <v>4.1873434472328559E-2</v>
      </c>
      <c r="T36" s="5">
        <v>0</v>
      </c>
      <c r="U36" s="5">
        <v>3.5916820000000002E-2</v>
      </c>
    </row>
    <row r="37" spans="1:21" x14ac:dyDescent="0.2">
      <c r="A37" s="26"/>
      <c r="B37" t="s">
        <v>9</v>
      </c>
      <c r="C37" s="6">
        <v>45247</v>
      </c>
      <c r="D37" s="4">
        <v>273021</v>
      </c>
      <c r="E37" s="4">
        <v>487300</v>
      </c>
      <c r="F37" s="4">
        <v>-214279</v>
      </c>
      <c r="G37" s="4">
        <v>-5910960000</v>
      </c>
      <c r="H37" s="4">
        <f t="shared" si="0"/>
        <v>310097825719.66699</v>
      </c>
      <c r="I37" s="4"/>
      <c r="J37" s="4"/>
      <c r="K37" s="4"/>
      <c r="L37" s="4"/>
      <c r="M37" s="4"/>
      <c r="N37" s="4"/>
      <c r="O37" s="4"/>
      <c r="P37" s="4"/>
      <c r="Q37" s="4"/>
      <c r="R37" s="4">
        <v>32874200</v>
      </c>
      <c r="S37" s="5">
        <v>2.3128197796448279E-2</v>
      </c>
      <c r="T37" s="5">
        <v>0</v>
      </c>
      <c r="U37" s="5">
        <v>2.7372259999999999E-2</v>
      </c>
    </row>
    <row r="38" spans="1:21" x14ac:dyDescent="0.2">
      <c r="A38" s="26"/>
      <c r="B38" t="s">
        <v>12</v>
      </c>
      <c r="C38" s="2">
        <v>45250</v>
      </c>
      <c r="D38" s="4">
        <v>63800</v>
      </c>
      <c r="E38" s="4">
        <v>219800</v>
      </c>
      <c r="F38" s="4">
        <v>-156000</v>
      </c>
      <c r="G38" s="4">
        <v>-4408640000</v>
      </c>
      <c r="H38" s="4">
        <f t="shared" si="0"/>
        <v>305689185719.66699</v>
      </c>
      <c r="I38" s="4"/>
      <c r="J38" s="4"/>
      <c r="K38" s="4"/>
      <c r="L38" s="4"/>
      <c r="M38" s="4"/>
      <c r="N38" s="4"/>
      <c r="O38" s="4"/>
      <c r="P38" s="4"/>
      <c r="Q38" s="4"/>
      <c r="R38" s="4">
        <v>16185000</v>
      </c>
      <c r="S38" s="5">
        <v>1.7522397281433427E-2</v>
      </c>
      <c r="T38" s="5">
        <v>0</v>
      </c>
      <c r="U38" s="5">
        <v>1.2433390000000001E-2</v>
      </c>
    </row>
    <row r="39" spans="1:21" x14ac:dyDescent="0.2">
      <c r="A39" s="26"/>
      <c r="B39" t="s">
        <v>13</v>
      </c>
      <c r="C39" s="2">
        <v>45251</v>
      </c>
      <c r="D39" s="4">
        <v>505900</v>
      </c>
      <c r="E39" s="4">
        <v>609100</v>
      </c>
      <c r="F39" s="4">
        <v>-103200</v>
      </c>
      <c r="G39" s="4">
        <v>-2905020000</v>
      </c>
      <c r="H39" s="4">
        <f t="shared" si="0"/>
        <v>302784165719.66699</v>
      </c>
      <c r="I39" s="4"/>
      <c r="J39" s="4"/>
      <c r="K39" s="4"/>
      <c r="L39" s="4"/>
      <c r="M39" s="4"/>
      <c r="N39" s="4"/>
      <c r="O39" s="4"/>
      <c r="P39" s="4"/>
      <c r="Q39" s="4"/>
      <c r="R39" s="4">
        <v>13436900</v>
      </c>
      <c r="S39" s="5">
        <v>8.2980449359599306E-2</v>
      </c>
      <c r="T39" s="5">
        <v>0</v>
      </c>
      <c r="U39" s="5">
        <v>-5.2631600000000002E-3</v>
      </c>
    </row>
    <row r="40" spans="1:21" x14ac:dyDescent="0.2">
      <c r="A40" s="26"/>
      <c r="B40" t="s">
        <v>14</v>
      </c>
      <c r="C40" s="2">
        <v>45252</v>
      </c>
      <c r="D40" s="4">
        <v>69000</v>
      </c>
      <c r="E40" s="4">
        <v>309317</v>
      </c>
      <c r="F40" s="4">
        <v>-240317</v>
      </c>
      <c r="G40" s="4">
        <v>-6811370000</v>
      </c>
      <c r="H40" s="4">
        <f t="shared" si="0"/>
        <v>295972795719.66699</v>
      </c>
      <c r="I40" s="4"/>
      <c r="J40" s="4"/>
      <c r="K40" s="4"/>
      <c r="L40" s="4"/>
      <c r="M40" s="4"/>
      <c r="N40" s="4"/>
      <c r="O40" s="4"/>
      <c r="P40" s="4"/>
      <c r="Q40" s="4"/>
      <c r="R40" s="4">
        <v>13279400</v>
      </c>
      <c r="S40" s="5">
        <v>2.8489013057818879E-2</v>
      </c>
      <c r="T40" s="5">
        <v>0</v>
      </c>
      <c r="U40" s="5">
        <v>8.8183399999999992E-3</v>
      </c>
    </row>
    <row r="41" spans="1:21" x14ac:dyDescent="0.2">
      <c r="A41" s="26"/>
      <c r="B41" t="s">
        <v>15</v>
      </c>
      <c r="C41" s="2">
        <v>45253</v>
      </c>
      <c r="D41" s="4">
        <v>267200</v>
      </c>
      <c r="E41" s="4">
        <v>1262500</v>
      </c>
      <c r="F41" s="4">
        <v>-995300</v>
      </c>
      <c r="G41" s="4">
        <v>-28063830000</v>
      </c>
      <c r="H41" s="4">
        <f t="shared" si="0"/>
        <v>267908965719.66699</v>
      </c>
      <c r="I41" s="4"/>
      <c r="J41" s="4"/>
      <c r="K41" s="4"/>
      <c r="L41" s="4"/>
      <c r="M41" s="4"/>
      <c r="N41" s="4"/>
      <c r="O41" s="4"/>
      <c r="P41" s="4"/>
      <c r="Q41" s="4"/>
      <c r="R41" s="4">
        <v>24849800</v>
      </c>
      <c r="S41" s="5">
        <v>6.155783949971428E-2</v>
      </c>
      <c r="T41" s="5">
        <v>0</v>
      </c>
      <c r="U41" s="5">
        <v>-6.9930069999999997E-2</v>
      </c>
    </row>
    <row r="42" spans="1:21" x14ac:dyDescent="0.2">
      <c r="A42" s="26"/>
      <c r="B42" t="s">
        <v>16</v>
      </c>
      <c r="C42" s="2">
        <v>45254</v>
      </c>
      <c r="D42" s="4">
        <v>1159100</v>
      </c>
      <c r="E42" s="4">
        <v>265800</v>
      </c>
      <c r="F42" s="4">
        <v>893300</v>
      </c>
      <c r="G42" s="4">
        <v>23646140000</v>
      </c>
      <c r="H42" s="4">
        <f t="shared" si="0"/>
        <v>291555105719.66699</v>
      </c>
      <c r="I42" s="4"/>
      <c r="J42" s="4"/>
      <c r="K42" s="4"/>
      <c r="L42" s="4"/>
      <c r="M42" s="4"/>
      <c r="N42" s="4"/>
      <c r="O42" s="4"/>
      <c r="P42" s="4"/>
      <c r="Q42" s="4"/>
      <c r="R42" s="4">
        <v>20178600</v>
      </c>
      <c r="S42" s="5">
        <v>7.0614413289326314E-2</v>
      </c>
      <c r="T42" s="5">
        <v>0</v>
      </c>
      <c r="U42" s="5">
        <v>3.195489E-2</v>
      </c>
    </row>
    <row r="43" spans="1:21" x14ac:dyDescent="0.2">
      <c r="A43" s="26"/>
      <c r="B43" t="s">
        <v>19</v>
      </c>
      <c r="C43" s="2">
        <v>45257</v>
      </c>
      <c r="D43" s="4">
        <v>9100</v>
      </c>
      <c r="E43" s="4">
        <v>314800</v>
      </c>
      <c r="F43" s="4">
        <v>-305700</v>
      </c>
      <c r="G43" s="4">
        <v>-8329130000</v>
      </c>
      <c r="H43" s="4">
        <f t="shared" si="0"/>
        <v>283225975719.66699</v>
      </c>
      <c r="I43" s="4"/>
      <c r="J43" s="4"/>
      <c r="K43" s="4"/>
      <c r="L43" s="4"/>
      <c r="M43" s="4"/>
      <c r="N43" s="4"/>
      <c r="O43" s="4"/>
      <c r="P43" s="4"/>
      <c r="Q43" s="4"/>
      <c r="R43" s="4">
        <v>8456600</v>
      </c>
      <c r="S43" s="5">
        <v>3.8301445025187425E-2</v>
      </c>
      <c r="T43" s="5">
        <v>0</v>
      </c>
      <c r="U43" s="5">
        <v>-3.0965389999999999E-2</v>
      </c>
    </row>
    <row r="44" spans="1:21" x14ac:dyDescent="0.2">
      <c r="A44" s="26"/>
      <c r="B44" t="s">
        <v>20</v>
      </c>
      <c r="C44" s="2">
        <v>45258</v>
      </c>
      <c r="D44" s="4">
        <v>296600</v>
      </c>
      <c r="E44" s="4">
        <v>319300</v>
      </c>
      <c r="F44" s="4">
        <v>-22700</v>
      </c>
      <c r="G44" s="4">
        <v>-537590000</v>
      </c>
      <c r="H44" s="4">
        <f t="shared" si="0"/>
        <v>282688385719.66699</v>
      </c>
      <c r="I44" s="4"/>
      <c r="J44" s="4"/>
      <c r="K44" s="4"/>
      <c r="L44" s="4"/>
      <c r="M44" s="4"/>
      <c r="N44" s="4"/>
      <c r="O44" s="4"/>
      <c r="P44" s="4"/>
      <c r="Q44" s="4"/>
      <c r="R44" s="4">
        <v>12233300</v>
      </c>
      <c r="S44" s="5">
        <v>5.0346186229390272E-2</v>
      </c>
      <c r="T44" s="5">
        <v>0</v>
      </c>
      <c r="U44" s="5">
        <v>1.503759E-2</v>
      </c>
    </row>
    <row r="45" spans="1:21" x14ac:dyDescent="0.2">
      <c r="A45" s="26"/>
      <c r="B45" t="s">
        <v>21</v>
      </c>
      <c r="C45" s="2">
        <v>45259</v>
      </c>
      <c r="D45" s="4">
        <v>95100</v>
      </c>
      <c r="E45" s="4">
        <v>794300</v>
      </c>
      <c r="F45" s="4">
        <v>-699200</v>
      </c>
      <c r="G45" s="4">
        <v>-18944270000</v>
      </c>
      <c r="H45" s="4">
        <f t="shared" si="0"/>
        <v>263744115719.66699</v>
      </c>
      <c r="I45" s="4"/>
      <c r="J45" s="4"/>
      <c r="K45" s="4"/>
      <c r="L45" s="4"/>
      <c r="M45" s="4"/>
      <c r="N45" s="4"/>
      <c r="O45" s="4"/>
      <c r="P45" s="4"/>
      <c r="Q45" s="4"/>
      <c r="R45" s="4">
        <v>8671600</v>
      </c>
      <c r="S45" s="5">
        <v>0.10256469394344758</v>
      </c>
      <c r="T45" s="5">
        <v>0</v>
      </c>
      <c r="U45" s="5">
        <v>1.111111E-2</v>
      </c>
    </row>
    <row r="46" spans="1:21" x14ac:dyDescent="0.2">
      <c r="A46" s="26"/>
      <c r="B46" t="s">
        <v>22</v>
      </c>
      <c r="C46" s="2">
        <v>45260</v>
      </c>
      <c r="D46" s="4">
        <v>15430</v>
      </c>
      <c r="E46" s="4">
        <v>69700</v>
      </c>
      <c r="F46" s="4">
        <v>-54270</v>
      </c>
      <c r="G46" s="4">
        <v>-1482280000</v>
      </c>
      <c r="H46" s="4">
        <f t="shared" si="0"/>
        <v>262261835719.66699</v>
      </c>
      <c r="I46" s="4"/>
      <c r="J46" s="4"/>
      <c r="K46" s="4"/>
      <c r="L46" s="4"/>
      <c r="M46" s="4"/>
      <c r="N46" s="4"/>
      <c r="O46" s="4"/>
      <c r="P46" s="4"/>
      <c r="Q46" s="4"/>
      <c r="R46" s="4">
        <v>10284300</v>
      </c>
      <c r="S46" s="5">
        <v>8.2776659568468448E-3</v>
      </c>
      <c r="T46" s="5">
        <v>0</v>
      </c>
      <c r="U46" s="5">
        <v>-3.663E-3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33400</v>
      </c>
      <c r="E47" s="4">
        <v>645100</v>
      </c>
      <c r="F47" s="4">
        <v>-611700</v>
      </c>
      <c r="G47" s="4">
        <v>-16395690000</v>
      </c>
      <c r="H47" s="4">
        <f t="shared" si="0"/>
        <v>245866145719.66699</v>
      </c>
      <c r="I47" s="4"/>
      <c r="J47" s="4"/>
      <c r="K47" s="4"/>
      <c r="L47" s="4"/>
      <c r="M47" s="4"/>
      <c r="N47" s="4"/>
      <c r="O47" s="4"/>
      <c r="P47" s="4"/>
      <c r="Q47" s="4"/>
      <c r="R47" s="4">
        <v>9558700</v>
      </c>
      <c r="S47" s="5">
        <v>7.0982455773274611E-2</v>
      </c>
      <c r="T47" s="5">
        <v>0</v>
      </c>
      <c r="U47" s="5">
        <v>-7.3529399999999996E-3</v>
      </c>
    </row>
    <row r="48" spans="1:21" x14ac:dyDescent="0.2">
      <c r="A48" s="26"/>
      <c r="B48" t="s">
        <v>27</v>
      </c>
      <c r="C48" s="2">
        <v>45264</v>
      </c>
      <c r="D48" s="4">
        <v>652883</v>
      </c>
      <c r="E48" s="4">
        <v>871200</v>
      </c>
      <c r="F48" s="4">
        <v>-218317</v>
      </c>
      <c r="G48" s="4">
        <v>-6060940000</v>
      </c>
      <c r="H48" s="4">
        <f t="shared" si="0"/>
        <v>239805205719.66699</v>
      </c>
      <c r="I48" s="4"/>
      <c r="J48" s="4"/>
      <c r="K48" s="4"/>
      <c r="L48" s="4"/>
      <c r="M48" s="4"/>
      <c r="N48" s="4"/>
      <c r="O48" s="4"/>
      <c r="P48" s="4"/>
      <c r="Q48" s="4"/>
      <c r="R48" s="4">
        <v>16724500</v>
      </c>
      <c r="S48" s="5">
        <v>9.1128763191724721E-2</v>
      </c>
      <c r="T48" s="5">
        <v>0</v>
      </c>
      <c r="U48" s="5">
        <v>0.05</v>
      </c>
    </row>
    <row r="49" spans="1:21" x14ac:dyDescent="0.2">
      <c r="A49" s="26"/>
      <c r="B49" t="s">
        <v>28</v>
      </c>
      <c r="C49" s="2">
        <v>45265</v>
      </c>
      <c r="D49" s="4">
        <v>172183</v>
      </c>
      <c r="E49" s="4">
        <v>219300</v>
      </c>
      <c r="F49" s="4">
        <v>-47117</v>
      </c>
      <c r="G49" s="4">
        <v>-1322000000</v>
      </c>
      <c r="H49" s="4">
        <f t="shared" si="0"/>
        <v>238483205719.66699</v>
      </c>
      <c r="I49" s="4"/>
      <c r="J49" s="4"/>
      <c r="K49" s="4"/>
      <c r="L49" s="4"/>
      <c r="M49" s="4"/>
      <c r="N49" s="4"/>
      <c r="O49" s="4"/>
      <c r="P49" s="4"/>
      <c r="Q49" s="4"/>
      <c r="R49" s="4">
        <v>10358600</v>
      </c>
      <c r="S49" s="5">
        <v>3.7793041530708782E-2</v>
      </c>
      <c r="T49" s="5">
        <v>0</v>
      </c>
      <c r="U49" s="5">
        <v>-1.410935E-2</v>
      </c>
    </row>
    <row r="50" spans="1:21" x14ac:dyDescent="0.2">
      <c r="A50" s="26"/>
      <c r="B50" t="s">
        <v>29</v>
      </c>
      <c r="C50" s="2">
        <v>45266</v>
      </c>
      <c r="D50" s="4">
        <v>503951</v>
      </c>
      <c r="E50" s="4">
        <v>111500</v>
      </c>
      <c r="F50" s="4">
        <v>392451</v>
      </c>
      <c r="G50" s="4">
        <v>11126460000</v>
      </c>
      <c r="H50" s="4">
        <f t="shared" si="0"/>
        <v>249609665719.66699</v>
      </c>
      <c r="I50" s="4"/>
      <c r="J50" s="4"/>
      <c r="K50" s="4"/>
      <c r="L50" s="4"/>
      <c r="M50" s="4"/>
      <c r="N50" s="4"/>
      <c r="O50" s="4"/>
      <c r="P50" s="4"/>
      <c r="Q50" s="4"/>
      <c r="R50" s="4">
        <v>16609000</v>
      </c>
      <c r="S50" s="5">
        <v>3.7055271238485156E-2</v>
      </c>
      <c r="T50" s="5">
        <v>0</v>
      </c>
      <c r="U50" s="5">
        <v>3.041145E-2</v>
      </c>
    </row>
    <row r="51" spans="1:21" x14ac:dyDescent="0.2">
      <c r="A51" s="26"/>
      <c r="B51" t="s">
        <v>30</v>
      </c>
      <c r="C51" s="2">
        <v>45267</v>
      </c>
      <c r="D51" s="4">
        <v>281717</v>
      </c>
      <c r="E51" s="4">
        <v>759500</v>
      </c>
      <c r="F51" s="4">
        <v>-477783</v>
      </c>
      <c r="G51" s="4">
        <v>-13528720000</v>
      </c>
      <c r="H51" s="4">
        <f t="shared" si="0"/>
        <v>236080945719.66699</v>
      </c>
      <c r="I51" s="4"/>
      <c r="J51" s="4"/>
      <c r="K51" s="4"/>
      <c r="L51" s="4"/>
      <c r="M51" s="4"/>
      <c r="N51" s="4"/>
      <c r="O51" s="4"/>
      <c r="P51" s="4"/>
      <c r="Q51" s="4"/>
      <c r="R51" s="4">
        <v>22262724</v>
      </c>
      <c r="S51" s="5">
        <v>4.6769523801310206E-2</v>
      </c>
      <c r="T51" s="5">
        <v>0</v>
      </c>
      <c r="U51" s="5">
        <v>-5.2083299999999997E-3</v>
      </c>
    </row>
    <row r="52" spans="1:21" x14ac:dyDescent="0.2">
      <c r="A52" s="26"/>
      <c r="B52" t="s">
        <v>37</v>
      </c>
      <c r="C52" s="2">
        <v>45268</v>
      </c>
      <c r="D52" s="4">
        <v>303884</v>
      </c>
      <c r="E52" s="4">
        <v>5500</v>
      </c>
      <c r="F52" s="4">
        <v>298384</v>
      </c>
      <c r="G52" s="4">
        <v>8525410000</v>
      </c>
      <c r="H52" s="4">
        <f t="shared" si="0"/>
        <v>244606355719.66699</v>
      </c>
      <c r="I52" s="4">
        <v>176400</v>
      </c>
      <c r="J52" s="4">
        <v>0</v>
      </c>
      <c r="K52" s="4">
        <v>176400</v>
      </c>
      <c r="L52" s="4">
        <v>5043860000</v>
      </c>
      <c r="M52" s="4"/>
      <c r="N52" s="4">
        <v>2989</v>
      </c>
      <c r="O52" s="4">
        <v>4675</v>
      </c>
      <c r="P52" s="4">
        <v>4542300</v>
      </c>
      <c r="Q52" s="4">
        <v>7167200</v>
      </c>
      <c r="R52" s="4">
        <v>13568100</v>
      </c>
      <c r="S52" s="5">
        <f>(D52+E52)/R52</f>
        <v>2.2802308355628274E-2</v>
      </c>
      <c r="T52" s="5">
        <f>(I52+J52)/R52</f>
        <v>1.3001083423618635E-2</v>
      </c>
      <c r="U52" s="5">
        <v>1.7451999999999999E-3</v>
      </c>
    </row>
    <row r="53" spans="1:21" x14ac:dyDescent="0.2">
      <c r="A53" s="26"/>
      <c r="B53" t="s">
        <v>34</v>
      </c>
      <c r="C53" s="2">
        <v>45271</v>
      </c>
      <c r="D53" s="4">
        <v>56617</v>
      </c>
      <c r="E53" s="4">
        <v>360300</v>
      </c>
      <c r="F53" s="4">
        <v>-303683</v>
      </c>
      <c r="G53" s="4">
        <v>-8502750000</v>
      </c>
      <c r="H53" s="4">
        <f t="shared" si="0"/>
        <v>236103605719.66699</v>
      </c>
      <c r="I53" s="4">
        <v>87800</v>
      </c>
      <c r="J53" s="4">
        <v>0</v>
      </c>
      <c r="K53" s="4">
        <v>87800</v>
      </c>
      <c r="L53" s="4">
        <v>2442480000</v>
      </c>
      <c r="M53" s="4"/>
      <c r="N53" s="4">
        <v>2773</v>
      </c>
      <c r="O53" s="4">
        <v>4429</v>
      </c>
      <c r="P53" s="4">
        <v>3484700</v>
      </c>
      <c r="Q53" s="4">
        <v>5182900</v>
      </c>
      <c r="R53" s="4">
        <v>9474500</v>
      </c>
      <c r="S53" s="5">
        <v>4.4004116312206451E-2</v>
      </c>
      <c r="T53" s="5">
        <v>9.2669797878516015E-3</v>
      </c>
      <c r="U53" s="5">
        <v>-3.135889E-2</v>
      </c>
    </row>
    <row r="54" spans="1:21" x14ac:dyDescent="0.2">
      <c r="A54" s="26"/>
      <c r="B54" t="s">
        <v>35</v>
      </c>
      <c r="C54" s="2">
        <v>45272</v>
      </c>
      <c r="D54" s="4">
        <v>30500</v>
      </c>
      <c r="E54" s="4">
        <v>92095</v>
      </c>
      <c r="F54" s="4">
        <v>-61595</v>
      </c>
      <c r="G54" s="4">
        <v>-1691410000</v>
      </c>
      <c r="H54" s="4">
        <f t="shared" si="0"/>
        <v>234412195719.66699</v>
      </c>
      <c r="I54" s="4"/>
      <c r="J54" s="4"/>
      <c r="K54" s="4"/>
      <c r="L54" s="4"/>
      <c r="M54" s="4"/>
      <c r="N54" s="4">
        <v>3895</v>
      </c>
      <c r="O54" s="4">
        <v>6658</v>
      </c>
      <c r="P54" s="4">
        <v>4456300</v>
      </c>
      <c r="Q54" s="4">
        <v>7096100</v>
      </c>
      <c r="R54" s="4">
        <v>12863700</v>
      </c>
      <c r="S54" s="5">
        <v>9.5303062104993112E-3</v>
      </c>
      <c r="T54" s="5">
        <v>0</v>
      </c>
      <c r="U54" s="5">
        <v>-2.6978419999999999E-2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DE7-2427-1940-95EE-2EAE003B0071}">
  <dimension ref="A1:U67"/>
  <sheetViews>
    <sheetView workbookViewId="0">
      <pane ySplit="2" topLeftCell="A28" activePane="bottomLeft" state="frozen"/>
      <selection pane="bottomLeft" activeCell="H54" sqref="H54"/>
    </sheetView>
  </sheetViews>
  <sheetFormatPr baseColWidth="10" defaultRowHeight="16" x14ac:dyDescent="0.2"/>
  <cols>
    <col min="4" max="4" width="13.83203125" customWidth="1"/>
    <col min="5" max="5" width="14.83203125" customWidth="1"/>
    <col min="6" max="6" width="18.5" customWidth="1"/>
    <col min="7" max="7" width="19.33203125" customWidth="1"/>
    <col min="8" max="8" width="25.33203125" customWidth="1"/>
    <col min="18" max="18" width="16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23900</v>
      </c>
      <c r="E3" s="4">
        <v>37700</v>
      </c>
      <c r="F3" s="4">
        <v>-13800</v>
      </c>
      <c r="G3" s="4">
        <v>-655840000</v>
      </c>
      <c r="H3" s="4">
        <v>-655840000</v>
      </c>
      <c r="I3" s="4"/>
      <c r="J3" s="4"/>
      <c r="K3" s="4"/>
      <c r="L3" s="4"/>
      <c r="M3" s="4"/>
      <c r="N3" s="4"/>
      <c r="O3" s="4"/>
      <c r="P3" s="4"/>
      <c r="Q3" s="4"/>
      <c r="R3" s="4">
        <v>376300</v>
      </c>
      <c r="S3" s="5">
        <v>0.16369917618921073</v>
      </c>
      <c r="T3" s="5">
        <v>0</v>
      </c>
      <c r="U3" s="5">
        <v>1.5086209999999999E-2</v>
      </c>
    </row>
    <row r="4" spans="1:21" x14ac:dyDescent="0.2">
      <c r="A4" s="26"/>
      <c r="B4" t="s">
        <v>26</v>
      </c>
      <c r="C4" s="2">
        <v>45202</v>
      </c>
      <c r="D4" s="4">
        <v>235900</v>
      </c>
      <c r="E4" s="4">
        <v>41400</v>
      </c>
      <c r="F4" s="4">
        <v>194500</v>
      </c>
      <c r="G4" s="4">
        <v>8941210000</v>
      </c>
      <c r="H4" s="4">
        <f>H3+G4</f>
        <v>8285370000</v>
      </c>
      <c r="I4" s="4"/>
      <c r="J4" s="4"/>
      <c r="K4" s="4"/>
      <c r="L4" s="4"/>
      <c r="M4" s="4"/>
      <c r="N4" s="4"/>
      <c r="O4" s="4"/>
      <c r="P4" s="4"/>
      <c r="Q4" s="4"/>
      <c r="R4" s="4">
        <v>1154500</v>
      </c>
      <c r="S4" s="5">
        <v>0.24019055868341274</v>
      </c>
      <c r="T4" s="5">
        <v>0</v>
      </c>
      <c r="U4" s="5">
        <v>-2.6539279999999998E-2</v>
      </c>
    </row>
    <row r="5" spans="1:21" x14ac:dyDescent="0.2">
      <c r="A5" s="26"/>
      <c r="B5" t="s">
        <v>27</v>
      </c>
      <c r="C5" s="2">
        <v>45203</v>
      </c>
      <c r="D5" s="4">
        <v>30100</v>
      </c>
      <c r="E5" s="4">
        <v>900</v>
      </c>
      <c r="F5" s="4">
        <v>29200</v>
      </c>
      <c r="G5" s="4">
        <v>1376170000</v>
      </c>
      <c r="H5" s="4">
        <f>H4+G5</f>
        <v>9661540000</v>
      </c>
      <c r="I5" s="4"/>
      <c r="J5" s="4"/>
      <c r="K5" s="4"/>
      <c r="L5" s="4"/>
      <c r="M5" s="4"/>
      <c r="N5" s="4"/>
      <c r="O5" s="4"/>
      <c r="P5" s="4"/>
      <c r="Q5" s="4"/>
      <c r="R5" s="4">
        <v>561000</v>
      </c>
      <c r="S5" s="5">
        <v>5.5258467023172907E-2</v>
      </c>
      <c r="T5" s="5">
        <v>0</v>
      </c>
      <c r="U5" s="5">
        <v>3.3805889999999998E-2</v>
      </c>
    </row>
    <row r="6" spans="1:21" x14ac:dyDescent="0.2">
      <c r="A6" s="26"/>
      <c r="B6" t="s">
        <v>28</v>
      </c>
      <c r="C6" s="2">
        <v>45204</v>
      </c>
      <c r="D6" s="4">
        <v>15900</v>
      </c>
      <c r="E6" s="4">
        <v>33800</v>
      </c>
      <c r="F6" s="4">
        <v>-17900</v>
      </c>
      <c r="G6" s="4">
        <v>-895870000</v>
      </c>
      <c r="H6" s="4">
        <f>H5+G6</f>
        <v>8765670000</v>
      </c>
      <c r="I6" s="4"/>
      <c r="J6" s="4"/>
      <c r="K6" s="4"/>
      <c r="L6" s="4"/>
      <c r="M6" s="4"/>
      <c r="N6" s="4"/>
      <c r="O6" s="4"/>
      <c r="P6" s="4"/>
      <c r="Q6" s="4"/>
      <c r="R6" s="4">
        <v>2132800</v>
      </c>
      <c r="S6" s="5">
        <v>2.3302700675168792E-2</v>
      </c>
      <c r="T6" s="5">
        <v>0</v>
      </c>
      <c r="U6" s="5">
        <v>5.9071730000000003E-2</v>
      </c>
    </row>
    <row r="7" spans="1:21" x14ac:dyDescent="0.2">
      <c r="A7" s="26"/>
      <c r="B7" t="s">
        <v>29</v>
      </c>
      <c r="C7" s="2">
        <v>45205</v>
      </c>
      <c r="D7" s="4">
        <v>19000</v>
      </c>
      <c r="E7" s="4">
        <v>51300</v>
      </c>
      <c r="F7" s="4">
        <v>-32300</v>
      </c>
      <c r="G7" s="4">
        <v>-1611990000</v>
      </c>
      <c r="H7" s="4">
        <f t="shared" ref="H7:H54" si="0">H6+G7</f>
        <v>7153680000</v>
      </c>
      <c r="I7" s="4"/>
      <c r="J7" s="4"/>
      <c r="K7" s="4"/>
      <c r="L7" s="4"/>
      <c r="M7" s="4"/>
      <c r="N7" s="4"/>
      <c r="O7" s="4"/>
      <c r="P7" s="4"/>
      <c r="Q7" s="4"/>
      <c r="R7" s="4">
        <v>795900</v>
      </c>
      <c r="S7" s="5">
        <v>8.8327679356703104E-2</v>
      </c>
      <c r="T7" s="5">
        <v>0</v>
      </c>
      <c r="U7" s="5">
        <v>1.5936249999999999E-2</v>
      </c>
    </row>
    <row r="8" spans="1:21" x14ac:dyDescent="0.2">
      <c r="A8" s="26"/>
      <c r="B8" t="s">
        <v>32</v>
      </c>
      <c r="C8" s="2">
        <v>45208</v>
      </c>
      <c r="D8" s="4">
        <v>22100</v>
      </c>
      <c r="E8" s="4">
        <v>20500</v>
      </c>
      <c r="F8" s="4">
        <v>1600</v>
      </c>
      <c r="G8" s="4">
        <v>94440000</v>
      </c>
      <c r="H8" s="4">
        <f t="shared" si="0"/>
        <v>7248120000</v>
      </c>
      <c r="I8" s="4"/>
      <c r="J8" s="4"/>
      <c r="K8" s="4"/>
      <c r="L8" s="4"/>
      <c r="M8" s="4"/>
      <c r="N8" s="4"/>
      <c r="O8" s="4"/>
      <c r="P8" s="4"/>
      <c r="Q8" s="4"/>
      <c r="R8" s="4">
        <v>1299100</v>
      </c>
      <c r="S8" s="5">
        <v>3.279193287660688E-2</v>
      </c>
      <c r="T8" s="5">
        <v>0</v>
      </c>
      <c r="U8" s="5">
        <v>0</v>
      </c>
    </row>
    <row r="9" spans="1:21" x14ac:dyDescent="0.2">
      <c r="A9" s="26"/>
      <c r="B9" t="s">
        <v>33</v>
      </c>
      <c r="C9" s="2">
        <v>45209</v>
      </c>
      <c r="D9" s="4">
        <v>91300</v>
      </c>
      <c r="E9" s="4">
        <v>18100</v>
      </c>
      <c r="F9" s="4">
        <v>73200</v>
      </c>
      <c r="G9" s="4">
        <v>3797030000</v>
      </c>
      <c r="H9" s="4">
        <f t="shared" si="0"/>
        <v>11045150000</v>
      </c>
      <c r="I9" s="4"/>
      <c r="J9" s="4"/>
      <c r="K9" s="4"/>
      <c r="L9" s="4"/>
      <c r="M9" s="4"/>
      <c r="N9" s="4"/>
      <c r="O9" s="4"/>
      <c r="P9" s="4"/>
      <c r="Q9" s="4"/>
      <c r="R9" s="4">
        <v>1317300</v>
      </c>
      <c r="S9" s="5">
        <v>8.3048660138161395E-2</v>
      </c>
      <c r="T9" s="5">
        <v>0</v>
      </c>
      <c r="U9" s="5">
        <v>-3.9215700000000001E-3</v>
      </c>
    </row>
    <row r="10" spans="1:21" x14ac:dyDescent="0.2">
      <c r="A10" s="26"/>
      <c r="B10" t="s">
        <v>34</v>
      </c>
      <c r="C10" s="2">
        <v>45210</v>
      </c>
      <c r="D10" s="4">
        <v>33300</v>
      </c>
      <c r="E10" s="4">
        <v>3700</v>
      </c>
      <c r="F10" s="4">
        <v>29600</v>
      </c>
      <c r="G10" s="4">
        <v>1547460000</v>
      </c>
      <c r="H10" s="4">
        <f t="shared" si="0"/>
        <v>12592610000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1345900</v>
      </c>
      <c r="S10" s="5">
        <v>2.7490898283676349E-2</v>
      </c>
      <c r="T10" s="5">
        <v>0</v>
      </c>
      <c r="U10" s="5">
        <v>3.3464569999999999E-2</v>
      </c>
    </row>
    <row r="11" spans="1:21" x14ac:dyDescent="0.2">
      <c r="A11" s="26"/>
      <c r="B11" t="s">
        <v>35</v>
      </c>
      <c r="C11" s="2">
        <v>45211</v>
      </c>
      <c r="D11" s="4">
        <v>29100</v>
      </c>
      <c r="E11" s="4">
        <v>5700</v>
      </c>
      <c r="F11" s="4">
        <v>23400</v>
      </c>
      <c r="G11" s="4">
        <v>1249100000</v>
      </c>
      <c r="H11" s="4">
        <f t="shared" si="0"/>
        <v>13841710000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981800</v>
      </c>
      <c r="S11" s="5">
        <v>3.5445100835200652E-2</v>
      </c>
      <c r="T11" s="5">
        <v>0</v>
      </c>
      <c r="U11" s="5">
        <v>5.7142900000000003E-3</v>
      </c>
    </row>
    <row r="12" spans="1:21" x14ac:dyDescent="0.2">
      <c r="A12" s="26"/>
      <c r="B12" t="s">
        <v>36</v>
      </c>
      <c r="C12" s="2">
        <v>45212</v>
      </c>
      <c r="D12" s="4">
        <v>34000</v>
      </c>
      <c r="E12" s="4">
        <v>2800</v>
      </c>
      <c r="F12" s="4">
        <v>31200</v>
      </c>
      <c r="G12" s="4">
        <v>1659750000</v>
      </c>
      <c r="H12" s="4">
        <f t="shared" si="0"/>
        <v>15501460000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1355400</v>
      </c>
      <c r="S12" s="5">
        <v>2.7150656632728348E-2</v>
      </c>
      <c r="T12" s="5">
        <v>0</v>
      </c>
      <c r="U12" s="5">
        <v>2.2727270000000001E-2</v>
      </c>
    </row>
    <row r="13" spans="1:21" x14ac:dyDescent="0.2">
      <c r="A13" s="26"/>
      <c r="B13" t="s">
        <v>8</v>
      </c>
      <c r="C13" s="6">
        <v>45215</v>
      </c>
      <c r="D13" s="4">
        <v>87000</v>
      </c>
      <c r="E13" s="4">
        <v>146500</v>
      </c>
      <c r="F13" s="4">
        <v>-59500</v>
      </c>
      <c r="G13" s="4">
        <v>-3258220000</v>
      </c>
      <c r="H13" s="4">
        <f t="shared" si="0"/>
        <v>12243240000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1488100</v>
      </c>
      <c r="S13" s="5">
        <v>0.15691149788320677</v>
      </c>
      <c r="T13" s="5">
        <v>0</v>
      </c>
      <c r="U13" s="5">
        <v>-1.851852E-2</v>
      </c>
    </row>
    <row r="14" spans="1:21" x14ac:dyDescent="0.2">
      <c r="A14" s="26"/>
      <c r="B14" t="s">
        <v>9</v>
      </c>
      <c r="C14" s="6">
        <v>45216</v>
      </c>
      <c r="D14" s="4">
        <v>35300</v>
      </c>
      <c r="E14" s="4">
        <v>700</v>
      </c>
      <c r="F14" s="4">
        <v>34600</v>
      </c>
      <c r="G14" s="4">
        <v>1825450000</v>
      </c>
      <c r="H14" s="4">
        <f t="shared" si="0"/>
        <v>14068690000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1384800</v>
      </c>
      <c r="S14" s="5">
        <v>2.5996533795493933E-2</v>
      </c>
      <c r="T14" s="5">
        <v>0</v>
      </c>
      <c r="U14" s="5">
        <v>-6.8867919999999999E-2</v>
      </c>
    </row>
    <row r="15" spans="1:21" x14ac:dyDescent="0.2">
      <c r="A15" s="26"/>
      <c r="B15" t="s">
        <v>10</v>
      </c>
      <c r="C15" s="6">
        <v>45217</v>
      </c>
      <c r="D15" s="4">
        <v>96900</v>
      </c>
      <c r="E15" s="4">
        <v>21500</v>
      </c>
      <c r="F15" s="4">
        <v>75400</v>
      </c>
      <c r="G15" s="4">
        <v>3728740000</v>
      </c>
      <c r="H15" s="4">
        <f t="shared" si="0"/>
        <v>17797430000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1920700</v>
      </c>
      <c r="S15" s="5">
        <v>6.1644192221585882E-2</v>
      </c>
      <c r="T15" s="5">
        <v>0</v>
      </c>
      <c r="U15" s="5">
        <v>0</v>
      </c>
    </row>
    <row r="16" spans="1:21" x14ac:dyDescent="0.2">
      <c r="A16" s="26"/>
      <c r="B16" t="s">
        <v>11</v>
      </c>
      <c r="C16" s="6">
        <v>45218</v>
      </c>
      <c r="D16" s="4">
        <v>30400</v>
      </c>
      <c r="E16" s="4">
        <v>37900</v>
      </c>
      <c r="F16" s="4">
        <v>-7500</v>
      </c>
      <c r="G16" s="4">
        <v>-368090000</v>
      </c>
      <c r="H16" s="4">
        <f t="shared" si="0"/>
        <v>17429340000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789800</v>
      </c>
      <c r="S16" s="5">
        <v>8.6477589263104587E-2</v>
      </c>
      <c r="T16" s="5">
        <v>0</v>
      </c>
      <c r="U16" s="5">
        <v>-2.5329279999999999E-2</v>
      </c>
    </row>
    <row r="17" spans="1:21" x14ac:dyDescent="0.2">
      <c r="A17" s="26"/>
      <c r="B17" t="s">
        <v>12</v>
      </c>
      <c r="C17" s="6">
        <v>45219</v>
      </c>
      <c r="D17" s="4">
        <v>26600</v>
      </c>
      <c r="E17" s="4">
        <v>34600</v>
      </c>
      <c r="F17" s="4">
        <v>-8000</v>
      </c>
      <c r="G17" s="4">
        <v>-418960000</v>
      </c>
      <c r="H17" s="4">
        <f t="shared" si="0"/>
        <v>17010380000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1865000</v>
      </c>
      <c r="S17" s="5">
        <v>3.2815013404825739E-2</v>
      </c>
      <c r="T17" s="5">
        <v>0</v>
      </c>
      <c r="U17" s="5">
        <v>3.9501040000000001E-2</v>
      </c>
    </row>
    <row r="18" spans="1:21" x14ac:dyDescent="0.2">
      <c r="A18" s="26"/>
      <c r="B18" t="s">
        <v>15</v>
      </c>
      <c r="C18" s="6">
        <v>45222</v>
      </c>
      <c r="D18" s="4">
        <v>17000</v>
      </c>
      <c r="E18" s="4">
        <v>88300</v>
      </c>
      <c r="F18" s="4">
        <v>-71300</v>
      </c>
      <c r="G18" s="4">
        <v>-3523670000</v>
      </c>
      <c r="H18" s="4">
        <f t="shared" si="0"/>
        <v>13486710000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551000</v>
      </c>
      <c r="S18" s="5">
        <v>0.19110707803992741</v>
      </c>
      <c r="T18" s="5">
        <v>0</v>
      </c>
      <c r="U18" s="5">
        <v>-1.0999999999999999E-2</v>
      </c>
    </row>
    <row r="19" spans="1:21" x14ac:dyDescent="0.2">
      <c r="A19" s="26"/>
      <c r="B19" t="s">
        <v>16</v>
      </c>
      <c r="C19" s="6">
        <v>45223</v>
      </c>
      <c r="D19" s="4">
        <v>24500</v>
      </c>
      <c r="E19" s="4">
        <v>31100</v>
      </c>
      <c r="F19" s="4">
        <v>-6600</v>
      </c>
      <c r="G19" s="4">
        <v>-323190000</v>
      </c>
      <c r="H19" s="4">
        <f t="shared" si="0"/>
        <v>13163520000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1041500</v>
      </c>
      <c r="S19" s="5">
        <v>5.3384541526644264E-2</v>
      </c>
      <c r="T19" s="5">
        <v>0</v>
      </c>
      <c r="U19" s="5">
        <v>2.3255809999999998E-2</v>
      </c>
    </row>
    <row r="20" spans="1:21" x14ac:dyDescent="0.2">
      <c r="A20" s="26"/>
      <c r="B20" t="s">
        <v>17</v>
      </c>
      <c r="C20" s="6">
        <v>45224</v>
      </c>
      <c r="D20" s="4">
        <v>9100</v>
      </c>
      <c r="E20" s="4">
        <v>57200</v>
      </c>
      <c r="F20" s="4">
        <v>-48100</v>
      </c>
      <c r="G20" s="4">
        <v>-2462280000</v>
      </c>
      <c r="H20" s="4">
        <f t="shared" si="0"/>
        <v>10701240000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906300</v>
      </c>
      <c r="S20" s="5">
        <v>7.315458457464416E-2</v>
      </c>
      <c r="T20" s="5">
        <v>0</v>
      </c>
      <c r="U20" s="5">
        <v>0</v>
      </c>
    </row>
    <row r="21" spans="1:21" x14ac:dyDescent="0.2">
      <c r="A21" s="26"/>
      <c r="B21" t="s">
        <v>18</v>
      </c>
      <c r="C21" s="6">
        <v>45225</v>
      </c>
      <c r="D21" s="4">
        <v>144700</v>
      </c>
      <c r="E21" s="4">
        <v>17900</v>
      </c>
      <c r="F21" s="4">
        <v>126800</v>
      </c>
      <c r="G21" s="4">
        <v>6016590000</v>
      </c>
      <c r="H21" s="4">
        <f t="shared" si="0"/>
        <v>16717830000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2247700</v>
      </c>
      <c r="S21" s="5">
        <v>7.2340614850736312E-2</v>
      </c>
      <c r="T21" s="5">
        <v>0</v>
      </c>
      <c r="U21" s="5">
        <v>-6.7193680000000006E-2</v>
      </c>
    </row>
    <row r="22" spans="1:21" x14ac:dyDescent="0.2">
      <c r="A22" s="26"/>
      <c r="B22" t="s">
        <v>19</v>
      </c>
      <c r="C22" s="6">
        <v>45226</v>
      </c>
      <c r="D22" s="4">
        <v>127500</v>
      </c>
      <c r="E22" s="4">
        <v>6000</v>
      </c>
      <c r="F22" s="4">
        <v>121500</v>
      </c>
      <c r="G22" s="4">
        <v>5811470000</v>
      </c>
      <c r="H22" s="4">
        <f t="shared" si="0"/>
        <v>22529300000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769200</v>
      </c>
      <c r="S22" s="5">
        <v>0.17355694227769111</v>
      </c>
      <c r="T22" s="5">
        <v>0</v>
      </c>
      <c r="U22" s="5">
        <v>3.6016949999999999E-2</v>
      </c>
    </row>
    <row r="23" spans="1:21" x14ac:dyDescent="0.2">
      <c r="A23" s="26"/>
      <c r="B23" t="s">
        <v>22</v>
      </c>
      <c r="C23" s="2">
        <v>45229</v>
      </c>
      <c r="D23" s="4">
        <v>44800</v>
      </c>
      <c r="E23" s="4">
        <v>94600</v>
      </c>
      <c r="F23" s="4">
        <v>-49800</v>
      </c>
      <c r="G23" s="4">
        <v>-2443330000</v>
      </c>
      <c r="H23" s="4">
        <f t="shared" si="0"/>
        <v>20085970000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855300</v>
      </c>
      <c r="S23" s="5">
        <v>0.16298374839237695</v>
      </c>
      <c r="T23" s="5">
        <v>0</v>
      </c>
      <c r="U23" s="5">
        <v>-6.9529649999999998E-2</v>
      </c>
    </row>
    <row r="24" spans="1:21" x14ac:dyDescent="0.2">
      <c r="A24" s="26"/>
      <c r="B24" t="s">
        <v>23</v>
      </c>
      <c r="C24" s="2">
        <v>45230</v>
      </c>
      <c r="D24" s="4">
        <v>306300</v>
      </c>
      <c r="E24" s="4">
        <v>4300</v>
      </c>
      <c r="F24" s="4">
        <v>302000</v>
      </c>
      <c r="G24" s="4">
        <v>13190060000</v>
      </c>
      <c r="H24" s="4">
        <f t="shared" si="0"/>
        <v>33276030000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1742900</v>
      </c>
      <c r="S24" s="5">
        <v>0.17820873257214986</v>
      </c>
      <c r="T24" s="5">
        <v>0</v>
      </c>
      <c r="U24" s="5">
        <v>-6.9230769999999997E-2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62500</v>
      </c>
      <c r="E25" s="4">
        <v>5800</v>
      </c>
      <c r="F25" s="4">
        <v>56700</v>
      </c>
      <c r="G25" s="4">
        <v>2435650000</v>
      </c>
      <c r="H25" s="4">
        <f t="shared" si="0"/>
        <v>35711680000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696500</v>
      </c>
      <c r="S25" s="5">
        <v>9.8061737257717163E-2</v>
      </c>
      <c r="T25" s="5">
        <v>0</v>
      </c>
      <c r="U25" s="5">
        <v>3.4238490000000003E-2</v>
      </c>
    </row>
    <row r="26" spans="1:21" x14ac:dyDescent="0.2">
      <c r="A26" s="26"/>
      <c r="B26" t="s">
        <v>25</v>
      </c>
      <c r="C26" s="6">
        <v>45232</v>
      </c>
      <c r="D26" s="4">
        <v>26100</v>
      </c>
      <c r="E26" s="4">
        <v>18800</v>
      </c>
      <c r="F26" s="4">
        <v>7300</v>
      </c>
      <c r="G26" s="4">
        <v>333016456.68668985</v>
      </c>
      <c r="H26" s="4">
        <f t="shared" si="0"/>
        <v>36044696456.686691</v>
      </c>
      <c r="I26" s="4"/>
      <c r="J26" s="4"/>
      <c r="K26" s="4"/>
      <c r="L26" s="4"/>
      <c r="M26" s="4"/>
      <c r="N26" s="4"/>
      <c r="O26" s="4"/>
      <c r="P26" s="4"/>
      <c r="Q26" s="4"/>
      <c r="R26" s="4">
        <v>632600</v>
      </c>
      <c r="S26" s="5">
        <v>7.0976920644957323E-2</v>
      </c>
      <c r="T26" s="5">
        <v>0</v>
      </c>
      <c r="U26" s="5">
        <v>6.8493150000000003E-2</v>
      </c>
    </row>
    <row r="27" spans="1:21" x14ac:dyDescent="0.2">
      <c r="A27" s="26"/>
      <c r="B27" t="s">
        <v>26</v>
      </c>
      <c r="C27" s="6">
        <v>45233</v>
      </c>
      <c r="D27" s="4">
        <v>12800</v>
      </c>
      <c r="E27" s="4">
        <v>83900</v>
      </c>
      <c r="F27" s="4">
        <v>-71100</v>
      </c>
      <c r="G27" s="4">
        <v>-3316820000</v>
      </c>
      <c r="H27" s="4">
        <f t="shared" si="0"/>
        <v>32727876456.686691</v>
      </c>
      <c r="I27" s="4"/>
      <c r="J27" s="4"/>
      <c r="K27" s="4"/>
      <c r="L27" s="4"/>
      <c r="M27" s="4"/>
      <c r="N27" s="4"/>
      <c r="O27" s="4"/>
      <c r="P27" s="4"/>
      <c r="Q27" s="4"/>
      <c r="R27" s="4">
        <v>606600</v>
      </c>
      <c r="S27" s="5">
        <v>0.15941312232113419</v>
      </c>
      <c r="T27" s="5">
        <v>0</v>
      </c>
      <c r="U27" s="5">
        <v>-7.47863E-3</v>
      </c>
    </row>
    <row r="28" spans="1:21" x14ac:dyDescent="0.2">
      <c r="A28" s="26"/>
      <c r="B28" t="s">
        <v>29</v>
      </c>
      <c r="C28" s="6">
        <v>45236</v>
      </c>
      <c r="D28" s="4">
        <v>15900</v>
      </c>
      <c r="E28" s="4">
        <v>164600</v>
      </c>
      <c r="F28" s="4">
        <v>-148700</v>
      </c>
      <c r="G28" s="4">
        <v>-6908752415.0561104</v>
      </c>
      <c r="H28" s="4">
        <f t="shared" si="0"/>
        <v>25819124041.630581</v>
      </c>
      <c r="I28" s="4"/>
      <c r="J28" s="4"/>
      <c r="K28" s="4"/>
      <c r="L28" s="4"/>
      <c r="M28" s="4"/>
      <c r="N28" s="4"/>
      <c r="O28" s="4"/>
      <c r="P28" s="4"/>
      <c r="Q28" s="4"/>
      <c r="R28" s="4">
        <v>641600</v>
      </c>
      <c r="S28" s="5">
        <v>0.28132793017456359</v>
      </c>
      <c r="T28" s="5">
        <v>0</v>
      </c>
      <c r="U28" s="5">
        <v>1.07643E-3</v>
      </c>
    </row>
    <row r="29" spans="1:21" x14ac:dyDescent="0.2">
      <c r="A29" s="26"/>
      <c r="B29" t="s">
        <v>30</v>
      </c>
      <c r="C29" s="6">
        <v>45237</v>
      </c>
      <c r="D29" s="4">
        <v>9400</v>
      </c>
      <c r="E29" s="4">
        <v>10300</v>
      </c>
      <c r="F29" s="4">
        <v>-900</v>
      </c>
      <c r="G29" s="4">
        <v>-41730000</v>
      </c>
      <c r="H29" s="4">
        <f t="shared" si="0"/>
        <v>25777394041.630581</v>
      </c>
      <c r="I29" s="4"/>
      <c r="J29" s="4"/>
      <c r="K29" s="4"/>
      <c r="L29" s="4"/>
      <c r="M29" s="4"/>
      <c r="N29" s="4"/>
      <c r="O29" s="4"/>
      <c r="P29" s="4"/>
      <c r="Q29" s="4"/>
      <c r="R29" s="4">
        <v>712000</v>
      </c>
      <c r="S29" s="5">
        <v>2.7668539325842696E-2</v>
      </c>
      <c r="T29" s="5">
        <v>0</v>
      </c>
      <c r="U29" s="5">
        <v>1.290323E-2</v>
      </c>
    </row>
    <row r="30" spans="1:21" x14ac:dyDescent="0.2">
      <c r="A30" s="26"/>
      <c r="B30" t="s">
        <v>37</v>
      </c>
      <c r="C30" s="6">
        <v>45238</v>
      </c>
      <c r="D30" s="4">
        <v>14300</v>
      </c>
      <c r="E30" s="4">
        <v>10000</v>
      </c>
      <c r="F30" s="4">
        <v>4300</v>
      </c>
      <c r="G30" s="4">
        <v>210930000</v>
      </c>
      <c r="H30" s="4">
        <f t="shared" si="0"/>
        <v>25988324041.630581</v>
      </c>
      <c r="I30" s="4"/>
      <c r="J30" s="4"/>
      <c r="K30" s="4"/>
      <c r="L30" s="4"/>
      <c r="M30" s="4"/>
      <c r="N30" s="4"/>
      <c r="O30" s="4"/>
      <c r="P30" s="4"/>
      <c r="Q30" s="4"/>
      <c r="R30" s="4">
        <v>956400</v>
      </c>
      <c r="S30" s="5">
        <v>2.5407779171894605E-2</v>
      </c>
      <c r="T30" s="5">
        <v>0</v>
      </c>
      <c r="U30" s="5">
        <v>5.7324840000000002E-2</v>
      </c>
    </row>
    <row r="31" spans="1:21" x14ac:dyDescent="0.2">
      <c r="A31" s="26"/>
      <c r="B31" t="s">
        <v>32</v>
      </c>
      <c r="C31" s="6">
        <v>45239</v>
      </c>
      <c r="D31" s="4">
        <v>14000</v>
      </c>
      <c r="E31" s="4">
        <v>23600</v>
      </c>
      <c r="F31" s="4">
        <v>-9600</v>
      </c>
      <c r="G31" s="4">
        <v>-480430000</v>
      </c>
      <c r="H31" s="4">
        <f t="shared" si="0"/>
        <v>25507894041.630581</v>
      </c>
      <c r="I31" s="4"/>
      <c r="J31" s="4"/>
      <c r="K31" s="4"/>
      <c r="L31" s="4"/>
      <c r="M31" s="4"/>
      <c r="N31" s="4"/>
      <c r="O31" s="4"/>
      <c r="P31" s="4"/>
      <c r="Q31" s="4"/>
      <c r="R31" s="4">
        <v>1024400</v>
      </c>
      <c r="S31" s="5">
        <v>3.6704412338930105E-2</v>
      </c>
      <c r="T31" s="5">
        <v>0</v>
      </c>
      <c r="U31" s="5">
        <v>4.0160600000000001E-3</v>
      </c>
    </row>
    <row r="32" spans="1:21" x14ac:dyDescent="0.2">
      <c r="A32" s="26"/>
      <c r="B32" t="s">
        <v>33</v>
      </c>
      <c r="C32" s="6">
        <v>45240</v>
      </c>
      <c r="D32" s="4">
        <v>210900</v>
      </c>
      <c r="E32" s="4">
        <v>21500</v>
      </c>
      <c r="F32" s="4">
        <v>189400</v>
      </c>
      <c r="G32" s="4">
        <v>9554310000</v>
      </c>
      <c r="H32" s="4">
        <f t="shared" si="0"/>
        <v>35062204041.630585</v>
      </c>
      <c r="I32" s="4"/>
      <c r="J32" s="4"/>
      <c r="K32" s="4"/>
      <c r="L32" s="4"/>
      <c r="M32" s="4"/>
      <c r="N32" s="4"/>
      <c r="O32" s="4"/>
      <c r="P32" s="4"/>
      <c r="Q32" s="4"/>
      <c r="R32" s="4">
        <v>938000</v>
      </c>
      <c r="S32" s="5">
        <v>0.24776119402985075</v>
      </c>
      <c r="T32" s="5">
        <v>0</v>
      </c>
      <c r="U32" s="5">
        <v>4.0000000000000001E-3</v>
      </c>
    </row>
    <row r="33" spans="1:21" x14ac:dyDescent="0.2">
      <c r="A33" s="26"/>
      <c r="B33" t="s">
        <v>36</v>
      </c>
      <c r="C33" s="6">
        <v>45243</v>
      </c>
      <c r="D33" s="4">
        <v>24200</v>
      </c>
      <c r="E33" s="4">
        <v>9500</v>
      </c>
      <c r="F33" s="4">
        <v>14700</v>
      </c>
      <c r="G33" s="4">
        <v>743440000</v>
      </c>
      <c r="H33" s="4">
        <f t="shared" si="0"/>
        <v>35805644041.630585</v>
      </c>
      <c r="I33" s="4"/>
      <c r="J33" s="4"/>
      <c r="K33" s="4"/>
      <c r="L33" s="4"/>
      <c r="M33" s="4"/>
      <c r="N33" s="4"/>
      <c r="O33" s="4"/>
      <c r="P33" s="4"/>
      <c r="Q33" s="4"/>
      <c r="R33" s="4">
        <v>652100</v>
      </c>
      <c r="S33" s="5">
        <v>5.167919030823493E-2</v>
      </c>
      <c r="T33" s="5">
        <v>0</v>
      </c>
      <c r="U33" s="5">
        <v>5.9760999999999998E-3</v>
      </c>
    </row>
    <row r="34" spans="1:21" x14ac:dyDescent="0.2">
      <c r="A34" s="26"/>
      <c r="B34" t="s">
        <v>38</v>
      </c>
      <c r="C34" s="6">
        <v>45244</v>
      </c>
      <c r="D34" s="4">
        <v>200</v>
      </c>
      <c r="E34" s="4">
        <v>40500</v>
      </c>
      <c r="F34" s="4">
        <v>-40300</v>
      </c>
      <c r="G34" s="4">
        <v>-2027750000</v>
      </c>
      <c r="H34" s="4">
        <f t="shared" si="0"/>
        <v>33777894041.630585</v>
      </c>
      <c r="I34" s="4"/>
      <c r="J34" s="4"/>
      <c r="K34" s="4"/>
      <c r="L34" s="4"/>
      <c r="M34" s="4"/>
      <c r="N34" s="4"/>
      <c r="O34" s="4"/>
      <c r="P34" s="4"/>
      <c r="Q34" s="4"/>
      <c r="R34" s="4">
        <v>596500</v>
      </c>
      <c r="S34" s="5">
        <v>6.8231349538977373E-2</v>
      </c>
      <c r="T34" s="5">
        <v>0</v>
      </c>
      <c r="U34" s="5">
        <v>1.9802000000000001E-3</v>
      </c>
    </row>
    <row r="35" spans="1:21" x14ac:dyDescent="0.2">
      <c r="A35" s="26"/>
      <c r="B35" t="s">
        <v>7</v>
      </c>
      <c r="C35" s="6">
        <v>45245</v>
      </c>
      <c r="D35" s="4">
        <v>2200</v>
      </c>
      <c r="E35" s="4">
        <v>38700</v>
      </c>
      <c r="F35" s="4">
        <v>-36500</v>
      </c>
      <c r="G35" s="4">
        <v>-1851440000</v>
      </c>
      <c r="H35" s="4">
        <f t="shared" si="0"/>
        <v>31926454041.630585</v>
      </c>
      <c r="I35" s="4"/>
      <c r="J35" s="4"/>
      <c r="K35" s="4"/>
      <c r="L35" s="4"/>
      <c r="M35" s="4"/>
      <c r="N35" s="4"/>
      <c r="O35" s="4"/>
      <c r="P35" s="4"/>
      <c r="Q35" s="4"/>
      <c r="R35" s="4">
        <v>627500</v>
      </c>
      <c r="S35" s="5">
        <v>6.5179282868525895E-2</v>
      </c>
      <c r="T35" s="5">
        <v>0</v>
      </c>
      <c r="U35" s="5">
        <v>-5.9288500000000003E-3</v>
      </c>
    </row>
    <row r="36" spans="1:21" x14ac:dyDescent="0.2">
      <c r="A36" s="26"/>
      <c r="B36" t="s">
        <v>8</v>
      </c>
      <c r="C36" s="6">
        <v>45246</v>
      </c>
      <c r="D36" s="4">
        <v>122500</v>
      </c>
      <c r="E36" s="4">
        <v>8900</v>
      </c>
      <c r="F36" s="4">
        <v>113600</v>
      </c>
      <c r="G36" s="4">
        <v>5724150000</v>
      </c>
      <c r="H36" s="4">
        <f t="shared" si="0"/>
        <v>37650604041.630585</v>
      </c>
      <c r="I36" s="4"/>
      <c r="J36" s="4"/>
      <c r="K36" s="4"/>
      <c r="L36" s="4"/>
      <c r="M36" s="4"/>
      <c r="N36" s="4"/>
      <c r="O36" s="4"/>
      <c r="P36" s="4"/>
      <c r="Q36" s="4"/>
      <c r="R36" s="4">
        <v>609500</v>
      </c>
      <c r="S36" s="5">
        <v>0.21558654634946678</v>
      </c>
      <c r="T36" s="5">
        <v>0</v>
      </c>
      <c r="U36" s="5">
        <v>2.3856860000000001E-2</v>
      </c>
    </row>
    <row r="37" spans="1:21" x14ac:dyDescent="0.2">
      <c r="A37" s="26"/>
      <c r="B37" t="s">
        <v>9</v>
      </c>
      <c r="C37" s="6">
        <v>45247</v>
      </c>
      <c r="D37" s="4">
        <v>115300</v>
      </c>
      <c r="E37" s="4">
        <v>11800</v>
      </c>
      <c r="F37" s="4">
        <v>103500</v>
      </c>
      <c r="G37" s="4">
        <v>5362480000</v>
      </c>
      <c r="H37" s="4">
        <f t="shared" si="0"/>
        <v>43013084041.630585</v>
      </c>
      <c r="I37" s="4"/>
      <c r="J37" s="4"/>
      <c r="K37" s="4"/>
      <c r="L37" s="4"/>
      <c r="M37" s="4"/>
      <c r="N37" s="4"/>
      <c r="O37" s="4"/>
      <c r="P37" s="4"/>
      <c r="Q37" s="4"/>
      <c r="R37" s="4">
        <v>1898300</v>
      </c>
      <c r="S37" s="5">
        <v>6.6954643628509725E-2</v>
      </c>
      <c r="T37" s="5">
        <v>0</v>
      </c>
      <c r="U37" s="5">
        <v>-1.359223E-2</v>
      </c>
    </row>
    <row r="38" spans="1:21" x14ac:dyDescent="0.2">
      <c r="A38" s="26"/>
      <c r="B38" t="s">
        <v>12</v>
      </c>
      <c r="C38" s="2">
        <v>45250</v>
      </c>
      <c r="D38" s="4">
        <v>264100</v>
      </c>
      <c r="E38" s="4">
        <v>11100</v>
      </c>
      <c r="F38" s="4">
        <v>253000</v>
      </c>
      <c r="G38" s="4">
        <v>13270890000</v>
      </c>
      <c r="H38" s="4">
        <f>H37+G38</f>
        <v>56283974041.630585</v>
      </c>
      <c r="I38" s="4"/>
      <c r="J38" s="4"/>
      <c r="K38" s="4"/>
      <c r="L38" s="4"/>
      <c r="M38" s="4"/>
      <c r="N38" s="4"/>
      <c r="O38" s="4"/>
      <c r="P38" s="4"/>
      <c r="Q38" s="4"/>
      <c r="R38" s="4">
        <v>1617400</v>
      </c>
      <c r="S38" s="5">
        <v>0.17014962285149005</v>
      </c>
      <c r="T38" s="5">
        <v>0</v>
      </c>
      <c r="U38" s="5">
        <v>3.7401570000000002E-2</v>
      </c>
    </row>
    <row r="39" spans="1:21" x14ac:dyDescent="0.2">
      <c r="A39" s="26"/>
      <c r="B39" t="s">
        <v>13</v>
      </c>
      <c r="C39" s="2">
        <v>45251</v>
      </c>
      <c r="D39" s="4">
        <v>52000</v>
      </c>
      <c r="E39" s="4">
        <v>75700</v>
      </c>
      <c r="F39" s="4">
        <v>-23700</v>
      </c>
      <c r="G39" s="4">
        <v>-1258980000</v>
      </c>
      <c r="H39" s="4">
        <f t="shared" si="0"/>
        <v>55024994041.630585</v>
      </c>
      <c r="I39" s="4"/>
      <c r="J39" s="4"/>
      <c r="K39" s="4"/>
      <c r="L39" s="4"/>
      <c r="M39" s="4"/>
      <c r="N39" s="4"/>
      <c r="O39" s="4"/>
      <c r="P39" s="4"/>
      <c r="Q39" s="4"/>
      <c r="R39" s="4">
        <v>897900</v>
      </c>
      <c r="S39" s="5">
        <v>0.1422207372758659</v>
      </c>
      <c r="T39" s="5">
        <v>0</v>
      </c>
      <c r="U39" s="5">
        <v>-7.5901299999999996E-3</v>
      </c>
    </row>
    <row r="40" spans="1:21" x14ac:dyDescent="0.2">
      <c r="A40" s="26"/>
      <c r="B40" t="s">
        <v>14</v>
      </c>
      <c r="C40" s="2">
        <v>45252</v>
      </c>
      <c r="D40" s="4">
        <v>2100</v>
      </c>
      <c r="E40" s="4">
        <v>9700</v>
      </c>
      <c r="F40" s="4">
        <v>-7600</v>
      </c>
      <c r="G40" s="4">
        <v>-397170000</v>
      </c>
      <c r="H40" s="4">
        <f t="shared" si="0"/>
        <v>54627824041.630585</v>
      </c>
      <c r="I40" s="4"/>
      <c r="J40" s="4"/>
      <c r="K40" s="4"/>
      <c r="L40" s="4"/>
      <c r="M40" s="4"/>
      <c r="N40" s="4"/>
      <c r="O40" s="4"/>
      <c r="P40" s="4"/>
      <c r="Q40" s="4"/>
      <c r="R40" s="4">
        <v>1042700</v>
      </c>
      <c r="S40" s="5">
        <v>1.1316773760429654E-2</v>
      </c>
      <c r="T40" s="5">
        <v>0</v>
      </c>
      <c r="U40" s="5">
        <v>1.9120459999999999E-2</v>
      </c>
    </row>
    <row r="41" spans="1:21" x14ac:dyDescent="0.2">
      <c r="A41" s="26"/>
      <c r="B41" t="s">
        <v>15</v>
      </c>
      <c r="C41" s="2">
        <v>45253</v>
      </c>
      <c r="D41" s="4">
        <v>12400</v>
      </c>
      <c r="E41" s="4">
        <v>142100</v>
      </c>
      <c r="F41" s="4">
        <v>-129700</v>
      </c>
      <c r="G41" s="4">
        <v>-6956070000</v>
      </c>
      <c r="H41" s="4">
        <f t="shared" si="0"/>
        <v>47671754041.630585</v>
      </c>
      <c r="I41" s="4"/>
      <c r="J41" s="4"/>
      <c r="K41" s="4"/>
      <c r="L41" s="4"/>
      <c r="M41" s="4"/>
      <c r="N41" s="4"/>
      <c r="O41" s="4"/>
      <c r="P41" s="4"/>
      <c r="Q41" s="4"/>
      <c r="R41" s="4">
        <v>1370100</v>
      </c>
      <c r="S41" s="5">
        <v>0.1127654915699584</v>
      </c>
      <c r="T41" s="5">
        <v>0</v>
      </c>
      <c r="U41" s="5">
        <v>-4.6904319999999999E-2</v>
      </c>
    </row>
    <row r="42" spans="1:21" x14ac:dyDescent="0.2">
      <c r="A42" s="26"/>
      <c r="B42" t="s">
        <v>16</v>
      </c>
      <c r="C42" s="2">
        <v>45254</v>
      </c>
      <c r="D42" s="4">
        <v>42700</v>
      </c>
      <c r="E42" s="4">
        <v>28200</v>
      </c>
      <c r="F42" s="4">
        <v>14500</v>
      </c>
      <c r="G42" s="4">
        <v>724400000</v>
      </c>
      <c r="H42" s="4">
        <f t="shared" si="0"/>
        <v>48396154041.630585</v>
      </c>
      <c r="I42" s="4"/>
      <c r="J42" s="4"/>
      <c r="K42" s="4"/>
      <c r="L42" s="4"/>
      <c r="M42" s="4"/>
      <c r="N42" s="4"/>
      <c r="O42" s="4"/>
      <c r="P42" s="4"/>
      <c r="Q42" s="4"/>
      <c r="R42" s="4">
        <v>1222400</v>
      </c>
      <c r="S42" s="5">
        <v>5.8000654450261778E-2</v>
      </c>
      <c r="T42" s="5">
        <v>0</v>
      </c>
      <c r="U42" s="5">
        <v>2.3622049999999999E-2</v>
      </c>
    </row>
    <row r="43" spans="1:21" x14ac:dyDescent="0.2">
      <c r="A43" s="26"/>
      <c r="B43" t="s">
        <v>19</v>
      </c>
      <c r="C43" s="2">
        <v>45257</v>
      </c>
      <c r="D43" s="4">
        <v>150900</v>
      </c>
      <c r="E43" s="4">
        <v>16400</v>
      </c>
      <c r="F43" s="4">
        <v>134500</v>
      </c>
      <c r="G43" s="4">
        <v>7066590000</v>
      </c>
      <c r="H43" s="4">
        <f t="shared" si="0"/>
        <v>55462744041.630585</v>
      </c>
      <c r="I43" s="4"/>
      <c r="J43" s="4"/>
      <c r="K43" s="4"/>
      <c r="L43" s="4"/>
      <c r="M43" s="4"/>
      <c r="N43" s="4"/>
      <c r="O43" s="4"/>
      <c r="P43" s="4"/>
      <c r="Q43" s="4"/>
      <c r="R43" s="4">
        <v>787400</v>
      </c>
      <c r="S43" s="5">
        <v>0.21247142494284987</v>
      </c>
      <c r="T43" s="5">
        <v>0</v>
      </c>
      <c r="U43" s="5">
        <v>1.92308E-3</v>
      </c>
    </row>
    <row r="44" spans="1:21" x14ac:dyDescent="0.2">
      <c r="A44" s="26"/>
      <c r="B44" t="s">
        <v>20</v>
      </c>
      <c r="C44" s="2">
        <v>45258</v>
      </c>
      <c r="D44" s="4">
        <v>86100</v>
      </c>
      <c r="E44" s="4">
        <v>122800</v>
      </c>
      <c r="F44" s="4">
        <v>-36700</v>
      </c>
      <c r="G44" s="4">
        <v>-1903510000</v>
      </c>
      <c r="H44" s="4">
        <f t="shared" si="0"/>
        <v>53559234041.630585</v>
      </c>
      <c r="I44" s="4"/>
      <c r="J44" s="4"/>
      <c r="K44" s="4"/>
      <c r="L44" s="4"/>
      <c r="M44" s="4"/>
      <c r="N44" s="4"/>
      <c r="O44" s="4"/>
      <c r="P44" s="4"/>
      <c r="Q44" s="4"/>
      <c r="R44" s="4">
        <v>695200</v>
      </c>
      <c r="S44" s="5">
        <v>0.30048906789413121</v>
      </c>
      <c r="T44" s="5">
        <v>0</v>
      </c>
      <c r="U44" s="5">
        <v>0</v>
      </c>
    </row>
    <row r="45" spans="1:21" x14ac:dyDescent="0.2">
      <c r="A45" s="26"/>
      <c r="B45" t="s">
        <v>21</v>
      </c>
      <c r="C45" s="2">
        <v>45259</v>
      </c>
      <c r="D45" s="4">
        <v>130800</v>
      </c>
      <c r="E45" s="4">
        <v>5600</v>
      </c>
      <c r="F45" s="4">
        <v>125200</v>
      </c>
      <c r="G45" s="4">
        <v>6587370000</v>
      </c>
      <c r="H45" s="4">
        <f t="shared" si="0"/>
        <v>60146604041.630585</v>
      </c>
      <c r="I45" s="4"/>
      <c r="J45" s="4"/>
      <c r="K45" s="4"/>
      <c r="L45" s="4"/>
      <c r="M45" s="4"/>
      <c r="N45" s="4"/>
      <c r="O45" s="4"/>
      <c r="P45" s="4"/>
      <c r="Q45" s="4"/>
      <c r="R45" s="4">
        <v>608000</v>
      </c>
      <c r="S45" s="5">
        <v>0.2243421052631579</v>
      </c>
      <c r="T45" s="5">
        <v>0</v>
      </c>
      <c r="U45" s="5">
        <v>1.34357E-2</v>
      </c>
    </row>
    <row r="46" spans="1:21" x14ac:dyDescent="0.2">
      <c r="A46" s="26"/>
      <c r="B46" t="s">
        <v>22</v>
      </c>
      <c r="C46" s="2">
        <v>45260</v>
      </c>
      <c r="D46" s="4">
        <v>187400</v>
      </c>
      <c r="E46" s="4">
        <v>174400</v>
      </c>
      <c r="F46" s="4">
        <v>13000</v>
      </c>
      <c r="G46" s="4">
        <v>659850000</v>
      </c>
      <c r="H46" s="4">
        <f t="shared" si="0"/>
        <v>60806454041.630585</v>
      </c>
      <c r="I46" s="4"/>
      <c r="J46" s="4"/>
      <c r="K46" s="4"/>
      <c r="L46" s="4"/>
      <c r="M46" s="4"/>
      <c r="N46" s="4"/>
      <c r="O46" s="4"/>
      <c r="P46" s="4"/>
      <c r="Q46" s="4"/>
      <c r="R46" s="4">
        <v>2524400</v>
      </c>
      <c r="S46" s="5">
        <v>0.14332118523213436</v>
      </c>
      <c r="T46" s="5">
        <v>0</v>
      </c>
      <c r="U46" s="5">
        <v>3.2196969999999998E-2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207900</v>
      </c>
      <c r="E47" s="4">
        <v>154700</v>
      </c>
      <c r="F47" s="4">
        <v>53200</v>
      </c>
      <c r="G47" s="4">
        <v>2869610000</v>
      </c>
      <c r="H47" s="4">
        <f t="shared" si="0"/>
        <v>63676064041.630585</v>
      </c>
      <c r="I47" s="4"/>
      <c r="J47" s="4"/>
      <c r="K47" s="4"/>
      <c r="L47" s="4"/>
      <c r="M47" s="4"/>
      <c r="N47" s="4"/>
      <c r="O47" s="4"/>
      <c r="P47" s="4"/>
      <c r="Q47" s="4"/>
      <c r="R47" s="4">
        <v>935900</v>
      </c>
      <c r="S47" s="5">
        <v>0.38743455497382201</v>
      </c>
      <c r="T47" s="5">
        <v>0</v>
      </c>
      <c r="U47" s="5">
        <v>1.2844039999999999E-2</v>
      </c>
    </row>
    <row r="48" spans="1:21" x14ac:dyDescent="0.2">
      <c r="A48" s="26"/>
      <c r="B48" t="s">
        <v>27</v>
      </c>
      <c r="C48" s="2">
        <v>45264</v>
      </c>
      <c r="D48" s="4">
        <v>161000</v>
      </c>
      <c r="E48" s="4">
        <v>7100</v>
      </c>
      <c r="F48" s="4">
        <v>153900</v>
      </c>
      <c r="G48" s="4">
        <v>8724240000</v>
      </c>
      <c r="H48" s="4">
        <f t="shared" si="0"/>
        <v>72400304041.630585</v>
      </c>
      <c r="I48" s="4"/>
      <c r="J48" s="4"/>
      <c r="K48" s="4"/>
      <c r="L48" s="4"/>
      <c r="M48" s="4"/>
      <c r="N48" s="4"/>
      <c r="O48" s="4"/>
      <c r="P48" s="4"/>
      <c r="Q48" s="4"/>
      <c r="R48" s="4">
        <v>1162500</v>
      </c>
      <c r="S48" s="5">
        <v>0.14460215053763442</v>
      </c>
      <c r="T48" s="5">
        <v>0</v>
      </c>
      <c r="U48" s="5">
        <v>3.9855069999999999E-2</v>
      </c>
    </row>
    <row r="49" spans="1:21" x14ac:dyDescent="0.2">
      <c r="A49" s="26"/>
      <c r="B49" t="s">
        <v>28</v>
      </c>
      <c r="C49" s="2">
        <v>45265</v>
      </c>
      <c r="D49" s="4">
        <v>150600</v>
      </c>
      <c r="E49" s="4">
        <v>27100</v>
      </c>
      <c r="F49" s="4">
        <v>123500</v>
      </c>
      <c r="G49" s="4">
        <v>7026030000</v>
      </c>
      <c r="H49" s="4">
        <f t="shared" si="0"/>
        <v>79426334041.630585</v>
      </c>
      <c r="I49" s="4"/>
      <c r="J49" s="4"/>
      <c r="K49" s="4"/>
      <c r="L49" s="4"/>
      <c r="M49" s="4"/>
      <c r="N49" s="4"/>
      <c r="O49" s="4"/>
      <c r="P49" s="4"/>
      <c r="Q49" s="4"/>
      <c r="R49" s="4">
        <v>765200</v>
      </c>
      <c r="S49" s="5">
        <v>0.23222686879247256</v>
      </c>
      <c r="T49" s="5">
        <v>0</v>
      </c>
      <c r="U49" s="5">
        <v>-1.0452960000000001E-2</v>
      </c>
    </row>
    <row r="50" spans="1:21" x14ac:dyDescent="0.2">
      <c r="A50" s="26"/>
      <c r="B50" t="s">
        <v>29</v>
      </c>
      <c r="C50" s="2">
        <v>45266</v>
      </c>
      <c r="D50" s="4">
        <v>7000</v>
      </c>
      <c r="E50" s="4">
        <v>55600</v>
      </c>
      <c r="F50" s="4">
        <v>-48600</v>
      </c>
      <c r="G50" s="4">
        <v>-2737020000</v>
      </c>
      <c r="H50" s="4">
        <f t="shared" si="0"/>
        <v>76689314041.630585</v>
      </c>
      <c r="I50" s="4"/>
      <c r="J50" s="4"/>
      <c r="K50" s="4"/>
      <c r="L50" s="4"/>
      <c r="M50" s="4"/>
      <c r="N50" s="4"/>
      <c r="O50" s="4"/>
      <c r="P50" s="4"/>
      <c r="Q50" s="4"/>
      <c r="R50" s="4">
        <v>952300</v>
      </c>
      <c r="S50" s="5">
        <v>6.5735587524939618E-2</v>
      </c>
      <c r="T50" s="5">
        <v>0</v>
      </c>
      <c r="U50" s="5">
        <v>-3.5211299999999999E-3</v>
      </c>
    </row>
    <row r="51" spans="1:21" x14ac:dyDescent="0.2">
      <c r="A51" s="26"/>
      <c r="B51" t="s">
        <v>30</v>
      </c>
      <c r="C51" s="2">
        <v>45267</v>
      </c>
      <c r="D51" s="4">
        <v>202100</v>
      </c>
      <c r="E51" s="4">
        <v>246600</v>
      </c>
      <c r="F51" s="4">
        <v>-44500</v>
      </c>
      <c r="G51" s="4">
        <v>-2238910000</v>
      </c>
      <c r="H51" s="4">
        <f t="shared" si="0"/>
        <v>74450404041.630585</v>
      </c>
      <c r="I51" s="4"/>
      <c r="J51" s="4"/>
      <c r="K51" s="4"/>
      <c r="L51" s="4"/>
      <c r="M51" s="4"/>
      <c r="N51" s="4"/>
      <c r="O51" s="4"/>
      <c r="P51" s="4"/>
      <c r="Q51" s="4"/>
      <c r="R51" s="4">
        <v>2117400</v>
      </c>
      <c r="S51" s="5">
        <v>0.21191083404174932</v>
      </c>
      <c r="T51" s="5">
        <v>0</v>
      </c>
      <c r="U51" s="5">
        <v>-3.3568899999999999E-2</v>
      </c>
    </row>
    <row r="52" spans="1:21" x14ac:dyDescent="0.2">
      <c r="A52" s="26"/>
      <c r="B52" t="s">
        <v>37</v>
      </c>
      <c r="C52" s="2">
        <v>45268</v>
      </c>
      <c r="D52" s="4">
        <v>195600</v>
      </c>
      <c r="E52" s="4">
        <v>600</v>
      </c>
      <c r="F52" s="4">
        <v>195000</v>
      </c>
      <c r="G52" s="4">
        <v>10772500000</v>
      </c>
      <c r="H52" s="4">
        <f t="shared" si="0"/>
        <v>85222904041.630585</v>
      </c>
      <c r="I52" s="4"/>
      <c r="J52" s="4"/>
      <c r="K52" s="4"/>
      <c r="L52" s="4"/>
      <c r="M52" s="4"/>
      <c r="N52" s="4">
        <v>449</v>
      </c>
      <c r="O52" s="4">
        <v>594</v>
      </c>
      <c r="P52" s="4">
        <v>380500</v>
      </c>
      <c r="Q52" s="4">
        <v>327500</v>
      </c>
      <c r="R52" s="4">
        <v>748200</v>
      </c>
      <c r="S52" s="5">
        <v>0.26222935044105855</v>
      </c>
      <c r="T52" s="5">
        <v>0</v>
      </c>
      <c r="U52" s="5">
        <v>2.010969E-2</v>
      </c>
    </row>
    <row r="53" spans="1:21" x14ac:dyDescent="0.2">
      <c r="A53" s="26"/>
      <c r="B53" t="s">
        <v>34</v>
      </c>
      <c r="C53" s="2">
        <v>45271</v>
      </c>
      <c r="D53" s="4">
        <v>7100</v>
      </c>
      <c r="E53" s="4">
        <v>283100</v>
      </c>
      <c r="F53" s="4">
        <v>-276000</v>
      </c>
      <c r="G53" s="4">
        <v>-15229580000</v>
      </c>
      <c r="H53" s="4">
        <f t="shared" si="0"/>
        <v>69993324041.630585</v>
      </c>
      <c r="I53" s="4"/>
      <c r="J53" s="4"/>
      <c r="K53" s="4"/>
      <c r="L53" s="4"/>
      <c r="M53" s="4"/>
      <c r="N53" s="4">
        <v>438</v>
      </c>
      <c r="O53" s="4">
        <v>566</v>
      </c>
      <c r="P53" s="4">
        <v>293200</v>
      </c>
      <c r="Q53" s="4">
        <v>373300</v>
      </c>
      <c r="R53" s="4">
        <v>694700</v>
      </c>
      <c r="S53" s="5">
        <v>0.41773427378724631</v>
      </c>
      <c r="T53" s="5">
        <v>0</v>
      </c>
      <c r="U53" s="5">
        <v>-1.0752690000000001E-2</v>
      </c>
    </row>
    <row r="54" spans="1:21" x14ac:dyDescent="0.2">
      <c r="A54" s="26"/>
      <c r="B54" t="s">
        <v>35</v>
      </c>
      <c r="C54" s="2">
        <v>45272</v>
      </c>
      <c r="D54" s="4">
        <v>162700</v>
      </c>
      <c r="E54" s="4">
        <v>218300</v>
      </c>
      <c r="F54" s="4">
        <v>-55600</v>
      </c>
      <c r="G54" s="4">
        <v>-3044810000</v>
      </c>
      <c r="H54" s="4">
        <f t="shared" si="0"/>
        <v>66948514041.630585</v>
      </c>
      <c r="I54" s="4"/>
      <c r="J54" s="4"/>
      <c r="K54" s="4"/>
      <c r="L54" s="4"/>
      <c r="M54" s="4"/>
      <c r="N54" s="4">
        <v>663</v>
      </c>
      <c r="O54" s="4">
        <v>563</v>
      </c>
      <c r="P54" s="4">
        <v>347400</v>
      </c>
      <c r="Q54" s="4">
        <v>284600</v>
      </c>
      <c r="R54" s="4">
        <v>656900</v>
      </c>
      <c r="S54" s="5">
        <v>0.5799969553965596</v>
      </c>
      <c r="T54" s="5">
        <v>0</v>
      </c>
      <c r="U54" s="5">
        <v>5.4347800000000002E-3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2E-3578-FC4B-AD64-EC98E8B43B46}">
  <dimension ref="A1:U67"/>
  <sheetViews>
    <sheetView workbookViewId="0">
      <pane ySplit="2" topLeftCell="A30" activePane="bottomLeft" state="frozen"/>
      <selection pane="bottomLeft" activeCell="H54" sqref="H54"/>
    </sheetView>
  </sheetViews>
  <sheetFormatPr baseColWidth="10" defaultRowHeight="16" x14ac:dyDescent="0.2"/>
  <cols>
    <col min="4" max="4" width="14.1640625" customWidth="1"/>
    <col min="5" max="5" width="12.83203125" customWidth="1"/>
    <col min="6" max="6" width="15.6640625" customWidth="1"/>
    <col min="7" max="7" width="18.33203125" customWidth="1"/>
    <col min="8" max="8" width="18.1640625" customWidth="1"/>
    <col min="12" max="12" width="14.5" customWidth="1"/>
    <col min="18" max="18" width="13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146900</v>
      </c>
      <c r="E3" s="4">
        <v>104221</v>
      </c>
      <c r="F3" s="4">
        <v>42679</v>
      </c>
      <c r="G3" s="4">
        <v>1390080000</v>
      </c>
      <c r="H3" s="4">
        <v>1390080000</v>
      </c>
      <c r="I3" s="4"/>
      <c r="J3" s="4"/>
      <c r="K3" s="4"/>
      <c r="L3" s="4"/>
      <c r="M3" s="4"/>
      <c r="N3" s="4"/>
      <c r="O3" s="4"/>
      <c r="P3" s="4"/>
      <c r="Q3" s="4"/>
      <c r="R3" s="4">
        <v>4326400</v>
      </c>
      <c r="S3" s="5">
        <v>5.8043870192307695E-2</v>
      </c>
      <c r="T3" s="5">
        <v>0</v>
      </c>
      <c r="U3" s="5">
        <v>6.2305299999999997E-3</v>
      </c>
    </row>
    <row r="4" spans="1:21" x14ac:dyDescent="0.2">
      <c r="A4" s="26"/>
      <c r="B4" t="s">
        <v>26</v>
      </c>
      <c r="C4" s="2">
        <v>45202</v>
      </c>
      <c r="D4" s="4">
        <v>641450</v>
      </c>
      <c r="E4" s="4">
        <v>767600</v>
      </c>
      <c r="F4" s="4">
        <v>-126150</v>
      </c>
      <c r="G4" s="4">
        <v>-4238840000</v>
      </c>
      <c r="H4" s="4">
        <f>H3+G4</f>
        <v>-2848760000</v>
      </c>
      <c r="I4" s="4"/>
      <c r="J4" s="4"/>
      <c r="K4" s="4"/>
      <c r="L4" s="4"/>
      <c r="M4" s="4"/>
      <c r="N4" s="4"/>
      <c r="O4" s="4"/>
      <c r="P4" s="4"/>
      <c r="Q4" s="4"/>
      <c r="R4" s="4">
        <v>11236700</v>
      </c>
      <c r="S4" s="5">
        <v>0.12539713616987194</v>
      </c>
      <c r="T4" s="5">
        <v>0</v>
      </c>
      <c r="U4" s="5">
        <v>-6.3467490000000001E-2</v>
      </c>
    </row>
    <row r="5" spans="1:21" x14ac:dyDescent="0.2">
      <c r="A5" s="26"/>
      <c r="B5" t="s">
        <v>27</v>
      </c>
      <c r="C5" s="2">
        <v>45203</v>
      </c>
      <c r="D5" s="4">
        <v>961000</v>
      </c>
      <c r="E5" s="4">
        <v>1364800</v>
      </c>
      <c r="F5" s="4">
        <v>-403800</v>
      </c>
      <c r="G5" s="4">
        <v>-12870320000</v>
      </c>
      <c r="H5" s="4">
        <f>H4+G5</f>
        <v>-15719080000</v>
      </c>
      <c r="I5" s="4"/>
      <c r="J5" s="4"/>
      <c r="K5" s="4"/>
      <c r="L5" s="4"/>
      <c r="M5" s="4"/>
      <c r="N5" s="4"/>
      <c r="O5" s="4"/>
      <c r="P5" s="4"/>
      <c r="Q5" s="4"/>
      <c r="R5" s="4">
        <v>7599300</v>
      </c>
      <c r="S5" s="5">
        <v>0.30605450502019921</v>
      </c>
      <c r="T5" s="5">
        <v>0</v>
      </c>
      <c r="U5" s="5">
        <v>1.1570250000000001E-2</v>
      </c>
    </row>
    <row r="6" spans="1:21" x14ac:dyDescent="0.2">
      <c r="A6" s="26"/>
      <c r="B6" t="s">
        <v>28</v>
      </c>
      <c r="C6" s="2">
        <v>45204</v>
      </c>
      <c r="D6" s="4">
        <v>31820</v>
      </c>
      <c r="E6" s="4">
        <v>363100</v>
      </c>
      <c r="F6" s="4">
        <v>-331280</v>
      </c>
      <c r="G6" s="4">
        <v>-10332730000</v>
      </c>
      <c r="H6" s="4">
        <f>H5+G6</f>
        <v>-26051810000</v>
      </c>
      <c r="I6" s="4"/>
      <c r="J6" s="4"/>
      <c r="K6" s="4"/>
      <c r="L6" s="4"/>
      <c r="M6" s="4"/>
      <c r="N6" s="4"/>
      <c r="O6" s="4"/>
      <c r="P6" s="4"/>
      <c r="Q6" s="4"/>
      <c r="R6" s="4">
        <v>6783900</v>
      </c>
      <c r="S6" s="5">
        <v>5.8214301507982132E-2</v>
      </c>
      <c r="T6" s="5">
        <v>0</v>
      </c>
      <c r="U6" s="5">
        <v>6.5359499999999996E-3</v>
      </c>
    </row>
    <row r="7" spans="1:21" x14ac:dyDescent="0.2">
      <c r="A7" s="26"/>
      <c r="B7" t="s">
        <v>29</v>
      </c>
      <c r="C7" s="2">
        <v>45205</v>
      </c>
      <c r="D7" s="4">
        <v>282700</v>
      </c>
      <c r="E7" s="4">
        <v>234100</v>
      </c>
      <c r="F7" s="4">
        <v>48600</v>
      </c>
      <c r="G7" s="4">
        <v>1529180000</v>
      </c>
      <c r="H7" s="4">
        <f t="shared" ref="H7:H54" si="0">H6+G7</f>
        <v>-24522630000</v>
      </c>
      <c r="I7" s="4"/>
      <c r="J7" s="4"/>
      <c r="K7" s="4"/>
      <c r="L7" s="4"/>
      <c r="M7" s="4"/>
      <c r="N7" s="4"/>
      <c r="O7" s="4"/>
      <c r="P7" s="4"/>
      <c r="Q7" s="4"/>
      <c r="R7" s="4">
        <v>5417200</v>
      </c>
      <c r="S7" s="5">
        <v>9.5399837554456177E-2</v>
      </c>
      <c r="T7" s="5">
        <v>0</v>
      </c>
      <c r="U7" s="5">
        <v>2.7597400000000001E-2</v>
      </c>
    </row>
    <row r="8" spans="1:21" x14ac:dyDescent="0.2">
      <c r="A8" s="26"/>
      <c r="B8" t="s">
        <v>32</v>
      </c>
      <c r="C8" s="2">
        <v>45208</v>
      </c>
      <c r="D8" s="4">
        <v>184400</v>
      </c>
      <c r="E8" s="4">
        <v>261000</v>
      </c>
      <c r="F8" s="4">
        <v>-76600</v>
      </c>
      <c r="G8" s="4">
        <v>-2479350000</v>
      </c>
      <c r="H8" s="4">
        <f t="shared" si="0"/>
        <v>-27001980000</v>
      </c>
      <c r="I8" s="4"/>
      <c r="J8" s="4"/>
      <c r="K8" s="4"/>
      <c r="L8" s="4"/>
      <c r="M8" s="4"/>
      <c r="N8" s="4"/>
      <c r="O8" s="4"/>
      <c r="P8" s="4"/>
      <c r="Q8" s="4"/>
      <c r="R8" s="4">
        <v>5514100</v>
      </c>
      <c r="S8" s="5">
        <v>8.0774741118224191E-2</v>
      </c>
      <c r="T8" s="5">
        <v>0</v>
      </c>
      <c r="U8" s="5">
        <v>0</v>
      </c>
    </row>
    <row r="9" spans="1:21" x14ac:dyDescent="0.2">
      <c r="A9" s="26"/>
      <c r="B9" t="s">
        <v>33</v>
      </c>
      <c r="C9" s="2">
        <v>45209</v>
      </c>
      <c r="D9" s="4">
        <v>40000</v>
      </c>
      <c r="E9" s="4">
        <v>43400</v>
      </c>
      <c r="F9" s="4">
        <v>-3400</v>
      </c>
      <c r="G9" s="4">
        <v>-112120000</v>
      </c>
      <c r="H9" s="4">
        <f t="shared" si="0"/>
        <v>-27114100000</v>
      </c>
      <c r="I9" s="4"/>
      <c r="J9" s="4"/>
      <c r="K9" s="4"/>
      <c r="L9" s="4"/>
      <c r="M9" s="4"/>
      <c r="N9" s="4"/>
      <c r="O9" s="4"/>
      <c r="P9" s="4"/>
      <c r="Q9" s="4"/>
      <c r="R9" s="4">
        <v>8419800</v>
      </c>
      <c r="S9" s="5">
        <v>9.9052234019810451E-3</v>
      </c>
      <c r="T9" s="5">
        <v>0</v>
      </c>
      <c r="U9" s="5">
        <v>-1.57978E-3</v>
      </c>
    </row>
    <row r="10" spans="1:21" x14ac:dyDescent="0.2">
      <c r="A10" s="26"/>
      <c r="B10" t="s">
        <v>34</v>
      </c>
      <c r="C10" s="2">
        <v>45210</v>
      </c>
      <c r="D10" s="4">
        <v>587300</v>
      </c>
      <c r="E10" s="4">
        <v>762600</v>
      </c>
      <c r="F10" s="4">
        <v>-175300</v>
      </c>
      <c r="G10" s="4">
        <v>-5572350000</v>
      </c>
      <c r="H10" s="4">
        <f t="shared" si="0"/>
        <v>-32686450000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6267500</v>
      </c>
      <c r="S10" s="5">
        <v>0.21538093338651776</v>
      </c>
      <c r="T10" s="5">
        <v>0</v>
      </c>
      <c r="U10" s="5">
        <v>1.2658229999999999E-2</v>
      </c>
    </row>
    <row r="11" spans="1:21" x14ac:dyDescent="0.2">
      <c r="A11" s="26"/>
      <c r="B11" t="s">
        <v>35</v>
      </c>
      <c r="C11" s="2">
        <v>45211</v>
      </c>
      <c r="D11" s="4">
        <v>505200</v>
      </c>
      <c r="E11" s="4">
        <v>609500</v>
      </c>
      <c r="F11" s="4">
        <v>-104300</v>
      </c>
      <c r="G11" s="4">
        <v>-3391390000</v>
      </c>
      <c r="H11" s="4">
        <f t="shared" si="0"/>
        <v>-36077840000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8165900</v>
      </c>
      <c r="S11" s="5">
        <v>0.13650669246500691</v>
      </c>
      <c r="T11" s="5">
        <v>0</v>
      </c>
      <c r="U11" s="5">
        <v>1.2500000000000001E-2</v>
      </c>
    </row>
    <row r="12" spans="1:21" x14ac:dyDescent="0.2">
      <c r="A12" s="26"/>
      <c r="B12" t="s">
        <v>36</v>
      </c>
      <c r="C12" s="2">
        <v>45212</v>
      </c>
      <c r="D12" s="4">
        <v>928800</v>
      </c>
      <c r="E12" s="4">
        <v>532300</v>
      </c>
      <c r="F12" s="4">
        <v>396500</v>
      </c>
      <c r="G12" s="4">
        <v>12896790000</v>
      </c>
      <c r="H12" s="4">
        <f t="shared" si="0"/>
        <v>-23181050000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13163100</v>
      </c>
      <c r="S12" s="5">
        <v>0.11099968852322022</v>
      </c>
      <c r="T12" s="5">
        <v>0</v>
      </c>
      <c r="U12" s="5">
        <v>2.7777779999999998E-2</v>
      </c>
    </row>
    <row r="13" spans="1:21" x14ac:dyDescent="0.2">
      <c r="A13" s="26"/>
      <c r="B13" t="s">
        <v>8</v>
      </c>
      <c r="C13" s="6">
        <v>45215</v>
      </c>
      <c r="D13" s="4">
        <v>401800</v>
      </c>
      <c r="E13" s="4">
        <v>911693</v>
      </c>
      <c r="F13" s="4">
        <v>-509893</v>
      </c>
      <c r="G13" s="4">
        <v>-17057590000</v>
      </c>
      <c r="H13" s="4">
        <f t="shared" si="0"/>
        <v>-40238640000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11174300</v>
      </c>
      <c r="S13" s="5">
        <v>0.11754588654322866</v>
      </c>
      <c r="T13" s="5">
        <v>0</v>
      </c>
      <c r="U13" s="5">
        <v>-9.0090099999999996E-3</v>
      </c>
    </row>
    <row r="14" spans="1:21" x14ac:dyDescent="0.2">
      <c r="A14" s="26"/>
      <c r="B14" t="s">
        <v>9</v>
      </c>
      <c r="C14" s="6">
        <v>45216</v>
      </c>
      <c r="D14" s="4">
        <v>270600</v>
      </c>
      <c r="E14" s="4">
        <v>658600</v>
      </c>
      <c r="F14" s="4">
        <v>-388000</v>
      </c>
      <c r="G14" s="4">
        <v>-12936110000</v>
      </c>
      <c r="H14" s="4">
        <f t="shared" si="0"/>
        <v>-53174750000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11245500</v>
      </c>
      <c r="S14" s="5">
        <v>8.2628606998354892E-2</v>
      </c>
      <c r="T14" s="5">
        <v>0</v>
      </c>
      <c r="U14" s="5">
        <v>-6.9696969999999997E-2</v>
      </c>
    </row>
    <row r="15" spans="1:21" x14ac:dyDescent="0.2">
      <c r="A15" s="26"/>
      <c r="B15" t="s">
        <v>10</v>
      </c>
      <c r="C15" s="6">
        <v>45217</v>
      </c>
      <c r="D15" s="4">
        <v>427800</v>
      </c>
      <c r="E15" s="4">
        <v>59366</v>
      </c>
      <c r="F15" s="4">
        <v>368434</v>
      </c>
      <c r="G15" s="4">
        <v>11307700000</v>
      </c>
      <c r="H15" s="4">
        <f t="shared" si="0"/>
        <v>-41867050000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11395800</v>
      </c>
      <c r="S15" s="5">
        <v>4.2749609505256324E-2</v>
      </c>
      <c r="T15" s="5">
        <v>0</v>
      </c>
      <c r="U15" s="5">
        <v>-1.140065E-2</v>
      </c>
    </row>
    <row r="16" spans="1:21" x14ac:dyDescent="0.2">
      <c r="A16" s="26"/>
      <c r="B16" t="s">
        <v>11</v>
      </c>
      <c r="C16" s="6">
        <v>45218</v>
      </c>
      <c r="D16" s="4">
        <v>1515200</v>
      </c>
      <c r="E16" s="4">
        <v>888600</v>
      </c>
      <c r="F16" s="4">
        <v>626600</v>
      </c>
      <c r="G16" s="4">
        <v>18678110000</v>
      </c>
      <c r="H16" s="4">
        <f t="shared" si="0"/>
        <v>-23188940000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8896000</v>
      </c>
      <c r="S16" s="5">
        <v>0.27021133093525179</v>
      </c>
      <c r="T16" s="5">
        <v>0</v>
      </c>
      <c r="U16" s="5">
        <v>-3.2948930000000001E-2</v>
      </c>
    </row>
    <row r="17" spans="1:21" x14ac:dyDescent="0.2">
      <c r="A17" s="26"/>
      <c r="B17" t="s">
        <v>12</v>
      </c>
      <c r="C17" s="6">
        <v>45219</v>
      </c>
      <c r="D17" s="4">
        <v>539600</v>
      </c>
      <c r="E17" s="4">
        <v>644400</v>
      </c>
      <c r="F17" s="4">
        <v>-104800</v>
      </c>
      <c r="G17" s="4">
        <v>-3052690000</v>
      </c>
      <c r="H17" s="4">
        <f t="shared" si="0"/>
        <v>-26241630000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6992700</v>
      </c>
      <c r="S17" s="5">
        <v>0.16931943312311409</v>
      </c>
      <c r="T17" s="5">
        <v>0</v>
      </c>
      <c r="U17" s="5">
        <v>3.5775130000000002E-2</v>
      </c>
    </row>
    <row r="18" spans="1:21" x14ac:dyDescent="0.2">
      <c r="A18" s="26"/>
      <c r="B18" t="s">
        <v>15</v>
      </c>
      <c r="C18" s="6">
        <v>45222</v>
      </c>
      <c r="D18" s="4">
        <v>1401900</v>
      </c>
      <c r="E18" s="4">
        <v>537500</v>
      </c>
      <c r="F18" s="4">
        <v>864400</v>
      </c>
      <c r="G18" s="4">
        <v>26394060000</v>
      </c>
      <c r="H18" s="4">
        <f t="shared" si="0"/>
        <v>152430000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7713500</v>
      </c>
      <c r="S18" s="5">
        <v>0.25142931224476567</v>
      </c>
      <c r="T18" s="5">
        <v>0</v>
      </c>
      <c r="U18" s="5">
        <v>0</v>
      </c>
    </row>
    <row r="19" spans="1:21" x14ac:dyDescent="0.2">
      <c r="A19" s="26"/>
      <c r="B19" t="s">
        <v>16</v>
      </c>
      <c r="C19" s="6">
        <v>45223</v>
      </c>
      <c r="D19" s="4">
        <v>1136200</v>
      </c>
      <c r="E19" s="4">
        <v>212300</v>
      </c>
      <c r="F19" s="4">
        <v>923900</v>
      </c>
      <c r="G19" s="4">
        <v>28593820000</v>
      </c>
      <c r="H19" s="4">
        <f t="shared" si="0"/>
        <v>28746250000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5711200</v>
      </c>
      <c r="S19" s="5">
        <v>0.23611500210113462</v>
      </c>
      <c r="T19" s="5">
        <v>0</v>
      </c>
      <c r="U19" s="5">
        <v>2.7960530000000001E-2</v>
      </c>
    </row>
    <row r="20" spans="1:21" x14ac:dyDescent="0.2">
      <c r="A20" s="26"/>
      <c r="B20" t="s">
        <v>17</v>
      </c>
      <c r="C20" s="6">
        <v>45224</v>
      </c>
      <c r="D20" s="4">
        <v>897300</v>
      </c>
      <c r="E20" s="4">
        <v>849500</v>
      </c>
      <c r="F20" s="4">
        <v>47800</v>
      </c>
      <c r="G20" s="4">
        <v>1535060000</v>
      </c>
      <c r="H20" s="4">
        <f t="shared" si="0"/>
        <v>30281310000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7186500</v>
      </c>
      <c r="S20" s="5">
        <v>0.24306686147637932</v>
      </c>
      <c r="T20" s="5">
        <v>0</v>
      </c>
      <c r="U20" s="5">
        <v>-1.9199999999999998E-2</v>
      </c>
    </row>
    <row r="21" spans="1:21" x14ac:dyDescent="0.2">
      <c r="A21" s="26"/>
      <c r="B21" t="s">
        <v>18</v>
      </c>
      <c r="C21" s="6">
        <v>45225</v>
      </c>
      <c r="D21" s="4">
        <v>1107800</v>
      </c>
      <c r="E21" s="4">
        <v>721500</v>
      </c>
      <c r="F21" s="4">
        <v>386300</v>
      </c>
      <c r="G21" s="4">
        <v>10999660000</v>
      </c>
      <c r="H21" s="4">
        <f t="shared" si="0"/>
        <v>41280970000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12673500</v>
      </c>
      <c r="S21" s="5">
        <v>0.14434055312265751</v>
      </c>
      <c r="T21" s="5">
        <v>0</v>
      </c>
      <c r="U21" s="5">
        <v>-6.8515499999999993E-2</v>
      </c>
    </row>
    <row r="22" spans="1:21" x14ac:dyDescent="0.2">
      <c r="A22" s="26"/>
      <c r="B22" t="s">
        <v>19</v>
      </c>
      <c r="C22" s="6">
        <v>45226</v>
      </c>
      <c r="D22" s="4">
        <v>490000</v>
      </c>
      <c r="E22" s="4">
        <v>239200</v>
      </c>
      <c r="F22" s="4">
        <v>250800</v>
      </c>
      <c r="G22" s="4">
        <v>7151720000</v>
      </c>
      <c r="H22" s="4">
        <f t="shared" si="0"/>
        <v>48432690000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6115500</v>
      </c>
      <c r="S22" s="5">
        <v>0.11923800179870821</v>
      </c>
      <c r="T22" s="5">
        <v>0</v>
      </c>
      <c r="U22" s="5">
        <v>-1.7513100000000001E-3</v>
      </c>
    </row>
    <row r="23" spans="1:21" x14ac:dyDescent="0.2">
      <c r="A23" s="26"/>
      <c r="B23" t="s">
        <v>22</v>
      </c>
      <c r="C23" s="2">
        <v>45229</v>
      </c>
      <c r="D23" s="4">
        <v>474900</v>
      </c>
      <c r="E23" s="4">
        <v>218700</v>
      </c>
      <c r="F23" s="4">
        <v>256200</v>
      </c>
      <c r="G23" s="4">
        <v>6990690000</v>
      </c>
      <c r="H23" s="4">
        <f t="shared" si="0"/>
        <v>55423380000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5479900</v>
      </c>
      <c r="S23" s="5">
        <v>0.12657165276738627</v>
      </c>
      <c r="T23" s="5">
        <v>0</v>
      </c>
      <c r="U23" s="5">
        <v>-6.8421049999999997E-2</v>
      </c>
    </row>
    <row r="24" spans="1:21" x14ac:dyDescent="0.2">
      <c r="A24" s="26"/>
      <c r="B24" t="s">
        <v>23</v>
      </c>
      <c r="C24" s="2">
        <v>45230</v>
      </c>
      <c r="D24" s="4">
        <v>1772197</v>
      </c>
      <c r="E24" s="4">
        <v>251200</v>
      </c>
      <c r="F24" s="4">
        <v>1520997</v>
      </c>
      <c r="G24" s="4">
        <v>39852690000</v>
      </c>
      <c r="H24" s="4">
        <f t="shared" si="0"/>
        <v>95276070000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9482700</v>
      </c>
      <c r="S24" s="5">
        <v>0.21337772997142165</v>
      </c>
      <c r="T24" s="5">
        <v>0</v>
      </c>
      <c r="U24" s="5">
        <v>-3.9548020000000003E-2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998600</v>
      </c>
      <c r="E25" s="4">
        <v>360000</v>
      </c>
      <c r="F25" s="4">
        <v>638600</v>
      </c>
      <c r="G25" s="4">
        <v>16650420000</v>
      </c>
      <c r="H25" s="4">
        <f t="shared" si="0"/>
        <v>111926490000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6780600</v>
      </c>
      <c r="S25" s="5">
        <v>0.2003657493437159</v>
      </c>
      <c r="T25" s="5">
        <v>0</v>
      </c>
      <c r="U25" s="5">
        <v>4.7058820000000001E-2</v>
      </c>
    </row>
    <row r="26" spans="1:21" x14ac:dyDescent="0.2">
      <c r="A26" s="26"/>
      <c r="B26" t="s">
        <v>25</v>
      </c>
      <c r="C26" s="6">
        <v>45232</v>
      </c>
      <c r="D26" s="4">
        <v>543200</v>
      </c>
      <c r="E26" s="4">
        <v>581120</v>
      </c>
      <c r="F26" s="4">
        <v>-37920</v>
      </c>
      <c r="G26" s="4">
        <v>-957660000</v>
      </c>
      <c r="H26" s="4">
        <f t="shared" si="0"/>
        <v>110968830000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7277700</v>
      </c>
      <c r="S26" s="5">
        <v>0.15448836857798481</v>
      </c>
      <c r="T26" s="5">
        <v>0</v>
      </c>
      <c r="U26" s="5">
        <v>6.7415729999999993E-2</v>
      </c>
    </row>
    <row r="27" spans="1:21" x14ac:dyDescent="0.2">
      <c r="A27" s="26"/>
      <c r="B27" t="s">
        <v>26</v>
      </c>
      <c r="C27" s="6">
        <v>45233</v>
      </c>
      <c r="D27" s="4">
        <v>1322100</v>
      </c>
      <c r="E27" s="4">
        <v>1278700</v>
      </c>
      <c r="F27" s="4">
        <v>43400</v>
      </c>
      <c r="G27" s="4">
        <v>1204650000</v>
      </c>
      <c r="H27" s="4">
        <f t="shared" si="0"/>
        <v>112173480000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8548500</v>
      </c>
      <c r="S27" s="5">
        <v>0.30424051003099961</v>
      </c>
      <c r="T27" s="5">
        <v>0</v>
      </c>
      <c r="U27" s="5">
        <v>-1.75439E-3</v>
      </c>
    </row>
    <row r="28" spans="1:21" x14ac:dyDescent="0.2">
      <c r="A28" s="26"/>
      <c r="B28" t="s">
        <v>29</v>
      </c>
      <c r="C28" s="6">
        <v>45236</v>
      </c>
      <c r="D28" s="4">
        <v>163000</v>
      </c>
      <c r="E28" s="4">
        <v>730600</v>
      </c>
      <c r="F28" s="4">
        <v>-567600</v>
      </c>
      <c r="G28" s="4">
        <v>-16023430000</v>
      </c>
      <c r="H28" s="4">
        <f t="shared" si="0"/>
        <v>96150050000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6721200</v>
      </c>
      <c r="S28" s="5">
        <v>0.13295244896744629</v>
      </c>
      <c r="T28" s="5">
        <v>0</v>
      </c>
      <c r="U28" s="5">
        <v>5.2724099999999999E-3</v>
      </c>
    </row>
    <row r="29" spans="1:21" x14ac:dyDescent="0.2">
      <c r="A29" s="26"/>
      <c r="B29" t="s">
        <v>30</v>
      </c>
      <c r="C29" s="6">
        <v>45237</v>
      </c>
      <c r="D29" s="4">
        <v>759690</v>
      </c>
      <c r="E29" s="4">
        <v>388000</v>
      </c>
      <c r="F29" s="4">
        <v>371690</v>
      </c>
      <c r="G29" s="4">
        <v>10616820000</v>
      </c>
      <c r="H29" s="4">
        <f t="shared" si="0"/>
        <v>106766870000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9041000</v>
      </c>
      <c r="S29" s="5">
        <v>0.12694281606017033</v>
      </c>
      <c r="T29" s="5">
        <v>0</v>
      </c>
      <c r="U29" s="5">
        <v>-3.4965E-3</v>
      </c>
    </row>
    <row r="30" spans="1:21" x14ac:dyDescent="0.2">
      <c r="A30" s="26"/>
      <c r="B30" t="s">
        <v>37</v>
      </c>
      <c r="C30" s="6">
        <v>45238</v>
      </c>
      <c r="D30" s="4">
        <v>1277500</v>
      </c>
      <c r="E30" s="4">
        <v>1456000</v>
      </c>
      <c r="F30" s="4">
        <v>-178500</v>
      </c>
      <c r="G30" s="4">
        <v>-5464100000</v>
      </c>
      <c r="H30" s="4">
        <f t="shared" si="0"/>
        <v>101302770000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12636300</v>
      </c>
      <c r="S30" s="5">
        <v>0.21632123327239777</v>
      </c>
      <c r="T30" s="5">
        <v>0</v>
      </c>
      <c r="U30" s="5">
        <v>6.8421049999999997E-2</v>
      </c>
    </row>
    <row r="31" spans="1:21" x14ac:dyDescent="0.2">
      <c r="A31" s="26"/>
      <c r="B31" t="s">
        <v>32</v>
      </c>
      <c r="C31" s="6">
        <v>45239</v>
      </c>
      <c r="D31" s="4">
        <v>2030300</v>
      </c>
      <c r="E31" s="4">
        <v>558000</v>
      </c>
      <c r="F31" s="4">
        <v>1472300</v>
      </c>
      <c r="G31" s="4">
        <v>45488100000</v>
      </c>
      <c r="H31" s="4">
        <f t="shared" si="0"/>
        <v>146790870000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13227000</v>
      </c>
      <c r="S31" s="5">
        <v>0.19568307250321312</v>
      </c>
      <c r="T31" s="5">
        <v>0</v>
      </c>
      <c r="U31" s="5">
        <v>8.2101799999999992E-3</v>
      </c>
    </row>
    <row r="32" spans="1:21" x14ac:dyDescent="0.2">
      <c r="A32" s="26"/>
      <c r="B32" t="s">
        <v>33</v>
      </c>
      <c r="C32" s="6">
        <v>45240</v>
      </c>
      <c r="D32" s="4">
        <v>174500</v>
      </c>
      <c r="E32" s="4">
        <v>415900</v>
      </c>
      <c r="F32" s="4">
        <v>-241400</v>
      </c>
      <c r="G32" s="4">
        <v>-7489260000</v>
      </c>
      <c r="H32" s="4">
        <f t="shared" si="0"/>
        <v>139301610000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9958700</v>
      </c>
      <c r="S32" s="5">
        <v>5.9284846415696826E-2</v>
      </c>
      <c r="T32" s="5">
        <v>0</v>
      </c>
      <c r="U32" s="5">
        <v>-3.2573300000000001E-3</v>
      </c>
    </row>
    <row r="33" spans="1:21" x14ac:dyDescent="0.2">
      <c r="A33" s="26"/>
      <c r="B33" t="s">
        <v>36</v>
      </c>
      <c r="C33" s="6">
        <v>45243</v>
      </c>
      <c r="D33" s="4">
        <v>846900</v>
      </c>
      <c r="E33" s="4">
        <v>309100</v>
      </c>
      <c r="F33" s="4">
        <v>537800</v>
      </c>
      <c r="G33" s="4">
        <v>16623470000</v>
      </c>
      <c r="H33" s="4">
        <f t="shared" si="0"/>
        <v>155925080000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6362000</v>
      </c>
      <c r="S33" s="5">
        <v>0.18170386670858221</v>
      </c>
      <c r="T33" s="5">
        <v>0</v>
      </c>
      <c r="U33" s="5">
        <v>6.5359499999999996E-3</v>
      </c>
    </row>
    <row r="34" spans="1:21" x14ac:dyDescent="0.2">
      <c r="A34" s="26"/>
      <c r="B34" t="s">
        <v>38</v>
      </c>
      <c r="C34" s="6">
        <v>45244</v>
      </c>
      <c r="D34" s="4">
        <v>330200</v>
      </c>
      <c r="E34" s="4">
        <v>457365</v>
      </c>
      <c r="F34" s="4">
        <v>-127165</v>
      </c>
      <c r="G34" s="4">
        <v>-3939440000</v>
      </c>
      <c r="H34" s="4">
        <f t="shared" si="0"/>
        <v>151985640000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5581000</v>
      </c>
      <c r="S34" s="5">
        <v>0.14111539150689842</v>
      </c>
      <c r="T34" s="5">
        <v>0</v>
      </c>
      <c r="U34" s="5">
        <v>-1.62338E-3</v>
      </c>
    </row>
    <row r="35" spans="1:21" x14ac:dyDescent="0.2">
      <c r="A35" s="26"/>
      <c r="B35" t="s">
        <v>7</v>
      </c>
      <c r="C35" s="6">
        <v>45245</v>
      </c>
      <c r="D35" s="4">
        <v>106600</v>
      </c>
      <c r="E35" s="4">
        <v>297400</v>
      </c>
      <c r="F35" s="4">
        <v>-190800</v>
      </c>
      <c r="G35" s="4">
        <v>-5900820000</v>
      </c>
      <c r="H35" s="4">
        <f t="shared" si="0"/>
        <v>146084820000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7475400</v>
      </c>
      <c r="S35" s="5">
        <v>5.4043930759558018E-2</v>
      </c>
      <c r="T35" s="5">
        <v>0</v>
      </c>
      <c r="U35" s="5">
        <v>-1.6260199999999999E-3</v>
      </c>
    </row>
    <row r="36" spans="1:21" x14ac:dyDescent="0.2">
      <c r="A36" s="26"/>
      <c r="B36" t="s">
        <v>8</v>
      </c>
      <c r="C36" s="6">
        <v>45246</v>
      </c>
      <c r="D36" s="4">
        <v>1423849</v>
      </c>
      <c r="E36" s="4">
        <v>527800</v>
      </c>
      <c r="F36" s="4">
        <v>896049</v>
      </c>
      <c r="G36" s="4">
        <v>27724780000</v>
      </c>
      <c r="H36" s="4">
        <f t="shared" si="0"/>
        <v>173809600000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6621600</v>
      </c>
      <c r="S36" s="5">
        <v>0.29473979098707259</v>
      </c>
      <c r="T36" s="5">
        <v>0</v>
      </c>
      <c r="U36" s="5">
        <v>1.6286640000000002E-2</v>
      </c>
    </row>
    <row r="37" spans="1:21" x14ac:dyDescent="0.2">
      <c r="A37" s="26"/>
      <c r="B37" t="s">
        <v>9</v>
      </c>
      <c r="C37" s="6">
        <v>45247</v>
      </c>
      <c r="D37" s="4">
        <v>113200</v>
      </c>
      <c r="E37" s="4">
        <v>179900</v>
      </c>
      <c r="F37" s="4">
        <v>-66700</v>
      </c>
      <c r="G37" s="4">
        <v>-2135530000</v>
      </c>
      <c r="H37" s="4">
        <f t="shared" si="0"/>
        <v>171674070000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17989300</v>
      </c>
      <c r="S37" s="5">
        <v>1.6293018627739825E-2</v>
      </c>
      <c r="T37" s="5">
        <v>0</v>
      </c>
      <c r="U37" s="5">
        <v>8.0128200000000004E-3</v>
      </c>
    </row>
    <row r="38" spans="1:21" x14ac:dyDescent="0.2">
      <c r="A38" s="26"/>
      <c r="B38" t="s">
        <v>12</v>
      </c>
      <c r="C38" s="2">
        <v>45250</v>
      </c>
      <c r="D38" s="4">
        <v>281600</v>
      </c>
      <c r="E38" s="4">
        <v>396900</v>
      </c>
      <c r="F38" s="4">
        <v>-115300</v>
      </c>
      <c r="G38" s="4">
        <v>-3740240000</v>
      </c>
      <c r="H38" s="4">
        <f>H37+G38</f>
        <v>167933830000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12523600</v>
      </c>
      <c r="S38" s="5">
        <v>5.417771247883995E-2</v>
      </c>
      <c r="T38" s="5">
        <v>0</v>
      </c>
      <c r="U38" s="5">
        <v>1.9077899999999998E-2</v>
      </c>
    </row>
    <row r="39" spans="1:21" x14ac:dyDescent="0.2">
      <c r="A39" s="26"/>
      <c r="B39" t="s">
        <v>13</v>
      </c>
      <c r="C39" s="2">
        <v>45251</v>
      </c>
      <c r="D39" s="4">
        <v>389700</v>
      </c>
      <c r="E39" s="4">
        <v>149500</v>
      </c>
      <c r="F39" s="4">
        <v>240200</v>
      </c>
      <c r="G39" s="4">
        <v>7654780000</v>
      </c>
      <c r="H39" s="4">
        <f t="shared" si="0"/>
        <v>175588610000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6030600</v>
      </c>
      <c r="S39" s="5">
        <v>8.9410672238251582E-2</v>
      </c>
      <c r="T39" s="5">
        <v>0</v>
      </c>
      <c r="U39" s="5">
        <v>1.56006E-3</v>
      </c>
    </row>
    <row r="40" spans="1:21" x14ac:dyDescent="0.2">
      <c r="A40" s="26"/>
      <c r="B40" t="s">
        <v>14</v>
      </c>
      <c r="C40" s="2">
        <v>45252</v>
      </c>
      <c r="D40" s="4">
        <v>159500</v>
      </c>
      <c r="E40" s="4">
        <v>186613</v>
      </c>
      <c r="F40" s="4">
        <v>-27113</v>
      </c>
      <c r="G40" s="4">
        <v>-857830000</v>
      </c>
      <c r="H40" s="4">
        <f t="shared" si="0"/>
        <v>174730780000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7206100</v>
      </c>
      <c r="S40" s="5">
        <v>4.8030557444387396E-2</v>
      </c>
      <c r="T40" s="5">
        <v>0</v>
      </c>
      <c r="U40" s="5">
        <v>9.3457899999999997E-3</v>
      </c>
    </row>
    <row r="41" spans="1:21" x14ac:dyDescent="0.2">
      <c r="A41" s="26"/>
      <c r="B41" t="s">
        <v>15</v>
      </c>
      <c r="C41" s="2">
        <v>45253</v>
      </c>
      <c r="D41" s="4">
        <v>502200</v>
      </c>
      <c r="E41" s="4">
        <v>674200</v>
      </c>
      <c r="F41" s="4">
        <v>-172000</v>
      </c>
      <c r="G41" s="4">
        <v>-5766620000</v>
      </c>
      <c r="H41" s="4">
        <f t="shared" si="0"/>
        <v>168964160000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9273800</v>
      </c>
      <c r="S41" s="5">
        <v>0.12685199163234057</v>
      </c>
      <c r="T41" s="5">
        <v>0</v>
      </c>
      <c r="U41" s="5">
        <v>-6.1728400000000003E-2</v>
      </c>
    </row>
    <row r="42" spans="1:21" x14ac:dyDescent="0.2">
      <c r="A42" s="26"/>
      <c r="B42" t="s">
        <v>16</v>
      </c>
      <c r="C42" s="2">
        <v>45254</v>
      </c>
      <c r="D42" s="4">
        <v>758500</v>
      </c>
      <c r="E42" s="4">
        <v>9100</v>
      </c>
      <c r="F42" s="4">
        <v>749400</v>
      </c>
      <c r="G42" s="4">
        <v>22830470000</v>
      </c>
      <c r="H42" s="4">
        <f t="shared" si="0"/>
        <v>191794630000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9947700</v>
      </c>
      <c r="S42" s="5">
        <v>7.716356544728932E-2</v>
      </c>
      <c r="T42" s="5">
        <v>0</v>
      </c>
      <c r="U42" s="5">
        <v>3.125E-2</v>
      </c>
    </row>
    <row r="43" spans="1:21" x14ac:dyDescent="0.2">
      <c r="A43" s="26"/>
      <c r="B43" t="s">
        <v>19</v>
      </c>
      <c r="C43" s="2">
        <v>45257</v>
      </c>
      <c r="D43" s="4">
        <v>144300</v>
      </c>
      <c r="E43" s="4">
        <v>19600</v>
      </c>
      <c r="F43" s="4">
        <v>124700</v>
      </c>
      <c r="G43" s="4">
        <v>3899960000</v>
      </c>
      <c r="H43" s="4">
        <f t="shared" si="0"/>
        <v>195694590000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3719900</v>
      </c>
      <c r="S43" s="5">
        <v>4.4060324202263502E-2</v>
      </c>
      <c r="T43" s="5">
        <v>0</v>
      </c>
      <c r="U43" s="5">
        <v>-1.116427E-2</v>
      </c>
    </row>
    <row r="44" spans="1:21" x14ac:dyDescent="0.2">
      <c r="A44" s="26"/>
      <c r="B44" t="s">
        <v>20</v>
      </c>
      <c r="C44" s="2">
        <v>45258</v>
      </c>
      <c r="D44" s="4">
        <v>23300</v>
      </c>
      <c r="E44" s="4">
        <v>625266</v>
      </c>
      <c r="F44" s="4">
        <v>-601966</v>
      </c>
      <c r="G44" s="4">
        <v>-18253980000</v>
      </c>
      <c r="H44" s="4">
        <f t="shared" si="0"/>
        <v>177440610000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7293100</v>
      </c>
      <c r="S44" s="5">
        <v>8.8928713441472074E-2</v>
      </c>
      <c r="T44" s="5">
        <v>0</v>
      </c>
      <c r="U44" s="5">
        <v>0</v>
      </c>
    </row>
    <row r="45" spans="1:21" x14ac:dyDescent="0.2">
      <c r="A45" s="26"/>
      <c r="B45" t="s">
        <v>21</v>
      </c>
      <c r="C45" s="2">
        <v>45259</v>
      </c>
      <c r="D45" s="4">
        <v>80200</v>
      </c>
      <c r="E45" s="4">
        <v>403500</v>
      </c>
      <c r="F45" s="4">
        <v>-323300</v>
      </c>
      <c r="G45" s="4">
        <v>-10005120000</v>
      </c>
      <c r="H45" s="4">
        <f t="shared" si="0"/>
        <v>167435490000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5768100</v>
      </c>
      <c r="S45" s="5">
        <v>8.3857769456146744E-2</v>
      </c>
      <c r="T45" s="5">
        <v>0</v>
      </c>
      <c r="U45" s="5">
        <v>0</v>
      </c>
    </row>
    <row r="46" spans="1:21" x14ac:dyDescent="0.2">
      <c r="A46" s="26"/>
      <c r="B46" t="s">
        <v>22</v>
      </c>
      <c r="C46" s="2">
        <v>45260</v>
      </c>
      <c r="D46" s="4">
        <v>211800</v>
      </c>
      <c r="E46" s="4">
        <v>495100</v>
      </c>
      <c r="F46" s="4">
        <v>-283300</v>
      </c>
      <c r="G46" s="4">
        <v>-8933680000</v>
      </c>
      <c r="H46" s="4">
        <f t="shared" si="0"/>
        <v>158501810000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8385000</v>
      </c>
      <c r="S46" s="5">
        <v>8.430530709600477E-2</v>
      </c>
      <c r="T46" s="5">
        <v>0</v>
      </c>
      <c r="U46" s="5">
        <v>3.22581E-3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364600</v>
      </c>
      <c r="E47" s="4">
        <v>118700</v>
      </c>
      <c r="F47" s="4">
        <v>245900</v>
      </c>
      <c r="G47" s="4">
        <v>7665700000</v>
      </c>
      <c r="H47" s="4">
        <f t="shared" si="0"/>
        <v>166167510000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5518600</v>
      </c>
      <c r="S47" s="5">
        <v>8.7576559272279197E-2</v>
      </c>
      <c r="T47" s="5">
        <v>0</v>
      </c>
      <c r="U47" s="5">
        <v>1.446945E-2</v>
      </c>
    </row>
    <row r="48" spans="1:21" x14ac:dyDescent="0.2">
      <c r="A48" s="26"/>
      <c r="B48" t="s">
        <v>27</v>
      </c>
      <c r="C48" s="2">
        <v>45264</v>
      </c>
      <c r="D48" s="4">
        <v>312000</v>
      </c>
      <c r="E48" s="4">
        <v>533460</v>
      </c>
      <c r="F48" s="4">
        <v>-221460</v>
      </c>
      <c r="G48" s="4">
        <v>-7128630000</v>
      </c>
      <c r="H48" s="4">
        <f t="shared" si="0"/>
        <v>159038880000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13657300</v>
      </c>
      <c r="S48" s="5">
        <v>6.190535464550094E-2</v>
      </c>
      <c r="T48" s="5">
        <v>0</v>
      </c>
      <c r="U48" s="5">
        <v>4.1204440000000002E-2</v>
      </c>
    </row>
    <row r="49" spans="1:21" x14ac:dyDescent="0.2">
      <c r="A49" s="26"/>
      <c r="B49" t="s">
        <v>28</v>
      </c>
      <c r="C49" s="2">
        <v>45265</v>
      </c>
      <c r="D49" s="4">
        <v>635900</v>
      </c>
      <c r="E49" s="4">
        <v>281700</v>
      </c>
      <c r="F49" s="4">
        <v>354200</v>
      </c>
      <c r="G49" s="4">
        <v>11599390000</v>
      </c>
      <c r="H49" s="4">
        <f t="shared" si="0"/>
        <v>170638270000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5979300</v>
      </c>
      <c r="S49" s="5">
        <v>0.15346277992407137</v>
      </c>
      <c r="T49" s="5">
        <v>0</v>
      </c>
      <c r="U49" s="5">
        <v>0</v>
      </c>
    </row>
    <row r="50" spans="1:21" x14ac:dyDescent="0.2">
      <c r="A50" s="26"/>
      <c r="B50" t="s">
        <v>29</v>
      </c>
      <c r="C50" s="2">
        <v>45266</v>
      </c>
      <c r="D50" s="4">
        <v>1293500</v>
      </c>
      <c r="E50" s="4">
        <v>1767900</v>
      </c>
      <c r="F50" s="4">
        <v>-474400</v>
      </c>
      <c r="G50" s="4">
        <v>-15472340000</v>
      </c>
      <c r="H50" s="4">
        <f t="shared" si="0"/>
        <v>155165930000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8941800</v>
      </c>
      <c r="S50" s="5">
        <v>0.3423695452817106</v>
      </c>
      <c r="T50" s="5">
        <v>0</v>
      </c>
      <c r="U50" s="5">
        <v>6.0882799999999997E-3</v>
      </c>
    </row>
    <row r="51" spans="1:21" x14ac:dyDescent="0.2">
      <c r="A51" s="26"/>
      <c r="B51" t="s">
        <v>30</v>
      </c>
      <c r="C51" s="2">
        <v>45267</v>
      </c>
      <c r="D51" s="4">
        <v>780800</v>
      </c>
      <c r="E51" s="4">
        <v>174530</v>
      </c>
      <c r="F51" s="4">
        <v>606270</v>
      </c>
      <c r="G51" s="4">
        <v>19497790000</v>
      </c>
      <c r="H51" s="4">
        <f t="shared" si="0"/>
        <v>174663720000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12707700</v>
      </c>
      <c r="S51" s="5">
        <v>7.5177254735317958E-2</v>
      </c>
      <c r="T51" s="5">
        <v>0</v>
      </c>
      <c r="U51" s="5">
        <v>-2.5718609999999999E-2</v>
      </c>
    </row>
    <row r="52" spans="1:21" x14ac:dyDescent="0.2">
      <c r="A52" s="26"/>
      <c r="B52" t="s">
        <v>37</v>
      </c>
      <c r="C52" s="2">
        <v>45268</v>
      </c>
      <c r="D52" s="4">
        <v>2616200</v>
      </c>
      <c r="E52" s="4">
        <v>1658100</v>
      </c>
      <c r="F52" s="4">
        <v>958100</v>
      </c>
      <c r="G52" s="4">
        <v>31079620000</v>
      </c>
      <c r="H52" s="4">
        <f t="shared" si="0"/>
        <v>205743340000</v>
      </c>
      <c r="I52" s="4"/>
      <c r="J52" s="4"/>
      <c r="K52" s="4"/>
      <c r="L52" s="4"/>
      <c r="M52" s="4"/>
      <c r="N52" s="4">
        <v>1974</v>
      </c>
      <c r="O52" s="4">
        <v>2571</v>
      </c>
      <c r="P52" s="4">
        <v>2855200</v>
      </c>
      <c r="Q52" s="4">
        <v>3031100</v>
      </c>
      <c r="R52" s="4">
        <v>7962200</v>
      </c>
      <c r="S52" s="5">
        <v>0.53682399336866693</v>
      </c>
      <c r="T52" s="5">
        <v>0</v>
      </c>
      <c r="U52" s="5">
        <v>1.086957E-2</v>
      </c>
    </row>
    <row r="53" spans="1:21" x14ac:dyDescent="0.2">
      <c r="A53" s="26"/>
      <c r="B53" t="s">
        <v>34</v>
      </c>
      <c r="C53" s="2">
        <v>45271</v>
      </c>
      <c r="D53" s="4">
        <v>508600</v>
      </c>
      <c r="E53" s="4">
        <v>181500</v>
      </c>
      <c r="F53" s="4">
        <v>327100</v>
      </c>
      <c r="G53" s="4">
        <v>10669430000</v>
      </c>
      <c r="H53" s="4">
        <f t="shared" si="0"/>
        <v>216412770000</v>
      </c>
      <c r="I53" s="4">
        <v>154800</v>
      </c>
      <c r="J53" s="4">
        <v>0</v>
      </c>
      <c r="K53" s="4">
        <v>154800</v>
      </c>
      <c r="L53" s="4">
        <v>5015280000</v>
      </c>
      <c r="M53" s="4"/>
      <c r="N53" s="4">
        <v>938</v>
      </c>
      <c r="O53" s="4">
        <v>1690</v>
      </c>
      <c r="P53" s="4">
        <v>1411300</v>
      </c>
      <c r="Q53" s="4">
        <v>2213200</v>
      </c>
      <c r="R53" s="4">
        <v>4039200</v>
      </c>
      <c r="S53" s="5">
        <v>0.17085066349772232</v>
      </c>
      <c r="T53" s="5">
        <v>3.8324420677361852E-2</v>
      </c>
      <c r="U53" s="5">
        <v>-3.0722000000000002E-3</v>
      </c>
    </row>
    <row r="54" spans="1:21" x14ac:dyDescent="0.2">
      <c r="A54" s="26"/>
      <c r="B54" t="s">
        <v>35</v>
      </c>
      <c r="C54" s="2">
        <v>45272</v>
      </c>
      <c r="D54" s="4">
        <v>608076</v>
      </c>
      <c r="E54" s="4">
        <v>1829899</v>
      </c>
      <c r="F54" s="4">
        <v>-1221823</v>
      </c>
      <c r="G54" s="4">
        <v>-39620130000</v>
      </c>
      <c r="H54" s="4">
        <f t="shared" si="0"/>
        <v>176792640000</v>
      </c>
      <c r="I54" s="4"/>
      <c r="J54" s="4"/>
      <c r="K54" s="4"/>
      <c r="L54" s="4"/>
      <c r="M54" s="4"/>
      <c r="N54" s="4">
        <v>1547</v>
      </c>
      <c r="O54" s="4">
        <v>1881</v>
      </c>
      <c r="P54" s="4">
        <v>1982200</v>
      </c>
      <c r="Q54" s="4">
        <v>2538800</v>
      </c>
      <c r="R54" s="4">
        <v>5400800</v>
      </c>
      <c r="S54" s="5">
        <v>0.45140997629980745</v>
      </c>
      <c r="T54" s="5">
        <v>0</v>
      </c>
      <c r="U54" s="5">
        <v>-7.7041599999999998E-3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DB3B-9847-5E4A-B038-5D23B31417B6}">
  <dimension ref="A1:U67"/>
  <sheetViews>
    <sheetView workbookViewId="0">
      <pane ySplit="2" topLeftCell="A32" activePane="bottomLeft" state="frozen"/>
      <selection pane="bottomLeft" activeCell="H54" sqref="H54"/>
    </sheetView>
  </sheetViews>
  <sheetFormatPr baseColWidth="10" defaultRowHeight="16" x14ac:dyDescent="0.2"/>
  <cols>
    <col min="4" max="4" width="14.33203125" customWidth="1"/>
    <col min="5" max="5" width="13.83203125" customWidth="1"/>
    <col min="6" max="6" width="16.1640625" customWidth="1"/>
    <col min="7" max="7" width="18.6640625" customWidth="1"/>
    <col min="8" max="8" width="14.6640625" customWidth="1"/>
    <col min="18" max="18" width="15.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448008</v>
      </c>
      <c r="E3" s="4">
        <v>54771</v>
      </c>
      <c r="F3" s="4">
        <v>393237</v>
      </c>
      <c r="G3" s="4">
        <v>6145470000</v>
      </c>
      <c r="H3" s="4">
        <v>6145470000</v>
      </c>
      <c r="I3" s="4"/>
      <c r="J3" s="4"/>
      <c r="K3" s="4"/>
      <c r="L3" s="4"/>
      <c r="M3" s="4"/>
      <c r="N3" s="4"/>
      <c r="O3" s="4"/>
      <c r="P3" s="4"/>
      <c r="Q3" s="4"/>
      <c r="R3" s="4">
        <v>14010700</v>
      </c>
      <c r="S3" s="5">
        <v>3.5885359047014065E-2</v>
      </c>
      <c r="T3" s="5">
        <v>0</v>
      </c>
      <c r="U3" s="5">
        <v>-1.282051E-2</v>
      </c>
    </row>
    <row r="4" spans="1:21" x14ac:dyDescent="0.2">
      <c r="A4" s="26"/>
      <c r="B4" t="s">
        <v>26</v>
      </c>
      <c r="C4" s="2">
        <v>45202</v>
      </c>
      <c r="D4" s="4">
        <v>359091</v>
      </c>
      <c r="E4" s="4">
        <v>289748</v>
      </c>
      <c r="F4" s="4">
        <v>69343</v>
      </c>
      <c r="G4" s="4">
        <v>869260000</v>
      </c>
      <c r="H4" s="4">
        <f>H3+G4</f>
        <v>7014730000</v>
      </c>
      <c r="I4" s="4"/>
      <c r="J4" s="4"/>
      <c r="K4" s="4"/>
      <c r="L4" s="4"/>
      <c r="M4" s="4"/>
      <c r="N4" s="4"/>
      <c r="O4" s="4"/>
      <c r="P4" s="4"/>
      <c r="Q4" s="4"/>
      <c r="R4" s="4">
        <v>30018900</v>
      </c>
      <c r="S4" s="5">
        <v>2.1614349626402032E-2</v>
      </c>
      <c r="T4" s="5">
        <v>0</v>
      </c>
      <c r="U4" s="5">
        <v>-6.8181820000000004E-2</v>
      </c>
    </row>
    <row r="5" spans="1:21" x14ac:dyDescent="0.2">
      <c r="A5" s="26"/>
      <c r="B5" t="s">
        <v>27</v>
      </c>
      <c r="C5" s="2">
        <v>45203</v>
      </c>
      <c r="D5" s="4">
        <v>1472251</v>
      </c>
      <c r="E5" s="4">
        <v>182166</v>
      </c>
      <c r="F5" s="4">
        <v>1290085</v>
      </c>
      <c r="G5" s="4">
        <v>18491510000</v>
      </c>
      <c r="H5" s="4">
        <f>H4+G5</f>
        <v>25506240000</v>
      </c>
      <c r="I5" s="4"/>
      <c r="J5" s="4"/>
      <c r="K5" s="4"/>
      <c r="L5" s="4"/>
      <c r="M5" s="4"/>
      <c r="N5" s="4"/>
      <c r="O5" s="4"/>
      <c r="P5" s="4"/>
      <c r="Q5" s="4"/>
      <c r="R5" s="4">
        <v>17270700</v>
      </c>
      <c r="S5" s="5">
        <v>9.579327994812023E-2</v>
      </c>
      <c r="T5" s="5">
        <v>0</v>
      </c>
      <c r="U5" s="5">
        <v>1.7421599999999999E-2</v>
      </c>
    </row>
    <row r="6" spans="1:21" x14ac:dyDescent="0.2">
      <c r="A6" s="26"/>
      <c r="B6" t="s">
        <v>28</v>
      </c>
      <c r="C6" s="2">
        <v>45204</v>
      </c>
      <c r="D6" s="4">
        <v>104290</v>
      </c>
      <c r="E6" s="4">
        <v>977900</v>
      </c>
      <c r="F6" s="4">
        <v>-873610</v>
      </c>
      <c r="G6" s="4">
        <v>-12619250000</v>
      </c>
      <c r="H6" s="4">
        <f>H5+G6</f>
        <v>12886990000</v>
      </c>
      <c r="I6" s="4"/>
      <c r="J6" s="4"/>
      <c r="K6" s="4"/>
      <c r="L6" s="4"/>
      <c r="M6" s="4"/>
      <c r="N6" s="4"/>
      <c r="O6" s="4"/>
      <c r="P6" s="4"/>
      <c r="Q6" s="4"/>
      <c r="R6" s="4">
        <v>17102600</v>
      </c>
      <c r="S6" s="5">
        <v>6.3276343947703859E-2</v>
      </c>
      <c r="T6" s="5">
        <v>0</v>
      </c>
      <c r="U6" s="5">
        <v>-5.4794519999999999E-2</v>
      </c>
    </row>
    <row r="7" spans="1:21" x14ac:dyDescent="0.2">
      <c r="A7" s="26"/>
      <c r="B7" t="s">
        <v>29</v>
      </c>
      <c r="C7" s="2">
        <v>45205</v>
      </c>
      <c r="D7" s="4">
        <v>974019</v>
      </c>
      <c r="E7" s="4">
        <v>296600</v>
      </c>
      <c r="F7" s="4">
        <v>677419</v>
      </c>
      <c r="G7" s="4">
        <v>9242140000</v>
      </c>
      <c r="H7" s="4">
        <f t="shared" ref="H7:H54" si="0">H6+G7</f>
        <v>22129130000</v>
      </c>
      <c r="I7" s="4"/>
      <c r="J7" s="4"/>
      <c r="K7" s="4"/>
      <c r="L7" s="4"/>
      <c r="M7" s="4"/>
      <c r="N7" s="4"/>
      <c r="O7" s="4"/>
      <c r="P7" s="4"/>
      <c r="Q7" s="4"/>
      <c r="R7" s="4">
        <v>16435000</v>
      </c>
      <c r="S7" s="5">
        <v>7.7311773653787649E-2</v>
      </c>
      <c r="T7" s="5">
        <v>0</v>
      </c>
      <c r="U7" s="5">
        <v>7.2463800000000002E-3</v>
      </c>
    </row>
    <row r="8" spans="1:21" x14ac:dyDescent="0.2">
      <c r="A8" s="26"/>
      <c r="B8" t="s">
        <v>32</v>
      </c>
      <c r="C8" s="2">
        <v>45208</v>
      </c>
      <c r="D8" s="4">
        <v>1027388</v>
      </c>
      <c r="E8" s="4">
        <v>25400</v>
      </c>
      <c r="F8" s="4">
        <v>1001988</v>
      </c>
      <c r="G8" s="4">
        <v>14296510000</v>
      </c>
      <c r="H8" s="4">
        <f t="shared" si="0"/>
        <v>36425640000</v>
      </c>
      <c r="I8" s="4"/>
      <c r="J8" s="4"/>
      <c r="K8" s="4"/>
      <c r="L8" s="4"/>
      <c r="M8" s="4"/>
      <c r="N8" s="4"/>
      <c r="O8" s="4"/>
      <c r="P8" s="4"/>
      <c r="Q8" s="4"/>
      <c r="R8" s="4">
        <v>14251500</v>
      </c>
      <c r="S8" s="5">
        <v>7.3872083640318567E-2</v>
      </c>
      <c r="T8" s="5">
        <v>0</v>
      </c>
      <c r="U8" s="5">
        <v>3.2374100000000003E-2</v>
      </c>
    </row>
    <row r="9" spans="1:21" x14ac:dyDescent="0.2">
      <c r="A9" s="26"/>
      <c r="B9" t="s">
        <v>33</v>
      </c>
      <c r="C9" s="2">
        <v>45209</v>
      </c>
      <c r="D9" s="4">
        <v>132320</v>
      </c>
      <c r="E9" s="4">
        <v>376800</v>
      </c>
      <c r="F9" s="4">
        <v>-244480</v>
      </c>
      <c r="G9" s="4">
        <v>-3526030000</v>
      </c>
      <c r="H9" s="4">
        <f t="shared" si="0"/>
        <v>32899610000</v>
      </c>
      <c r="I9" s="4"/>
      <c r="J9" s="4"/>
      <c r="K9" s="4"/>
      <c r="L9" s="4"/>
      <c r="M9" s="4"/>
      <c r="N9" s="4"/>
      <c r="O9" s="4"/>
      <c r="P9" s="4"/>
      <c r="Q9" s="4"/>
      <c r="R9" s="4">
        <v>15789700</v>
      </c>
      <c r="S9" s="5">
        <v>3.2243804505468758E-2</v>
      </c>
      <c r="T9" s="5">
        <v>0</v>
      </c>
      <c r="U9" s="5">
        <v>-1.0452960000000001E-2</v>
      </c>
    </row>
    <row r="10" spans="1:21" x14ac:dyDescent="0.2">
      <c r="A10" s="26"/>
      <c r="B10" t="s">
        <v>34</v>
      </c>
      <c r="C10" s="2">
        <v>45210</v>
      </c>
      <c r="D10" s="4">
        <v>437330</v>
      </c>
      <c r="E10" s="4">
        <v>3400</v>
      </c>
      <c r="F10" s="4">
        <v>433930</v>
      </c>
      <c r="G10" s="4">
        <v>6210090000</v>
      </c>
      <c r="H10" s="4">
        <f t="shared" si="0"/>
        <v>39109700000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10238700</v>
      </c>
      <c r="S10" s="5">
        <v>4.304550382372762E-2</v>
      </c>
      <c r="T10" s="5">
        <v>0</v>
      </c>
      <c r="U10" s="5">
        <v>1.7605630000000001E-2</v>
      </c>
    </row>
    <row r="11" spans="1:21" x14ac:dyDescent="0.2">
      <c r="A11" s="26"/>
      <c r="B11" t="s">
        <v>35</v>
      </c>
      <c r="C11" s="2">
        <v>45211</v>
      </c>
      <c r="D11" s="4">
        <v>299750</v>
      </c>
      <c r="E11" s="4">
        <v>659000</v>
      </c>
      <c r="F11" s="4">
        <v>-359250</v>
      </c>
      <c r="G11" s="4">
        <v>-5385880000</v>
      </c>
      <c r="H11" s="4">
        <f t="shared" si="0"/>
        <v>33723820000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20381600</v>
      </c>
      <c r="S11" s="5">
        <v>4.7039977234368251E-2</v>
      </c>
      <c r="T11" s="5">
        <v>0</v>
      </c>
      <c r="U11" s="5">
        <v>2.768166E-2</v>
      </c>
    </row>
    <row r="12" spans="1:21" x14ac:dyDescent="0.2">
      <c r="A12" s="26"/>
      <c r="B12" t="s">
        <v>36</v>
      </c>
      <c r="C12" s="2">
        <v>45212</v>
      </c>
      <c r="D12" s="4">
        <v>306905</v>
      </c>
      <c r="E12" s="4">
        <v>662400</v>
      </c>
      <c r="F12" s="4">
        <v>-355495</v>
      </c>
      <c r="G12" s="4">
        <v>-5090560000</v>
      </c>
      <c r="H12" s="4">
        <f t="shared" si="0"/>
        <v>28633260000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14886700</v>
      </c>
      <c r="S12" s="5">
        <v>6.5112147084310151E-2</v>
      </c>
      <c r="T12" s="5">
        <v>0</v>
      </c>
      <c r="U12" s="5">
        <v>6.7340100000000003E-3</v>
      </c>
    </row>
    <row r="13" spans="1:21" x14ac:dyDescent="0.2">
      <c r="A13" s="26"/>
      <c r="B13" t="s">
        <v>8</v>
      </c>
      <c r="C13" s="6">
        <v>45215</v>
      </c>
      <c r="D13" s="4">
        <v>13240</v>
      </c>
      <c r="E13" s="4">
        <v>972700</v>
      </c>
      <c r="F13" s="4">
        <v>-959460</v>
      </c>
      <c r="G13" s="4">
        <v>-14262690000</v>
      </c>
      <c r="H13" s="4">
        <f t="shared" si="0"/>
        <v>14370570000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11029400</v>
      </c>
      <c r="S13" s="5">
        <v>8.9391988684787926E-2</v>
      </c>
      <c r="T13" s="5">
        <v>0</v>
      </c>
      <c r="U13" s="5">
        <v>-2.6755850000000001E-2</v>
      </c>
    </row>
    <row r="14" spans="1:21" x14ac:dyDescent="0.2">
      <c r="A14" s="26"/>
      <c r="B14" t="s">
        <v>9</v>
      </c>
      <c r="C14" s="6">
        <v>45216</v>
      </c>
      <c r="D14" s="4">
        <v>413500</v>
      </c>
      <c r="E14" s="4">
        <v>140000</v>
      </c>
      <c r="F14" s="4">
        <v>273500</v>
      </c>
      <c r="G14" s="4">
        <v>3790660000</v>
      </c>
      <c r="H14" s="4">
        <f t="shared" si="0"/>
        <v>18161230000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12919300</v>
      </c>
      <c r="S14" s="5">
        <v>4.2842878484128398E-2</v>
      </c>
      <c r="T14" s="5">
        <v>0</v>
      </c>
      <c r="U14" s="5">
        <v>-5.4982820000000002E-2</v>
      </c>
    </row>
    <row r="15" spans="1:21" x14ac:dyDescent="0.2">
      <c r="A15" s="26"/>
      <c r="B15" t="s">
        <v>10</v>
      </c>
      <c r="C15" s="6">
        <v>45217</v>
      </c>
      <c r="D15" s="4">
        <v>329630</v>
      </c>
      <c r="E15" s="4">
        <v>1242800</v>
      </c>
      <c r="F15" s="4">
        <v>-913170</v>
      </c>
      <c r="G15" s="4">
        <v>-12204450000</v>
      </c>
      <c r="H15" s="4">
        <f t="shared" si="0"/>
        <v>5956780000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23053500</v>
      </c>
      <c r="S15" s="5">
        <v>6.8207864315613681E-2</v>
      </c>
      <c r="T15" s="5">
        <v>0</v>
      </c>
      <c r="U15" s="5">
        <v>-5.4545450000000002E-2</v>
      </c>
    </row>
    <row r="16" spans="1:21" x14ac:dyDescent="0.2">
      <c r="A16" s="26"/>
      <c r="B16" t="s">
        <v>11</v>
      </c>
      <c r="C16" s="6">
        <v>45218</v>
      </c>
      <c r="D16" s="4">
        <v>420000</v>
      </c>
      <c r="E16" s="4">
        <v>178700</v>
      </c>
      <c r="F16" s="4">
        <v>241300</v>
      </c>
      <c r="G16" s="4">
        <v>3221010000</v>
      </c>
      <c r="H16" s="4">
        <f t="shared" si="0"/>
        <v>9177790000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15586900</v>
      </c>
      <c r="S16" s="5">
        <v>3.8410460065824506E-2</v>
      </c>
      <c r="T16" s="5">
        <v>0</v>
      </c>
      <c r="U16" s="5">
        <v>1.538462E-2</v>
      </c>
    </row>
    <row r="17" spans="1:21" x14ac:dyDescent="0.2">
      <c r="A17" s="26"/>
      <c r="B17" t="s">
        <v>12</v>
      </c>
      <c r="C17" s="6">
        <v>45219</v>
      </c>
      <c r="D17" s="4">
        <v>526000</v>
      </c>
      <c r="E17" s="4">
        <v>483900</v>
      </c>
      <c r="F17" s="4">
        <v>42100</v>
      </c>
      <c r="G17" s="4">
        <v>735490000</v>
      </c>
      <c r="H17" s="4">
        <f t="shared" si="0"/>
        <v>9913280000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14528000</v>
      </c>
      <c r="S17" s="5">
        <v>6.9514041850220268E-2</v>
      </c>
      <c r="T17" s="5">
        <v>0</v>
      </c>
      <c r="U17" s="5">
        <v>4.5454550000000003E-2</v>
      </c>
    </row>
    <row r="18" spans="1:21" x14ac:dyDescent="0.2">
      <c r="A18" s="26"/>
      <c r="B18" t="s">
        <v>15</v>
      </c>
      <c r="C18" s="6">
        <v>45222</v>
      </c>
      <c r="D18" s="4">
        <v>32300</v>
      </c>
      <c r="E18" s="4">
        <v>1009000</v>
      </c>
      <c r="F18" s="4">
        <v>-976700</v>
      </c>
      <c r="G18" s="4">
        <v>-13322400000</v>
      </c>
      <c r="H18" s="4">
        <f t="shared" si="0"/>
        <v>-3409120000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11385700</v>
      </c>
      <c r="S18" s="5">
        <v>9.1456827423873802E-2</v>
      </c>
      <c r="T18" s="5">
        <v>0</v>
      </c>
      <c r="U18" s="5">
        <v>-3.2608699999999997E-2</v>
      </c>
    </row>
    <row r="19" spans="1:21" x14ac:dyDescent="0.2">
      <c r="A19" s="26"/>
      <c r="B19" t="s">
        <v>16</v>
      </c>
      <c r="C19" s="6">
        <v>45223</v>
      </c>
      <c r="D19" s="4">
        <v>3200</v>
      </c>
      <c r="E19" s="4">
        <v>273600</v>
      </c>
      <c r="F19" s="4">
        <v>-270400</v>
      </c>
      <c r="G19" s="4">
        <v>-3621130000</v>
      </c>
      <c r="H19" s="4">
        <f t="shared" si="0"/>
        <v>-7030250000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9403700</v>
      </c>
      <c r="S19" s="5">
        <v>2.9435222306113552E-2</v>
      </c>
      <c r="T19" s="5">
        <v>0</v>
      </c>
      <c r="U19" s="5">
        <v>2.2471910000000001E-2</v>
      </c>
    </row>
    <row r="20" spans="1:21" x14ac:dyDescent="0.2">
      <c r="A20" s="26"/>
      <c r="B20" t="s">
        <v>17</v>
      </c>
      <c r="C20" s="6">
        <v>45224</v>
      </c>
      <c r="D20" s="4">
        <v>137500</v>
      </c>
      <c r="E20" s="4">
        <v>222600</v>
      </c>
      <c r="F20" s="4">
        <v>-85100</v>
      </c>
      <c r="G20" s="4">
        <v>-1169540000</v>
      </c>
      <c r="H20" s="4">
        <f t="shared" si="0"/>
        <v>-8199790000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16001700</v>
      </c>
      <c r="S20" s="5">
        <v>2.2503858964984972E-2</v>
      </c>
      <c r="T20" s="5">
        <v>0</v>
      </c>
      <c r="U20" s="5">
        <v>1.465201E-2</v>
      </c>
    </row>
    <row r="21" spans="1:21" x14ac:dyDescent="0.2">
      <c r="A21" s="26"/>
      <c r="B21" t="s">
        <v>18</v>
      </c>
      <c r="C21" s="6">
        <v>45225</v>
      </c>
      <c r="D21" s="4">
        <v>38100</v>
      </c>
      <c r="E21" s="4">
        <v>1920300</v>
      </c>
      <c r="F21" s="4">
        <v>-1882200</v>
      </c>
      <c r="G21" s="4">
        <v>-24493320000</v>
      </c>
      <c r="H21" s="4">
        <f t="shared" si="0"/>
        <v>-32693110000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29969400</v>
      </c>
      <c r="S21" s="5">
        <v>6.5346653586658393E-2</v>
      </c>
      <c r="T21" s="5">
        <v>0</v>
      </c>
      <c r="U21" s="5">
        <v>-6.8592059999999996E-2</v>
      </c>
    </row>
    <row r="22" spans="1:21" x14ac:dyDescent="0.2">
      <c r="A22" s="26"/>
      <c r="B22" t="s">
        <v>19</v>
      </c>
      <c r="C22" s="6">
        <v>45226</v>
      </c>
      <c r="D22" s="4">
        <v>12300</v>
      </c>
      <c r="E22" s="4">
        <v>1177707</v>
      </c>
      <c r="F22" s="4">
        <v>-1165407</v>
      </c>
      <c r="G22" s="4">
        <v>-14864640000</v>
      </c>
      <c r="H22" s="4">
        <f t="shared" si="0"/>
        <v>-47557750000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25641100</v>
      </c>
      <c r="S22" s="5">
        <v>4.6410138410598607E-2</v>
      </c>
      <c r="T22" s="5">
        <v>0</v>
      </c>
      <c r="U22" s="5">
        <v>3.1007750000000001E-2</v>
      </c>
    </row>
    <row r="23" spans="1:21" x14ac:dyDescent="0.2">
      <c r="A23" s="26"/>
      <c r="B23" t="s">
        <v>22</v>
      </c>
      <c r="C23" s="2">
        <v>45229</v>
      </c>
      <c r="D23" s="4">
        <v>166900</v>
      </c>
      <c r="E23" s="4">
        <v>164300</v>
      </c>
      <c r="F23" s="4">
        <v>2600</v>
      </c>
      <c r="G23" s="4">
        <v>79910000</v>
      </c>
      <c r="H23" s="4">
        <f t="shared" si="0"/>
        <v>-47477840000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19823500</v>
      </c>
      <c r="S23" s="5">
        <v>1.6707443186117488E-2</v>
      </c>
      <c r="T23" s="5">
        <v>0</v>
      </c>
      <c r="U23" s="5">
        <v>0</v>
      </c>
    </row>
    <row r="24" spans="1:21" x14ac:dyDescent="0.2">
      <c r="A24" s="26"/>
      <c r="B24" t="s">
        <v>23</v>
      </c>
      <c r="C24" s="2">
        <v>45230</v>
      </c>
      <c r="D24" s="4">
        <v>331600</v>
      </c>
      <c r="E24" s="4">
        <v>463000</v>
      </c>
      <c r="F24" s="4">
        <v>-131400</v>
      </c>
      <c r="G24" s="4">
        <v>-1752340000</v>
      </c>
      <c r="H24" s="4">
        <f t="shared" si="0"/>
        <v>-49230180000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19113000</v>
      </c>
      <c r="S24" s="5">
        <v>4.1573797938575838E-2</v>
      </c>
      <c r="T24" s="5">
        <v>0</v>
      </c>
      <c r="U24" s="5">
        <v>-3.0075190000000002E-2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228065</v>
      </c>
      <c r="E25" s="4">
        <v>45300</v>
      </c>
      <c r="F25" s="4">
        <v>182765</v>
      </c>
      <c r="G25" s="4">
        <v>2364500000</v>
      </c>
      <c r="H25" s="4">
        <f t="shared" si="0"/>
        <v>-46865680000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11274000</v>
      </c>
      <c r="S25" s="5">
        <v>2.4247383359943232E-2</v>
      </c>
      <c r="T25" s="5">
        <v>0</v>
      </c>
      <c r="U25" s="5">
        <v>1.5503879999999999E-2</v>
      </c>
    </row>
    <row r="26" spans="1:21" x14ac:dyDescent="0.2">
      <c r="A26" s="26"/>
      <c r="B26" t="s">
        <v>25</v>
      </c>
      <c r="C26" s="6">
        <v>45232</v>
      </c>
      <c r="D26" s="4">
        <v>366500</v>
      </c>
      <c r="E26" s="4">
        <v>165300</v>
      </c>
      <c r="F26" s="4">
        <v>201200</v>
      </c>
      <c r="G26" s="4">
        <v>2732520000</v>
      </c>
      <c r="H26" s="4">
        <f t="shared" si="0"/>
        <v>-44133160000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26180000</v>
      </c>
      <c r="S26" s="5">
        <v>2.0313216195569136E-2</v>
      </c>
      <c r="T26" s="5">
        <v>0</v>
      </c>
      <c r="U26" s="5">
        <v>6.8702289999999999E-2</v>
      </c>
    </row>
    <row r="27" spans="1:21" x14ac:dyDescent="0.2">
      <c r="A27" s="26"/>
      <c r="B27" t="s">
        <v>26</v>
      </c>
      <c r="C27" s="6">
        <v>45233</v>
      </c>
      <c r="D27" s="4">
        <v>756420</v>
      </c>
      <c r="E27" s="4">
        <v>324100</v>
      </c>
      <c r="F27" s="4">
        <v>432320</v>
      </c>
      <c r="G27" s="4">
        <v>6253460000</v>
      </c>
      <c r="H27" s="4">
        <f t="shared" si="0"/>
        <v>-37879700000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31455800</v>
      </c>
      <c r="S27" s="5">
        <v>3.4350421861787016E-2</v>
      </c>
      <c r="T27" s="5">
        <v>0</v>
      </c>
      <c r="U27" s="5">
        <v>3.9285710000000001E-2</v>
      </c>
    </row>
    <row r="28" spans="1:21" x14ac:dyDescent="0.2">
      <c r="A28" s="26"/>
      <c r="B28" t="s">
        <v>29</v>
      </c>
      <c r="C28" s="6">
        <v>45236</v>
      </c>
      <c r="D28" s="4">
        <v>459900</v>
      </c>
      <c r="E28" s="4">
        <v>194400</v>
      </c>
      <c r="F28" s="4">
        <v>265500</v>
      </c>
      <c r="G28" s="4">
        <v>3807050000</v>
      </c>
      <c r="H28" s="4">
        <f t="shared" si="0"/>
        <v>-34072650000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27905400</v>
      </c>
      <c r="S28" s="5">
        <v>2.3447074759723924E-2</v>
      </c>
      <c r="T28" s="5">
        <v>0</v>
      </c>
      <c r="U28" s="5">
        <v>1.718213E-2</v>
      </c>
    </row>
    <row r="29" spans="1:21" x14ac:dyDescent="0.2">
      <c r="A29" s="26"/>
      <c r="B29" t="s">
        <v>30</v>
      </c>
      <c r="C29" s="6">
        <v>45237</v>
      </c>
      <c r="D29" s="4">
        <v>226800</v>
      </c>
      <c r="E29" s="4">
        <v>307200</v>
      </c>
      <c r="F29" s="4">
        <v>-80400</v>
      </c>
      <c r="G29" s="4">
        <v>-1168500000</v>
      </c>
      <c r="H29" s="4">
        <f t="shared" si="0"/>
        <v>-35241150000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19055300</v>
      </c>
      <c r="S29" s="5">
        <v>2.8023699443199528E-2</v>
      </c>
      <c r="T29" s="5">
        <v>0</v>
      </c>
      <c r="U29" s="5">
        <v>-2.027027E-2</v>
      </c>
    </row>
    <row r="30" spans="1:21" x14ac:dyDescent="0.2">
      <c r="A30" s="26"/>
      <c r="B30" t="s">
        <v>37</v>
      </c>
      <c r="C30" s="6">
        <v>45238</v>
      </c>
      <c r="D30" s="4">
        <v>1305300</v>
      </c>
      <c r="E30" s="4">
        <v>83500</v>
      </c>
      <c r="F30" s="4">
        <v>1221800</v>
      </c>
      <c r="G30" s="4">
        <v>18580850000</v>
      </c>
      <c r="H30" s="4">
        <f t="shared" si="0"/>
        <v>-16660300000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44700800</v>
      </c>
      <c r="S30" s="5">
        <v>3.1068795189347843E-2</v>
      </c>
      <c r="T30" s="5">
        <v>0</v>
      </c>
      <c r="U30" s="5">
        <v>6.8965520000000002E-2</v>
      </c>
    </row>
    <row r="31" spans="1:21" x14ac:dyDescent="0.2">
      <c r="A31" s="26"/>
      <c r="B31" t="s">
        <v>32</v>
      </c>
      <c r="C31" s="6">
        <v>45239</v>
      </c>
      <c r="D31" s="4">
        <v>1099300</v>
      </c>
      <c r="E31" s="4">
        <v>731753</v>
      </c>
      <c r="F31" s="4">
        <v>367547</v>
      </c>
      <c r="G31" s="4">
        <v>6152460000</v>
      </c>
      <c r="H31" s="4">
        <f t="shared" si="0"/>
        <v>-10507840000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56498700</v>
      </c>
      <c r="S31" s="5">
        <v>3.2408763387476169E-2</v>
      </c>
      <c r="T31" s="5">
        <v>0</v>
      </c>
      <c r="U31" s="5">
        <v>5.1612900000000003E-2</v>
      </c>
    </row>
    <row r="32" spans="1:21" x14ac:dyDescent="0.2">
      <c r="A32" s="26"/>
      <c r="B32" t="s">
        <v>33</v>
      </c>
      <c r="C32" s="6">
        <v>45240</v>
      </c>
      <c r="D32" s="4">
        <v>65200</v>
      </c>
      <c r="E32" s="4">
        <v>253950</v>
      </c>
      <c r="F32" s="4">
        <v>-188750</v>
      </c>
      <c r="G32" s="4">
        <v>-3050610000</v>
      </c>
      <c r="H32" s="4">
        <f t="shared" si="0"/>
        <v>-13558450000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43020300</v>
      </c>
      <c r="S32" s="5">
        <v>7.4185907583164228E-3</v>
      </c>
      <c r="T32" s="5">
        <v>0</v>
      </c>
      <c r="U32" s="5">
        <v>-1.840491E-2</v>
      </c>
    </row>
    <row r="33" spans="1:21" x14ac:dyDescent="0.2">
      <c r="A33" s="26"/>
      <c r="B33" t="s">
        <v>36</v>
      </c>
      <c r="C33" s="6">
        <v>45243</v>
      </c>
      <c r="D33" s="4">
        <v>24400</v>
      </c>
      <c r="E33" s="4">
        <v>809000</v>
      </c>
      <c r="F33" s="4">
        <v>-784600</v>
      </c>
      <c r="G33" s="4">
        <v>-12555640000</v>
      </c>
      <c r="H33" s="4">
        <f t="shared" si="0"/>
        <v>-26114090000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30726800</v>
      </c>
      <c r="S33" s="5">
        <v>2.7122902482523401E-2</v>
      </c>
      <c r="T33" s="5">
        <v>0</v>
      </c>
      <c r="U33" s="5">
        <v>-1.5625E-2</v>
      </c>
    </row>
    <row r="34" spans="1:21" x14ac:dyDescent="0.2">
      <c r="A34" s="26"/>
      <c r="B34" t="s">
        <v>38</v>
      </c>
      <c r="C34" s="6">
        <v>45244</v>
      </c>
      <c r="D34" s="4">
        <v>158000</v>
      </c>
      <c r="E34" s="4">
        <v>180300</v>
      </c>
      <c r="F34" s="4">
        <v>-22300</v>
      </c>
      <c r="G34" s="4">
        <v>-348470000</v>
      </c>
      <c r="H34" s="4">
        <f t="shared" si="0"/>
        <v>-26462560000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28894400</v>
      </c>
      <c r="S34" s="5">
        <v>1.1708151060413091E-2</v>
      </c>
      <c r="T34" s="5">
        <v>0</v>
      </c>
      <c r="U34" s="5">
        <v>2.2222220000000001E-2</v>
      </c>
    </row>
    <row r="35" spans="1:21" x14ac:dyDescent="0.2">
      <c r="A35" s="26"/>
      <c r="B35" t="s">
        <v>7</v>
      </c>
      <c r="C35" s="6">
        <v>45245</v>
      </c>
      <c r="D35" s="4">
        <v>50700</v>
      </c>
      <c r="E35" s="4">
        <v>590304</v>
      </c>
      <c r="F35" s="4">
        <v>-539604</v>
      </c>
      <c r="G35" s="4">
        <v>-8902670000</v>
      </c>
      <c r="H35" s="4">
        <f t="shared" si="0"/>
        <v>-35365230000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30081700</v>
      </c>
      <c r="S35" s="5">
        <v>2.1308769118766561E-2</v>
      </c>
      <c r="T35" s="5">
        <v>0</v>
      </c>
      <c r="U35" s="5">
        <v>9.3167700000000003E-3</v>
      </c>
    </row>
    <row r="36" spans="1:21" x14ac:dyDescent="0.2">
      <c r="A36" s="26"/>
      <c r="B36" t="s">
        <v>8</v>
      </c>
      <c r="C36" s="6">
        <v>45246</v>
      </c>
      <c r="D36" s="4">
        <v>377900</v>
      </c>
      <c r="E36" s="4">
        <v>294900</v>
      </c>
      <c r="F36" s="4">
        <v>83000</v>
      </c>
      <c r="G36" s="4">
        <v>1386020000</v>
      </c>
      <c r="H36" s="4">
        <f t="shared" si="0"/>
        <v>-33979210000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35878200</v>
      </c>
      <c r="S36" s="5">
        <v>1.8752334286558411E-2</v>
      </c>
      <c r="T36" s="5">
        <v>0</v>
      </c>
      <c r="U36" s="5">
        <v>3.0769230000000002E-2</v>
      </c>
    </row>
    <row r="37" spans="1:21" x14ac:dyDescent="0.2">
      <c r="A37" s="26"/>
      <c r="B37" t="s">
        <v>9</v>
      </c>
      <c r="C37" s="6">
        <v>45247</v>
      </c>
      <c r="D37" s="4">
        <v>158600</v>
      </c>
      <c r="E37" s="4">
        <v>310600</v>
      </c>
      <c r="F37" s="4">
        <v>-152000</v>
      </c>
      <c r="G37" s="4">
        <v>-2522150000</v>
      </c>
      <c r="H37" s="4">
        <f t="shared" si="0"/>
        <v>-36501360000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35806100</v>
      </c>
      <c r="S37" s="5">
        <v>1.3103912461843094E-2</v>
      </c>
      <c r="T37" s="5">
        <v>0</v>
      </c>
      <c r="U37" s="5">
        <v>-3.8805970000000002E-2</v>
      </c>
    </row>
    <row r="38" spans="1:21" x14ac:dyDescent="0.2">
      <c r="A38" s="26"/>
      <c r="B38" t="s">
        <v>12</v>
      </c>
      <c r="C38" s="2">
        <v>45250</v>
      </c>
      <c r="D38" s="4">
        <v>231112</v>
      </c>
      <c r="E38" s="4">
        <v>10759</v>
      </c>
      <c r="F38" s="4">
        <v>220353</v>
      </c>
      <c r="G38" s="4">
        <v>3545550000</v>
      </c>
      <c r="H38" s="4">
        <f>H37+G38</f>
        <v>-32955810000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21076100</v>
      </c>
      <c r="S38" s="5">
        <v>1.1476079540332414E-2</v>
      </c>
      <c r="T38" s="5">
        <v>0</v>
      </c>
      <c r="U38" s="5">
        <v>6.2111800000000002E-3</v>
      </c>
    </row>
    <row r="39" spans="1:21" x14ac:dyDescent="0.2">
      <c r="A39" s="26"/>
      <c r="B39" t="s">
        <v>13</v>
      </c>
      <c r="C39" s="2">
        <v>45251</v>
      </c>
      <c r="D39" s="4">
        <v>10100</v>
      </c>
      <c r="E39" s="4">
        <v>294500</v>
      </c>
      <c r="F39" s="4">
        <v>-284400</v>
      </c>
      <c r="G39" s="4">
        <v>-4645200000</v>
      </c>
      <c r="H39" s="4">
        <f t="shared" si="0"/>
        <v>-37601010000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14470900</v>
      </c>
      <c r="S39" s="5">
        <v>2.1049139998203292E-2</v>
      </c>
      <c r="T39" s="5">
        <v>0</v>
      </c>
      <c r="U39" s="5">
        <v>3.0864199999999999E-3</v>
      </c>
    </row>
    <row r="40" spans="1:21" x14ac:dyDescent="0.2">
      <c r="A40" s="26"/>
      <c r="B40" t="s">
        <v>14</v>
      </c>
      <c r="C40" s="2">
        <v>45252</v>
      </c>
      <c r="D40" s="4">
        <v>16210</v>
      </c>
      <c r="E40" s="4">
        <v>591615</v>
      </c>
      <c r="F40" s="4">
        <v>-575405</v>
      </c>
      <c r="G40" s="4">
        <v>-9752200000</v>
      </c>
      <c r="H40" s="4">
        <f t="shared" si="0"/>
        <v>-47353210000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67956600</v>
      </c>
      <c r="S40" s="5">
        <v>8.9443115164678632E-3</v>
      </c>
      <c r="T40" s="5">
        <v>0</v>
      </c>
      <c r="U40" s="5">
        <v>6.7692310000000006E-2</v>
      </c>
    </row>
    <row r="41" spans="1:21" x14ac:dyDescent="0.2">
      <c r="A41" s="26"/>
      <c r="B41" t="s">
        <v>15</v>
      </c>
      <c r="C41" s="2">
        <v>45253</v>
      </c>
      <c r="D41" s="4">
        <v>638100</v>
      </c>
      <c r="E41" s="4">
        <v>448300</v>
      </c>
      <c r="F41" s="4">
        <v>189800</v>
      </c>
      <c r="G41" s="4">
        <v>2850840000</v>
      </c>
      <c r="H41" s="4">
        <f t="shared" si="0"/>
        <v>-44502370000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59213200</v>
      </c>
      <c r="S41" s="5">
        <v>1.8347260408152235E-2</v>
      </c>
      <c r="T41" s="5">
        <v>0</v>
      </c>
      <c r="U41" s="5">
        <v>-2.0172909999999999E-2</v>
      </c>
    </row>
    <row r="42" spans="1:21" x14ac:dyDescent="0.2">
      <c r="A42" s="26"/>
      <c r="B42" t="s">
        <v>16</v>
      </c>
      <c r="C42" s="2">
        <v>45254</v>
      </c>
      <c r="D42" s="4">
        <v>50400</v>
      </c>
      <c r="E42" s="4">
        <v>411000</v>
      </c>
      <c r="F42" s="4">
        <v>-360600</v>
      </c>
      <c r="G42" s="4">
        <v>-6241310000</v>
      </c>
      <c r="H42" s="4">
        <f t="shared" si="0"/>
        <v>-50743680000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47248500</v>
      </c>
      <c r="S42" s="5">
        <v>9.7653893774405538E-3</v>
      </c>
      <c r="T42" s="5">
        <v>0</v>
      </c>
      <c r="U42" s="5">
        <v>3.5294119999999998E-2</v>
      </c>
    </row>
    <row r="43" spans="1:21" x14ac:dyDescent="0.2">
      <c r="A43" s="26"/>
      <c r="B43" t="s">
        <v>19</v>
      </c>
      <c r="C43" s="2">
        <v>45257</v>
      </c>
      <c r="D43" s="4">
        <v>358870</v>
      </c>
      <c r="E43" s="4">
        <v>23341</v>
      </c>
      <c r="F43" s="4">
        <v>335529</v>
      </c>
      <c r="G43" s="4">
        <v>5942000000</v>
      </c>
      <c r="H43" s="4">
        <f t="shared" si="0"/>
        <v>-44801680000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22774900</v>
      </c>
      <c r="S43" s="5">
        <v>1.678211539896992E-2</v>
      </c>
      <c r="T43" s="5">
        <v>0</v>
      </c>
      <c r="U43" s="5">
        <v>-1.420455E-2</v>
      </c>
    </row>
    <row r="44" spans="1:21" x14ac:dyDescent="0.2">
      <c r="A44" s="26"/>
      <c r="B44" t="s">
        <v>20</v>
      </c>
      <c r="C44" s="2">
        <v>45258</v>
      </c>
      <c r="D44" s="4">
        <v>20454</v>
      </c>
      <c r="E44" s="4">
        <v>443529</v>
      </c>
      <c r="F44" s="4">
        <v>-423075</v>
      </c>
      <c r="G44" s="4">
        <v>-7264450000</v>
      </c>
      <c r="H44" s="4">
        <f t="shared" si="0"/>
        <v>-52066130000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28249000</v>
      </c>
      <c r="S44" s="5">
        <v>1.6424758398527382E-2</v>
      </c>
      <c r="T44" s="5">
        <v>0</v>
      </c>
      <c r="U44" s="5">
        <v>5.7636900000000001E-3</v>
      </c>
    </row>
    <row r="45" spans="1:21" x14ac:dyDescent="0.2">
      <c r="A45" s="26"/>
      <c r="B45" t="s">
        <v>21</v>
      </c>
      <c r="C45" s="2">
        <v>45259</v>
      </c>
      <c r="D45" s="4">
        <v>29700</v>
      </c>
      <c r="E45" s="4">
        <v>277633</v>
      </c>
      <c r="F45" s="4">
        <v>-247933</v>
      </c>
      <c r="G45" s="4">
        <v>-4455900000</v>
      </c>
      <c r="H45" s="4">
        <f t="shared" si="0"/>
        <v>-56522030000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35230700</v>
      </c>
      <c r="S45" s="5">
        <v>8.7234429063288554E-3</v>
      </c>
      <c r="T45" s="5">
        <v>0</v>
      </c>
      <c r="U45" s="5">
        <v>3.7249280000000003E-2</v>
      </c>
    </row>
    <row r="46" spans="1:21" x14ac:dyDescent="0.2">
      <c r="A46" s="26"/>
      <c r="B46" t="s">
        <v>22</v>
      </c>
      <c r="C46" s="2">
        <v>45260</v>
      </c>
      <c r="D46" s="4">
        <v>10500</v>
      </c>
      <c r="E46" s="4">
        <v>133293</v>
      </c>
      <c r="F46" s="4">
        <v>-122793</v>
      </c>
      <c r="G46" s="4">
        <v>-2198610000</v>
      </c>
      <c r="H46" s="4">
        <f t="shared" si="0"/>
        <v>-58720640000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25525400</v>
      </c>
      <c r="S46" s="5">
        <v>5.6333299380225185E-3</v>
      </c>
      <c r="T46" s="5">
        <v>0</v>
      </c>
      <c r="U46" s="5">
        <v>-2.209945E-2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45107</v>
      </c>
      <c r="E47" s="4">
        <v>3300</v>
      </c>
      <c r="F47" s="4">
        <v>41807</v>
      </c>
      <c r="G47" s="4">
        <v>736310000</v>
      </c>
      <c r="H47" s="4">
        <f t="shared" si="0"/>
        <v>-57984330000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19593300</v>
      </c>
      <c r="S47" s="5">
        <v>2.4705894361848183E-3</v>
      </c>
      <c r="T47" s="5">
        <v>0</v>
      </c>
      <c r="U47" s="5">
        <v>0</v>
      </c>
    </row>
    <row r="48" spans="1:21" x14ac:dyDescent="0.2">
      <c r="A48" s="26"/>
      <c r="B48" t="s">
        <v>27</v>
      </c>
      <c r="C48" s="2">
        <v>45264</v>
      </c>
      <c r="D48" s="4">
        <v>653567</v>
      </c>
      <c r="E48" s="4">
        <v>1641283</v>
      </c>
      <c r="F48" s="4">
        <v>-987716</v>
      </c>
      <c r="G48" s="4">
        <v>-17861390000</v>
      </c>
      <c r="H48" s="4">
        <f t="shared" si="0"/>
        <v>-75845720000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32390000</v>
      </c>
      <c r="S48" s="5">
        <v>7.0850571163939488E-2</v>
      </c>
      <c r="T48" s="5">
        <v>0</v>
      </c>
      <c r="U48" s="5">
        <v>2.5423729999999999E-2</v>
      </c>
    </row>
    <row r="49" spans="1:21" x14ac:dyDescent="0.2">
      <c r="A49" s="26"/>
      <c r="B49" t="s">
        <v>28</v>
      </c>
      <c r="C49" s="2">
        <v>45265</v>
      </c>
      <c r="D49" s="4">
        <v>659980</v>
      </c>
      <c r="E49" s="4">
        <v>501401</v>
      </c>
      <c r="F49" s="4">
        <v>158579</v>
      </c>
      <c r="G49" s="4">
        <v>2941910000</v>
      </c>
      <c r="H49" s="4">
        <f t="shared" si="0"/>
        <v>-72903810000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39037500</v>
      </c>
      <c r="S49" s="5">
        <v>2.9750393852065321E-2</v>
      </c>
      <c r="T49" s="5">
        <v>0</v>
      </c>
      <c r="U49" s="5">
        <v>2.7548199999999998E-3</v>
      </c>
    </row>
    <row r="50" spans="1:21" x14ac:dyDescent="0.2">
      <c r="A50" s="26"/>
      <c r="B50" t="s">
        <v>29</v>
      </c>
      <c r="C50" s="2">
        <v>45266</v>
      </c>
      <c r="D50" s="4">
        <v>655303</v>
      </c>
      <c r="E50" s="4">
        <v>978500</v>
      </c>
      <c r="F50" s="4">
        <v>-323197</v>
      </c>
      <c r="G50" s="4">
        <v>-5849600000</v>
      </c>
      <c r="H50" s="4">
        <f t="shared" si="0"/>
        <v>-78753410000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24850100</v>
      </c>
      <c r="S50" s="5">
        <v>6.5746335024808755E-2</v>
      </c>
      <c r="T50" s="5">
        <v>0</v>
      </c>
      <c r="U50" s="5">
        <v>5.4945100000000002E-3</v>
      </c>
    </row>
    <row r="51" spans="1:21" x14ac:dyDescent="0.2">
      <c r="A51" s="26"/>
      <c r="B51" t="s">
        <v>30</v>
      </c>
      <c r="C51" s="2">
        <v>45267</v>
      </c>
      <c r="D51" s="4">
        <v>801173</v>
      </c>
      <c r="E51" s="4">
        <v>132632</v>
      </c>
      <c r="F51" s="4">
        <v>668541</v>
      </c>
      <c r="G51" s="4">
        <v>11857110000</v>
      </c>
      <c r="H51" s="4">
        <f t="shared" si="0"/>
        <v>-66896300000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46674900</v>
      </c>
      <c r="S51" s="5">
        <v>2.0006577410985348E-2</v>
      </c>
      <c r="T51" s="5">
        <v>0</v>
      </c>
      <c r="U51" s="5">
        <v>-4.3715850000000001E-2</v>
      </c>
    </row>
    <row r="52" spans="1:21" x14ac:dyDescent="0.2">
      <c r="A52" s="26"/>
      <c r="B52" t="s">
        <v>37</v>
      </c>
      <c r="C52" s="2">
        <v>45268</v>
      </c>
      <c r="D52" s="4">
        <v>728039</v>
      </c>
      <c r="E52" s="4">
        <v>0</v>
      </c>
      <c r="F52" s="4">
        <v>728039</v>
      </c>
      <c r="G52" s="4">
        <v>12880170000</v>
      </c>
      <c r="H52" s="4">
        <f t="shared" si="0"/>
        <v>-54016130000</v>
      </c>
      <c r="I52" s="4"/>
      <c r="J52" s="4"/>
      <c r="K52" s="4"/>
      <c r="L52" s="4"/>
      <c r="M52" s="4"/>
      <c r="N52" s="4">
        <v>3306</v>
      </c>
      <c r="O52" s="4">
        <v>4207</v>
      </c>
      <c r="P52" s="4">
        <v>7087700</v>
      </c>
      <c r="Q52" s="4">
        <v>8982600</v>
      </c>
      <c r="R52" s="4">
        <v>16560100</v>
      </c>
      <c r="S52" s="5">
        <v>4.3963442249744869E-2</v>
      </c>
      <c r="T52" s="5">
        <v>0</v>
      </c>
      <c r="U52" s="5">
        <v>5.7142900000000003E-3</v>
      </c>
    </row>
    <row r="53" spans="1:21" x14ac:dyDescent="0.2">
      <c r="A53" s="26"/>
      <c r="B53" t="s">
        <v>34</v>
      </c>
      <c r="C53" s="2">
        <v>45271</v>
      </c>
      <c r="D53" s="4">
        <v>809830</v>
      </c>
      <c r="E53" s="4">
        <v>103472</v>
      </c>
      <c r="F53" s="4">
        <v>706358</v>
      </c>
      <c r="G53" s="4">
        <v>12416650000</v>
      </c>
      <c r="H53" s="4">
        <f t="shared" si="0"/>
        <v>-41599480000</v>
      </c>
      <c r="I53" s="4"/>
      <c r="J53" s="4"/>
      <c r="K53" s="4"/>
      <c r="L53" s="4"/>
      <c r="M53" s="4"/>
      <c r="N53" s="4">
        <v>4152</v>
      </c>
      <c r="O53" s="4">
        <v>3515</v>
      </c>
      <c r="P53" s="4">
        <v>7234300</v>
      </c>
      <c r="Q53" s="4">
        <v>7322700</v>
      </c>
      <c r="R53" s="4">
        <v>15162500</v>
      </c>
      <c r="S53" s="5">
        <v>6.0234262159934049E-2</v>
      </c>
      <c r="T53" s="5">
        <v>0</v>
      </c>
      <c r="U53" s="5">
        <v>0</v>
      </c>
    </row>
    <row r="54" spans="1:21" x14ac:dyDescent="0.2">
      <c r="A54" s="26"/>
      <c r="B54" t="s">
        <v>35</v>
      </c>
      <c r="C54" s="2">
        <v>45272</v>
      </c>
      <c r="D54" s="4">
        <v>805335</v>
      </c>
      <c r="E54" s="4">
        <v>39200</v>
      </c>
      <c r="F54" s="4">
        <v>766135</v>
      </c>
      <c r="G54" s="4">
        <v>13546120000</v>
      </c>
      <c r="H54" s="4">
        <f t="shared" si="0"/>
        <v>-28053360000</v>
      </c>
      <c r="I54" s="4"/>
      <c r="J54" s="4"/>
      <c r="K54" s="4"/>
      <c r="L54" s="4"/>
      <c r="M54" s="4"/>
      <c r="N54" s="4">
        <v>2473</v>
      </c>
      <c r="O54" s="4">
        <v>2355</v>
      </c>
      <c r="P54" s="4">
        <v>5065500</v>
      </c>
      <c r="Q54" s="4">
        <v>5303500</v>
      </c>
      <c r="R54" s="4">
        <v>10955600</v>
      </c>
      <c r="S54" s="5">
        <v>7.7087060498740367E-2</v>
      </c>
      <c r="T54" s="5">
        <v>0</v>
      </c>
      <c r="U54" s="5">
        <v>5.6818199999999998E-3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277-CB8E-A34C-AE68-14D31119012B}">
  <dimension ref="A1:U67"/>
  <sheetViews>
    <sheetView workbookViewId="0">
      <pane ySplit="2" topLeftCell="A28" activePane="bottomLeft" state="frozen"/>
      <selection pane="bottomLeft" activeCell="H54" sqref="H54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0.33203125" customWidth="1"/>
    <col min="18" max="18" width="16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1982200</v>
      </c>
      <c r="E3" s="4">
        <v>470810</v>
      </c>
      <c r="F3" s="4">
        <v>1511390</v>
      </c>
      <c r="G3" s="4">
        <v>40674100000</v>
      </c>
      <c r="H3" s="4">
        <v>40674100000</v>
      </c>
      <c r="I3" s="4"/>
      <c r="J3" s="4"/>
      <c r="K3" s="4"/>
      <c r="L3" s="4"/>
      <c r="M3" s="4"/>
      <c r="N3" s="4"/>
      <c r="O3" s="4"/>
      <c r="P3" s="4"/>
      <c r="Q3" s="4"/>
      <c r="R3" s="4">
        <v>3579500</v>
      </c>
      <c r="S3" s="5">
        <v>0.6852940354798156</v>
      </c>
      <c r="T3" s="5">
        <v>0</v>
      </c>
      <c r="U3" s="5">
        <v>2.8735630000000002E-2</v>
      </c>
    </row>
    <row r="4" spans="1:21" x14ac:dyDescent="0.2">
      <c r="A4" s="26"/>
      <c r="B4" t="s">
        <v>26</v>
      </c>
      <c r="C4" s="2">
        <v>45202</v>
      </c>
      <c r="D4" s="4">
        <v>1063100</v>
      </c>
      <c r="E4" s="4">
        <v>308030</v>
      </c>
      <c r="F4" s="4">
        <v>755070</v>
      </c>
      <c r="G4" s="4">
        <v>20058390000</v>
      </c>
      <c r="H4" s="4">
        <f>H3+G4</f>
        <v>60732490000</v>
      </c>
      <c r="I4" s="4"/>
      <c r="J4" s="4"/>
      <c r="K4" s="4"/>
      <c r="L4" s="4"/>
      <c r="M4" s="4"/>
      <c r="N4" s="4"/>
      <c r="O4" s="4"/>
      <c r="P4" s="4"/>
      <c r="Q4" s="4"/>
      <c r="R4" s="4">
        <v>3301100</v>
      </c>
      <c r="S4" s="5">
        <v>0.41535548756475116</v>
      </c>
      <c r="T4" s="5">
        <v>0</v>
      </c>
      <c r="U4" s="5">
        <v>-2.0484169999999999E-2</v>
      </c>
    </row>
    <row r="5" spans="1:21" x14ac:dyDescent="0.2">
      <c r="A5" s="26"/>
      <c r="B5" t="s">
        <v>27</v>
      </c>
      <c r="C5" s="2">
        <v>45203</v>
      </c>
      <c r="D5" s="4">
        <v>2397200</v>
      </c>
      <c r="E5" s="4">
        <v>1682600</v>
      </c>
      <c r="F5" s="4">
        <v>714600</v>
      </c>
      <c r="G5" s="4">
        <v>19149250000</v>
      </c>
      <c r="H5" s="4">
        <f>H4+G5</f>
        <v>79881740000</v>
      </c>
      <c r="I5" s="4"/>
      <c r="J5" s="4"/>
      <c r="K5" s="4"/>
      <c r="L5" s="4"/>
      <c r="M5" s="4"/>
      <c r="N5" s="4"/>
      <c r="O5" s="4"/>
      <c r="P5" s="4"/>
      <c r="Q5" s="4"/>
      <c r="R5" s="4">
        <v>3793000</v>
      </c>
      <c r="S5" s="5">
        <v>1.0756129712628526</v>
      </c>
      <c r="T5" s="5">
        <v>0</v>
      </c>
      <c r="U5" s="5">
        <v>2.6615969999999999E-2</v>
      </c>
    </row>
    <row r="6" spans="1:21" x14ac:dyDescent="0.2">
      <c r="A6" s="26"/>
      <c r="B6" t="s">
        <v>28</v>
      </c>
      <c r="C6" s="2">
        <v>45204</v>
      </c>
      <c r="D6" s="4">
        <v>974300</v>
      </c>
      <c r="E6" s="4">
        <v>647000</v>
      </c>
      <c r="F6" s="4">
        <v>327300</v>
      </c>
      <c r="G6" s="4">
        <v>8862090000</v>
      </c>
      <c r="H6" s="4">
        <f>H5+G6</f>
        <v>88743830000</v>
      </c>
      <c r="I6" s="4"/>
      <c r="J6" s="4"/>
      <c r="K6" s="4"/>
      <c r="L6" s="4"/>
      <c r="M6" s="4"/>
      <c r="N6" s="4"/>
      <c r="O6" s="4"/>
      <c r="P6" s="4"/>
      <c r="Q6" s="4"/>
      <c r="R6" s="4">
        <v>2160600</v>
      </c>
      <c r="S6" s="5">
        <v>0.75039340923817455</v>
      </c>
      <c r="T6" s="5">
        <v>0</v>
      </c>
      <c r="U6" s="5">
        <v>-7.4074099999999997E-3</v>
      </c>
    </row>
    <row r="7" spans="1:21" x14ac:dyDescent="0.2">
      <c r="A7" s="26"/>
      <c r="B7" t="s">
        <v>29</v>
      </c>
      <c r="C7" s="2">
        <v>45205</v>
      </c>
      <c r="D7" s="4">
        <v>1134200</v>
      </c>
      <c r="E7" s="4">
        <v>351200</v>
      </c>
      <c r="F7" s="4">
        <v>783000</v>
      </c>
      <c r="G7" s="4">
        <v>21263540000</v>
      </c>
      <c r="H7" s="4">
        <f t="shared" ref="H7:H54" si="0">H6+G7</f>
        <v>110007370000</v>
      </c>
      <c r="I7" s="4"/>
      <c r="J7" s="4"/>
      <c r="K7" s="4"/>
      <c r="L7" s="4"/>
      <c r="M7" s="4"/>
      <c r="N7" s="4"/>
      <c r="O7" s="4"/>
      <c r="P7" s="4"/>
      <c r="Q7" s="4"/>
      <c r="R7" s="4">
        <v>1952100</v>
      </c>
      <c r="S7" s="5">
        <v>0.76092413298499051</v>
      </c>
      <c r="T7" s="5">
        <v>0</v>
      </c>
      <c r="U7" s="5">
        <v>2.4253730000000001E-2</v>
      </c>
    </row>
    <row r="8" spans="1:21" x14ac:dyDescent="0.2">
      <c r="A8" s="26"/>
      <c r="B8" t="s">
        <v>32</v>
      </c>
      <c r="C8" s="2">
        <v>45208</v>
      </c>
      <c r="D8" s="4">
        <v>880900</v>
      </c>
      <c r="E8" s="4">
        <v>1387147</v>
      </c>
      <c r="F8" s="4">
        <v>-506247</v>
      </c>
      <c r="G8" s="4">
        <v>-13704870000</v>
      </c>
      <c r="H8" s="4">
        <f t="shared" si="0"/>
        <v>96302500000</v>
      </c>
      <c r="I8" s="4"/>
      <c r="J8" s="4"/>
      <c r="K8" s="4"/>
      <c r="L8" s="4"/>
      <c r="M8" s="4"/>
      <c r="N8" s="4"/>
      <c r="O8" s="4"/>
      <c r="P8" s="4"/>
      <c r="Q8" s="4"/>
      <c r="R8" s="4">
        <v>2542200</v>
      </c>
      <c r="S8" s="5">
        <v>0.89215915348910391</v>
      </c>
      <c r="T8" s="5">
        <v>0</v>
      </c>
      <c r="U8" s="5">
        <v>-1.457195E-2</v>
      </c>
    </row>
    <row r="9" spans="1:21" x14ac:dyDescent="0.2">
      <c r="A9" s="26"/>
      <c r="B9" t="s">
        <v>33</v>
      </c>
      <c r="C9" s="2">
        <v>45209</v>
      </c>
      <c r="D9" s="4">
        <v>1686600</v>
      </c>
      <c r="E9" s="4">
        <v>2421420</v>
      </c>
      <c r="F9" s="4">
        <v>-734820</v>
      </c>
      <c r="G9" s="4">
        <v>-19957660000</v>
      </c>
      <c r="H9" s="4">
        <f t="shared" si="0"/>
        <v>76344840000</v>
      </c>
      <c r="I9" s="4"/>
      <c r="J9" s="4"/>
      <c r="K9" s="4"/>
      <c r="L9" s="4"/>
      <c r="M9" s="4"/>
      <c r="N9" s="4"/>
      <c r="O9" s="4"/>
      <c r="P9" s="4"/>
      <c r="Q9" s="4"/>
      <c r="R9" s="4">
        <v>3641400</v>
      </c>
      <c r="S9" s="5">
        <v>1.1281430219146482</v>
      </c>
      <c r="T9" s="5">
        <v>0</v>
      </c>
      <c r="U9" s="5">
        <v>-1.8484300000000001E-3</v>
      </c>
    </row>
    <row r="10" spans="1:21" x14ac:dyDescent="0.2">
      <c r="A10" s="26"/>
      <c r="B10" t="s">
        <v>34</v>
      </c>
      <c r="C10" s="2">
        <v>45210</v>
      </c>
      <c r="D10" s="4">
        <v>816864</v>
      </c>
      <c r="E10" s="4">
        <v>641500</v>
      </c>
      <c r="F10" s="4">
        <v>175364</v>
      </c>
      <c r="G10" s="4">
        <v>4732320000</v>
      </c>
      <c r="H10" s="4">
        <f t="shared" si="0"/>
        <v>81077160000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1791300</v>
      </c>
      <c r="S10" s="5">
        <v>0.81413721877965728</v>
      </c>
      <c r="T10" s="5">
        <v>0</v>
      </c>
      <c r="U10" s="5">
        <v>0</v>
      </c>
    </row>
    <row r="11" spans="1:21" x14ac:dyDescent="0.2">
      <c r="A11" s="26"/>
      <c r="B11" t="s">
        <v>35</v>
      </c>
      <c r="C11" s="2">
        <v>45211</v>
      </c>
      <c r="D11" s="4">
        <v>709400</v>
      </c>
      <c r="E11" s="4">
        <v>339450</v>
      </c>
      <c r="F11" s="4">
        <v>369950</v>
      </c>
      <c r="G11" s="4">
        <v>10096160000</v>
      </c>
      <c r="H11" s="4">
        <f t="shared" si="0"/>
        <v>91173320000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1770500</v>
      </c>
      <c r="S11" s="5">
        <v>0.5924032759107597</v>
      </c>
      <c r="T11" s="5">
        <v>0</v>
      </c>
      <c r="U11" s="5">
        <v>7.4074099999999997E-3</v>
      </c>
    </row>
    <row r="12" spans="1:21" x14ac:dyDescent="0.2">
      <c r="A12" s="26"/>
      <c r="B12" t="s">
        <v>36</v>
      </c>
      <c r="C12" s="2">
        <v>45212</v>
      </c>
      <c r="D12" s="4">
        <v>325500</v>
      </c>
      <c r="E12" s="4">
        <v>194510</v>
      </c>
      <c r="F12" s="4">
        <v>130990</v>
      </c>
      <c r="G12" s="4">
        <v>3579690000</v>
      </c>
      <c r="H12" s="4">
        <f t="shared" si="0"/>
        <v>94753010000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1812100</v>
      </c>
      <c r="S12" s="5">
        <v>0.28696539926052644</v>
      </c>
      <c r="T12" s="5">
        <v>0</v>
      </c>
      <c r="U12" s="5">
        <v>5.5147099999999999E-3</v>
      </c>
    </row>
    <row r="13" spans="1:21" x14ac:dyDescent="0.2">
      <c r="A13" s="26"/>
      <c r="B13" t="s">
        <v>8</v>
      </c>
      <c r="C13" s="6">
        <v>45215</v>
      </c>
      <c r="D13" s="4">
        <v>106100</v>
      </c>
      <c r="E13" s="4">
        <v>512600</v>
      </c>
      <c r="F13" s="4">
        <v>-406500</v>
      </c>
      <c r="G13" s="4">
        <v>-10931780000</v>
      </c>
      <c r="H13" s="4">
        <f t="shared" si="0"/>
        <v>83821230000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1709400</v>
      </c>
      <c r="S13" s="5">
        <v>0.36193986193986194</v>
      </c>
      <c r="T13" s="5">
        <v>0</v>
      </c>
      <c r="U13" s="5">
        <v>-2.3765999999999999E-2</v>
      </c>
    </row>
    <row r="14" spans="1:21" x14ac:dyDescent="0.2">
      <c r="A14" s="26"/>
      <c r="B14" t="s">
        <v>9</v>
      </c>
      <c r="C14" s="6">
        <v>45216</v>
      </c>
      <c r="D14" s="4">
        <v>759100</v>
      </c>
      <c r="E14" s="4">
        <v>1110230</v>
      </c>
      <c r="F14" s="4">
        <v>-351130</v>
      </c>
      <c r="G14" s="4">
        <v>-9464810000</v>
      </c>
      <c r="H14" s="4">
        <f t="shared" si="0"/>
        <v>74356420000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3254700</v>
      </c>
      <c r="S14" s="5">
        <v>0.57434786616278</v>
      </c>
      <c r="T14" s="5">
        <v>0</v>
      </c>
      <c r="U14" s="5">
        <v>1.123596E-2</v>
      </c>
    </row>
    <row r="15" spans="1:21" x14ac:dyDescent="0.2">
      <c r="A15" s="26"/>
      <c r="B15" t="s">
        <v>10</v>
      </c>
      <c r="C15" s="6">
        <v>45217</v>
      </c>
      <c r="D15" s="4">
        <v>781998</v>
      </c>
      <c r="E15" s="4">
        <v>1405100</v>
      </c>
      <c r="F15" s="4">
        <v>-623102</v>
      </c>
      <c r="G15" s="4">
        <v>-16536530000</v>
      </c>
      <c r="H15" s="4">
        <f t="shared" si="0"/>
        <v>57819890000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3297600</v>
      </c>
      <c r="S15" s="5">
        <v>0.66323932557011156</v>
      </c>
      <c r="T15" s="5">
        <v>0</v>
      </c>
      <c r="U15" s="5">
        <v>-1.851852E-2</v>
      </c>
    </row>
    <row r="16" spans="1:21" x14ac:dyDescent="0.2">
      <c r="A16" s="26"/>
      <c r="B16" t="s">
        <v>11</v>
      </c>
      <c r="C16" s="6">
        <v>45218</v>
      </c>
      <c r="D16" s="4">
        <v>1951900</v>
      </c>
      <c r="E16" s="4">
        <v>1422700</v>
      </c>
      <c r="F16" s="4">
        <v>529200</v>
      </c>
      <c r="G16" s="4">
        <v>14551700000</v>
      </c>
      <c r="H16" s="4">
        <f t="shared" si="0"/>
        <v>72371590000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3446000</v>
      </c>
      <c r="S16" s="5">
        <v>0.97928032501450957</v>
      </c>
      <c r="T16" s="5">
        <v>0</v>
      </c>
      <c r="U16" s="5">
        <v>-3.7735799999999999E-3</v>
      </c>
    </row>
    <row r="17" spans="1:21" x14ac:dyDescent="0.2">
      <c r="A17" s="26"/>
      <c r="B17" t="s">
        <v>12</v>
      </c>
      <c r="C17" s="6">
        <v>45219</v>
      </c>
      <c r="D17" s="4">
        <v>588600</v>
      </c>
      <c r="E17" s="4">
        <v>569700</v>
      </c>
      <c r="F17" s="4">
        <v>18900</v>
      </c>
      <c r="G17" s="4">
        <v>687220000</v>
      </c>
      <c r="H17" s="4">
        <f t="shared" si="0"/>
        <v>73058810000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2036300</v>
      </c>
      <c r="S17" s="5">
        <v>0.56882581152089573</v>
      </c>
      <c r="T17" s="5">
        <v>0</v>
      </c>
      <c r="U17" s="5">
        <v>7.57576E-3</v>
      </c>
    </row>
    <row r="18" spans="1:21" x14ac:dyDescent="0.2">
      <c r="A18" s="26"/>
      <c r="B18" t="s">
        <v>15</v>
      </c>
      <c r="C18" s="6">
        <v>45222</v>
      </c>
      <c r="D18" s="4">
        <v>325100</v>
      </c>
      <c r="E18" s="4">
        <v>1336576</v>
      </c>
      <c r="F18" s="4">
        <v>-1011476</v>
      </c>
      <c r="G18" s="4">
        <v>-26333310000</v>
      </c>
      <c r="H18" s="4">
        <f t="shared" si="0"/>
        <v>46725500000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2251100</v>
      </c>
      <c r="S18" s="5">
        <v>0.73816178757052109</v>
      </c>
      <c r="T18" s="5">
        <v>0</v>
      </c>
      <c r="U18" s="5">
        <v>-2.2556389999999999E-2</v>
      </c>
    </row>
    <row r="19" spans="1:21" x14ac:dyDescent="0.2">
      <c r="A19" s="26"/>
      <c r="B19" t="s">
        <v>16</v>
      </c>
      <c r="C19" s="6">
        <v>45223</v>
      </c>
      <c r="D19" s="4">
        <v>532000</v>
      </c>
      <c r="E19" s="4">
        <v>775176</v>
      </c>
      <c r="F19" s="4">
        <v>-243176</v>
      </c>
      <c r="G19" s="4">
        <v>-6352230000</v>
      </c>
      <c r="H19" s="4">
        <f t="shared" si="0"/>
        <v>40373270000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2105000</v>
      </c>
      <c r="S19" s="5">
        <v>0.62098622327790975</v>
      </c>
      <c r="T19" s="5">
        <v>0</v>
      </c>
      <c r="U19" s="5">
        <v>2.3076920000000001E-2</v>
      </c>
    </row>
    <row r="20" spans="1:21" x14ac:dyDescent="0.2">
      <c r="A20" s="26"/>
      <c r="B20" t="s">
        <v>17</v>
      </c>
      <c r="C20" s="6">
        <v>45224</v>
      </c>
      <c r="D20" s="4">
        <v>667200</v>
      </c>
      <c r="E20" s="4">
        <v>1673700</v>
      </c>
      <c r="F20" s="4">
        <v>-1006500</v>
      </c>
      <c r="G20" s="4">
        <v>-26856050000</v>
      </c>
      <c r="H20" s="4">
        <f t="shared" si="0"/>
        <v>13517220000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2808000</v>
      </c>
      <c r="S20" s="5">
        <v>0.83365384615384619</v>
      </c>
      <c r="T20" s="5">
        <v>0</v>
      </c>
      <c r="U20" s="5">
        <v>-5.6391000000000002E-3</v>
      </c>
    </row>
    <row r="21" spans="1:21" x14ac:dyDescent="0.2">
      <c r="A21" s="26"/>
      <c r="B21" t="s">
        <v>18</v>
      </c>
      <c r="C21" s="6">
        <v>45225</v>
      </c>
      <c r="D21" s="4">
        <v>890357</v>
      </c>
      <c r="E21" s="4">
        <v>1125725</v>
      </c>
      <c r="F21" s="4">
        <v>-235368</v>
      </c>
      <c r="G21" s="4">
        <v>-5581280000</v>
      </c>
      <c r="H21" s="4">
        <f t="shared" si="0"/>
        <v>7935940000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9247600</v>
      </c>
      <c r="S21" s="5">
        <v>0.21801137592456421</v>
      </c>
      <c r="T21" s="5">
        <v>0</v>
      </c>
      <c r="U21" s="5">
        <v>-6.9943290000000005E-2</v>
      </c>
    </row>
    <row r="22" spans="1:21" x14ac:dyDescent="0.2">
      <c r="A22" s="26"/>
      <c r="B22" t="s">
        <v>19</v>
      </c>
      <c r="C22" s="6">
        <v>45226</v>
      </c>
      <c r="D22" s="4">
        <v>1488400</v>
      </c>
      <c r="E22" s="4">
        <v>5060940</v>
      </c>
      <c r="F22" s="4">
        <v>-3572540</v>
      </c>
      <c r="G22" s="4">
        <v>-82809265078.731628</v>
      </c>
      <c r="H22" s="4">
        <f t="shared" si="0"/>
        <v>-74873325078.731628</v>
      </c>
      <c r="I22" s="4"/>
      <c r="J22" s="4"/>
      <c r="K22" s="4"/>
      <c r="L22" s="4"/>
      <c r="M22" s="4"/>
      <c r="N22" s="4"/>
      <c r="O22" s="4"/>
      <c r="P22" s="4"/>
      <c r="Q22" s="4"/>
      <c r="R22" s="4">
        <v>12955400</v>
      </c>
      <c r="S22" s="5">
        <v>0.50552974049431121</v>
      </c>
      <c r="T22" s="5">
        <v>0</v>
      </c>
      <c r="U22" s="5">
        <v>-6.9105689999999997E-2</v>
      </c>
    </row>
    <row r="23" spans="1:21" x14ac:dyDescent="0.2">
      <c r="A23" s="26"/>
      <c r="B23" t="s">
        <v>22</v>
      </c>
      <c r="C23" s="2">
        <v>45229</v>
      </c>
      <c r="D23" s="4">
        <v>1548400</v>
      </c>
      <c r="E23" s="4">
        <v>1218801</v>
      </c>
      <c r="F23" s="4">
        <v>329599</v>
      </c>
      <c r="G23" s="4">
        <v>7625840000</v>
      </c>
      <c r="H23" s="4">
        <f t="shared" si="0"/>
        <v>-67247485078.731628</v>
      </c>
      <c r="I23" s="4"/>
      <c r="J23" s="4"/>
      <c r="K23" s="4"/>
      <c r="L23" s="4"/>
      <c r="M23" s="4"/>
      <c r="N23" s="4"/>
      <c r="O23" s="4"/>
      <c r="P23" s="4"/>
      <c r="Q23" s="4"/>
      <c r="R23" s="4">
        <v>5403600</v>
      </c>
      <c r="S23" s="5">
        <v>0.51210322747797765</v>
      </c>
      <c r="T23" s="5">
        <v>0</v>
      </c>
      <c r="U23" s="5">
        <v>8.7336199999999992E-3</v>
      </c>
    </row>
    <row r="24" spans="1:21" x14ac:dyDescent="0.2">
      <c r="A24" s="26"/>
      <c r="B24" t="s">
        <v>23</v>
      </c>
      <c r="C24" s="2">
        <v>45230</v>
      </c>
      <c r="D24" s="4">
        <v>3928508</v>
      </c>
      <c r="E24" s="4">
        <v>2845800</v>
      </c>
      <c r="F24" s="4">
        <v>1082708</v>
      </c>
      <c r="G24" s="4">
        <v>25185040000</v>
      </c>
      <c r="H24" s="4">
        <f t="shared" si="0"/>
        <v>-42062445078.731628</v>
      </c>
      <c r="I24" s="4"/>
      <c r="J24" s="4"/>
      <c r="K24" s="4"/>
      <c r="L24" s="4"/>
      <c r="M24" s="4"/>
      <c r="N24" s="4"/>
      <c r="O24" s="4"/>
      <c r="P24" s="4"/>
      <c r="Q24" s="4"/>
      <c r="R24" s="4">
        <v>6762200</v>
      </c>
      <c r="S24" s="5">
        <v>1.0017905415397357</v>
      </c>
      <c r="T24" s="5">
        <v>0</v>
      </c>
      <c r="U24" s="5">
        <v>-3.8961040000000002E-2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2494450</v>
      </c>
      <c r="E25" s="4">
        <v>2863200</v>
      </c>
      <c r="F25" s="4">
        <v>-368750</v>
      </c>
      <c r="G25" s="4">
        <v>-8073040000</v>
      </c>
      <c r="H25" s="4">
        <f t="shared" si="0"/>
        <v>-50135485078.731628</v>
      </c>
      <c r="I25" s="4"/>
      <c r="J25" s="4"/>
      <c r="K25" s="4"/>
      <c r="L25" s="4"/>
      <c r="M25" s="4"/>
      <c r="N25" s="4"/>
      <c r="O25" s="4"/>
      <c r="P25" s="4"/>
      <c r="Q25" s="4"/>
      <c r="R25" s="4">
        <v>6636700</v>
      </c>
      <c r="S25" s="5">
        <v>0.80727620654843524</v>
      </c>
      <c r="T25" s="5">
        <v>0</v>
      </c>
      <c r="U25" s="5">
        <v>2.2522520000000001E-2</v>
      </c>
    </row>
    <row r="26" spans="1:21" x14ac:dyDescent="0.2">
      <c r="A26" s="26"/>
      <c r="B26" t="s">
        <v>25</v>
      </c>
      <c r="C26" s="6">
        <v>45232</v>
      </c>
      <c r="D26" s="4">
        <v>2164100</v>
      </c>
      <c r="E26" s="4">
        <v>4747300</v>
      </c>
      <c r="F26" s="4">
        <v>-2583200</v>
      </c>
      <c r="G26" s="4">
        <v>-59473950000</v>
      </c>
      <c r="H26" s="4">
        <f t="shared" si="0"/>
        <v>-109609435078.73163</v>
      </c>
      <c r="I26" s="4"/>
      <c r="J26" s="4"/>
      <c r="K26" s="4"/>
      <c r="L26" s="4"/>
      <c r="M26" s="4"/>
      <c r="N26" s="4"/>
      <c r="O26" s="4"/>
      <c r="P26" s="4"/>
      <c r="Q26" s="4"/>
      <c r="R26" s="4">
        <v>6770700</v>
      </c>
      <c r="S26" s="5">
        <v>1.0207807169125791</v>
      </c>
      <c r="T26" s="5">
        <v>0</v>
      </c>
      <c r="U26" s="5">
        <v>2.4229069999999998E-2</v>
      </c>
    </row>
    <row r="27" spans="1:21" x14ac:dyDescent="0.2">
      <c r="A27" s="26"/>
      <c r="B27" t="s">
        <v>26</v>
      </c>
      <c r="C27" s="6">
        <v>45233</v>
      </c>
      <c r="D27" s="4">
        <v>4984600</v>
      </c>
      <c r="E27" s="4">
        <v>4194296</v>
      </c>
      <c r="F27" s="4">
        <v>790304</v>
      </c>
      <c r="G27" s="4">
        <v>19524490000</v>
      </c>
      <c r="H27" s="4">
        <f t="shared" si="0"/>
        <v>-90084945078.731628</v>
      </c>
      <c r="I27" s="4"/>
      <c r="J27" s="4"/>
      <c r="K27" s="4"/>
      <c r="L27" s="4"/>
      <c r="M27" s="4"/>
      <c r="N27" s="4"/>
      <c r="O27" s="4"/>
      <c r="P27" s="4"/>
      <c r="Q27" s="4"/>
      <c r="R27" s="4">
        <v>12592000</v>
      </c>
      <c r="S27" s="5">
        <v>0.72894663278271921</v>
      </c>
      <c r="T27" s="5">
        <v>0</v>
      </c>
      <c r="U27" s="5">
        <v>4.9462369999999999E-2</v>
      </c>
    </row>
    <row r="28" spans="1:21" x14ac:dyDescent="0.2">
      <c r="A28" s="26"/>
      <c r="B28" t="s">
        <v>29</v>
      </c>
      <c r="C28" s="6">
        <v>45236</v>
      </c>
      <c r="D28" s="4">
        <v>929300</v>
      </c>
      <c r="E28" s="4">
        <v>2173300</v>
      </c>
      <c r="F28" s="4">
        <v>-1244000</v>
      </c>
      <c r="G28" s="4">
        <v>-29832243734.625553</v>
      </c>
      <c r="H28" s="4">
        <f t="shared" si="0"/>
        <v>-119917188813.35718</v>
      </c>
      <c r="I28" s="4"/>
      <c r="J28" s="4"/>
      <c r="K28" s="4"/>
      <c r="L28" s="4"/>
      <c r="M28" s="4"/>
      <c r="N28" s="4"/>
      <c r="O28" s="4"/>
      <c r="P28" s="4"/>
      <c r="Q28" s="4"/>
      <c r="R28" s="4">
        <v>5656700</v>
      </c>
      <c r="S28" s="5">
        <v>0.54848233068750329</v>
      </c>
      <c r="T28" s="5">
        <v>0</v>
      </c>
      <c r="U28" s="5">
        <v>-1.6393439999999999E-2</v>
      </c>
    </row>
    <row r="29" spans="1:21" x14ac:dyDescent="0.2">
      <c r="A29" s="26"/>
      <c r="B29" t="s">
        <v>30</v>
      </c>
      <c r="C29" s="6">
        <v>45237</v>
      </c>
      <c r="D29" s="4">
        <v>657325</v>
      </c>
      <c r="E29" s="4">
        <v>4604281</v>
      </c>
      <c r="F29" s="4">
        <v>-3946956</v>
      </c>
      <c r="G29" s="4">
        <v>-94164600000</v>
      </c>
      <c r="H29" s="4">
        <f t="shared" si="0"/>
        <v>-214081788813.35718</v>
      </c>
      <c r="I29" s="4"/>
      <c r="J29" s="4"/>
      <c r="K29" s="4"/>
      <c r="L29" s="4"/>
      <c r="M29" s="4"/>
      <c r="N29" s="4"/>
      <c r="O29" s="4"/>
      <c r="P29" s="4"/>
      <c r="Q29" s="4"/>
      <c r="R29" s="4">
        <v>14513800</v>
      </c>
      <c r="S29" s="5">
        <v>0.36252435613002798</v>
      </c>
      <c r="T29" s="5">
        <v>0</v>
      </c>
      <c r="U29" s="5">
        <v>-3.5416669999999997E-2</v>
      </c>
    </row>
    <row r="30" spans="1:21" x14ac:dyDescent="0.2">
      <c r="A30" s="26"/>
      <c r="B30" t="s">
        <v>37</v>
      </c>
      <c r="C30" s="6">
        <v>45238</v>
      </c>
      <c r="D30" s="4">
        <v>566900</v>
      </c>
      <c r="E30" s="4">
        <v>3003700</v>
      </c>
      <c r="F30" s="4">
        <v>-2436800</v>
      </c>
      <c r="G30" s="4">
        <v>-56841400000</v>
      </c>
      <c r="H30" s="4">
        <f t="shared" si="0"/>
        <v>-270923188813.35718</v>
      </c>
      <c r="I30" s="4"/>
      <c r="J30" s="4"/>
      <c r="K30" s="4"/>
      <c r="L30" s="4"/>
      <c r="M30" s="4"/>
      <c r="N30" s="4"/>
      <c r="O30" s="4"/>
      <c r="P30" s="4"/>
      <c r="Q30" s="4"/>
      <c r="R30" s="4">
        <v>5845600</v>
      </c>
      <c r="S30" s="5">
        <v>0.61081839332147259</v>
      </c>
      <c r="T30" s="5">
        <v>0</v>
      </c>
      <c r="U30" s="5">
        <v>2.3758100000000001E-2</v>
      </c>
    </row>
    <row r="31" spans="1:21" x14ac:dyDescent="0.2">
      <c r="A31" s="26"/>
      <c r="B31" t="s">
        <v>32</v>
      </c>
      <c r="C31" s="6">
        <v>45239</v>
      </c>
      <c r="D31" s="4">
        <v>2127400</v>
      </c>
      <c r="E31" s="4">
        <v>1777094</v>
      </c>
      <c r="F31" s="4">
        <v>350306</v>
      </c>
      <c r="G31" s="4">
        <v>8505410000</v>
      </c>
      <c r="H31" s="4">
        <f t="shared" si="0"/>
        <v>-262417778813.35718</v>
      </c>
      <c r="I31" s="4"/>
      <c r="J31" s="4"/>
      <c r="K31" s="4"/>
      <c r="L31" s="4"/>
      <c r="M31" s="4"/>
      <c r="N31" s="4"/>
      <c r="O31" s="4"/>
      <c r="P31" s="4"/>
      <c r="Q31" s="4"/>
      <c r="R31" s="4">
        <v>6924600</v>
      </c>
      <c r="S31" s="5">
        <v>0.56385841781474744</v>
      </c>
      <c r="T31" s="5">
        <v>0</v>
      </c>
      <c r="U31" s="5">
        <v>2.5316459999999999E-2</v>
      </c>
    </row>
    <row r="32" spans="1:21" x14ac:dyDescent="0.2">
      <c r="A32" s="26"/>
      <c r="B32" t="s">
        <v>33</v>
      </c>
      <c r="C32" s="6">
        <v>45240</v>
      </c>
      <c r="D32" s="4">
        <v>3168800</v>
      </c>
      <c r="E32" s="4">
        <v>2393000</v>
      </c>
      <c r="F32" s="4">
        <v>775800</v>
      </c>
      <c r="G32" s="4">
        <v>18654520000</v>
      </c>
      <c r="H32" s="4">
        <f t="shared" si="0"/>
        <v>-243763258813.35718</v>
      </c>
      <c r="I32" s="4"/>
      <c r="J32" s="4"/>
      <c r="K32" s="4"/>
      <c r="L32" s="4"/>
      <c r="M32" s="4"/>
      <c r="N32" s="4"/>
      <c r="O32" s="4"/>
      <c r="P32" s="4"/>
      <c r="Q32" s="4"/>
      <c r="R32" s="4">
        <v>6288500</v>
      </c>
      <c r="S32" s="5">
        <v>0.88443985052079188</v>
      </c>
      <c r="T32" s="5">
        <v>0</v>
      </c>
      <c r="U32" s="5">
        <v>-1.4403289999999999E-2</v>
      </c>
    </row>
    <row r="33" spans="1:21" x14ac:dyDescent="0.2">
      <c r="A33" s="26"/>
      <c r="B33" t="s">
        <v>36</v>
      </c>
      <c r="C33" s="6">
        <v>45243</v>
      </c>
      <c r="D33" s="4">
        <v>795200</v>
      </c>
      <c r="E33" s="4">
        <v>1289165</v>
      </c>
      <c r="F33" s="4">
        <v>-493965</v>
      </c>
      <c r="G33" s="4">
        <v>-11777860000</v>
      </c>
      <c r="H33" s="4">
        <f t="shared" si="0"/>
        <v>-255541118813.35718</v>
      </c>
      <c r="I33" s="4"/>
      <c r="J33" s="4"/>
      <c r="K33" s="4"/>
      <c r="L33" s="4"/>
      <c r="M33" s="4"/>
      <c r="N33" s="4"/>
      <c r="O33" s="4"/>
      <c r="P33" s="4"/>
      <c r="Q33" s="4"/>
      <c r="R33" s="4">
        <v>3840800</v>
      </c>
      <c r="S33" s="5">
        <v>0.54269032493230573</v>
      </c>
      <c r="T33" s="5">
        <v>0</v>
      </c>
      <c r="U33" s="5">
        <v>-1.8789139999999999E-2</v>
      </c>
    </row>
    <row r="34" spans="1:21" x14ac:dyDescent="0.2">
      <c r="A34" s="26"/>
      <c r="B34" t="s">
        <v>38</v>
      </c>
      <c r="C34" s="6">
        <v>45244</v>
      </c>
      <c r="D34" s="4">
        <v>1143300</v>
      </c>
      <c r="E34" s="4">
        <v>1156200</v>
      </c>
      <c r="F34" s="4">
        <v>-12900</v>
      </c>
      <c r="G34" s="4">
        <v>-221790000</v>
      </c>
      <c r="H34" s="4">
        <f t="shared" si="0"/>
        <v>-255762908813.35718</v>
      </c>
      <c r="I34" s="4"/>
      <c r="J34" s="4"/>
      <c r="K34" s="4"/>
      <c r="L34" s="4"/>
      <c r="M34" s="4"/>
      <c r="N34" s="4"/>
      <c r="O34" s="4"/>
      <c r="P34" s="4"/>
      <c r="Q34" s="4"/>
      <c r="R34" s="4">
        <v>3670600</v>
      </c>
      <c r="S34" s="5">
        <v>0.6264643382553261</v>
      </c>
      <c r="T34" s="5">
        <v>0</v>
      </c>
      <c r="U34" s="5">
        <v>2.12766E-2</v>
      </c>
    </row>
    <row r="35" spans="1:21" x14ac:dyDescent="0.2">
      <c r="A35" s="26"/>
      <c r="B35" t="s">
        <v>7</v>
      </c>
      <c r="C35" s="6">
        <v>45245</v>
      </c>
      <c r="D35" s="4">
        <v>566200</v>
      </c>
      <c r="E35" s="4">
        <v>539661</v>
      </c>
      <c r="F35" s="4">
        <v>26539</v>
      </c>
      <c r="G35" s="4">
        <v>741340000</v>
      </c>
      <c r="H35" s="4">
        <f t="shared" si="0"/>
        <v>-255021568813.35718</v>
      </c>
      <c r="I35" s="4"/>
      <c r="J35" s="4"/>
      <c r="K35" s="4"/>
      <c r="L35" s="4"/>
      <c r="M35" s="4"/>
      <c r="N35" s="4"/>
      <c r="O35" s="4"/>
      <c r="P35" s="4"/>
      <c r="Q35" s="4"/>
      <c r="R35" s="4">
        <v>3942600</v>
      </c>
      <c r="S35" s="5">
        <v>0.28049028559833611</v>
      </c>
      <c r="T35" s="5">
        <v>0</v>
      </c>
      <c r="U35" s="5">
        <v>4.1666699999999999E-3</v>
      </c>
    </row>
    <row r="36" spans="1:21" x14ac:dyDescent="0.2">
      <c r="A36" s="26"/>
      <c r="B36" t="s">
        <v>8</v>
      </c>
      <c r="C36" s="6">
        <v>45246</v>
      </c>
      <c r="D36" s="4">
        <v>257639</v>
      </c>
      <c r="E36" s="4">
        <v>2612300</v>
      </c>
      <c r="F36" s="4">
        <v>-2354661</v>
      </c>
      <c r="G36" s="4">
        <v>-56124690000</v>
      </c>
      <c r="H36" s="4">
        <f t="shared" si="0"/>
        <v>-311146258813.35718</v>
      </c>
      <c r="I36" s="4"/>
      <c r="J36" s="4"/>
      <c r="K36" s="4"/>
      <c r="L36" s="4"/>
      <c r="M36" s="4"/>
      <c r="N36" s="4"/>
      <c r="O36" s="4"/>
      <c r="P36" s="4"/>
      <c r="Q36" s="4"/>
      <c r="R36" s="4">
        <v>4276100</v>
      </c>
      <c r="S36" s="5">
        <v>0.67115806459156713</v>
      </c>
      <c r="T36" s="5">
        <v>0</v>
      </c>
      <c r="U36" s="5">
        <v>-1.0373439999999999E-2</v>
      </c>
    </row>
    <row r="37" spans="1:21" x14ac:dyDescent="0.2">
      <c r="A37" s="26"/>
      <c r="B37" t="s">
        <v>9</v>
      </c>
      <c r="C37" s="6">
        <v>45247</v>
      </c>
      <c r="D37" s="4">
        <v>1049825</v>
      </c>
      <c r="E37" s="4">
        <v>2761800</v>
      </c>
      <c r="F37" s="4">
        <v>-1711975</v>
      </c>
      <c r="G37" s="4">
        <v>-39761040000</v>
      </c>
      <c r="H37" s="4">
        <f t="shared" si="0"/>
        <v>-350907298813.35718</v>
      </c>
      <c r="I37" s="4"/>
      <c r="J37" s="4"/>
      <c r="K37" s="4"/>
      <c r="L37" s="4"/>
      <c r="M37" s="4"/>
      <c r="N37" s="4"/>
      <c r="O37" s="4"/>
      <c r="P37" s="4"/>
      <c r="Q37" s="4"/>
      <c r="R37" s="4">
        <v>9273000</v>
      </c>
      <c r="S37" s="5">
        <v>0.4110455084654373</v>
      </c>
      <c r="T37" s="5">
        <v>0</v>
      </c>
      <c r="U37" s="5">
        <v>-4.4025160000000001E-2</v>
      </c>
    </row>
    <row r="38" spans="1:21" x14ac:dyDescent="0.2">
      <c r="A38" s="26"/>
      <c r="B38" t="s">
        <v>12</v>
      </c>
      <c r="C38" s="2">
        <v>45250</v>
      </c>
      <c r="D38" s="4">
        <v>365307</v>
      </c>
      <c r="E38" s="4">
        <v>2044402</v>
      </c>
      <c r="F38" s="4">
        <v>-1679095</v>
      </c>
      <c r="G38" s="4">
        <v>-38222210000</v>
      </c>
      <c r="H38" s="4">
        <f>H37+G38</f>
        <v>-389129508813.35718</v>
      </c>
      <c r="I38" s="4"/>
      <c r="J38" s="4"/>
      <c r="K38" s="4"/>
      <c r="L38" s="4"/>
      <c r="M38" s="4"/>
      <c r="N38" s="4"/>
      <c r="O38" s="4"/>
      <c r="P38" s="4"/>
      <c r="Q38" s="4"/>
      <c r="R38" s="4">
        <v>4059300</v>
      </c>
      <c r="S38" s="5">
        <v>0.59362673367329344</v>
      </c>
      <c r="T38" s="5">
        <v>0</v>
      </c>
      <c r="U38" s="5">
        <v>-1.096491E-2</v>
      </c>
    </row>
    <row r="39" spans="1:21" x14ac:dyDescent="0.2">
      <c r="A39" s="26"/>
      <c r="B39" t="s">
        <v>13</v>
      </c>
      <c r="C39" s="2">
        <v>45251</v>
      </c>
      <c r="D39" s="4">
        <v>417460</v>
      </c>
      <c r="E39" s="4">
        <v>3014500</v>
      </c>
      <c r="F39" s="4">
        <v>-2597040</v>
      </c>
      <c r="G39" s="4">
        <v>-58786361319.802689</v>
      </c>
      <c r="H39" s="4">
        <f t="shared" si="0"/>
        <v>-447915870133.15985</v>
      </c>
      <c r="I39" s="4"/>
      <c r="J39" s="4"/>
      <c r="K39" s="4"/>
      <c r="L39" s="4"/>
      <c r="M39" s="4"/>
      <c r="N39" s="4"/>
      <c r="O39" s="4"/>
      <c r="P39" s="4"/>
      <c r="Q39" s="4"/>
      <c r="R39" s="4">
        <v>4601900</v>
      </c>
      <c r="S39" s="5">
        <v>0.74577022534170667</v>
      </c>
      <c r="T39" s="5">
        <v>0</v>
      </c>
      <c r="U39" s="5">
        <v>2.2172899999999998E-3</v>
      </c>
    </row>
    <row r="40" spans="1:21" x14ac:dyDescent="0.2">
      <c r="A40" s="26"/>
      <c r="B40" t="s">
        <v>14</v>
      </c>
      <c r="C40" s="2">
        <v>45252</v>
      </c>
      <c r="D40" s="4">
        <v>189090</v>
      </c>
      <c r="E40" s="4">
        <v>2139210</v>
      </c>
      <c r="F40" s="4">
        <v>-1950120</v>
      </c>
      <c r="G40" s="4">
        <v>-44149300000</v>
      </c>
      <c r="H40" s="4">
        <f t="shared" si="0"/>
        <v>-492065170133.15985</v>
      </c>
      <c r="I40" s="4"/>
      <c r="J40" s="4"/>
      <c r="K40" s="4"/>
      <c r="L40" s="4"/>
      <c r="M40" s="4"/>
      <c r="N40" s="4"/>
      <c r="O40" s="4"/>
      <c r="P40" s="4"/>
      <c r="Q40" s="4"/>
      <c r="R40" s="4">
        <v>3400700</v>
      </c>
      <c r="S40" s="5">
        <v>0.68465315964360274</v>
      </c>
      <c r="T40" s="5">
        <v>0</v>
      </c>
      <c r="U40" s="5">
        <v>8.8495599999999994E-3</v>
      </c>
    </row>
    <row r="41" spans="1:21" x14ac:dyDescent="0.2">
      <c r="A41" s="26"/>
      <c r="B41" t="s">
        <v>15</v>
      </c>
      <c r="C41" s="2">
        <v>45253</v>
      </c>
      <c r="D41" s="4">
        <v>181500</v>
      </c>
      <c r="E41" s="4">
        <v>2566800</v>
      </c>
      <c r="F41" s="4">
        <v>-2385300</v>
      </c>
      <c r="G41" s="4">
        <v>-54727550000</v>
      </c>
      <c r="H41" s="4">
        <f t="shared" si="0"/>
        <v>-546792720133.15985</v>
      </c>
      <c r="I41" s="4"/>
      <c r="J41" s="4"/>
      <c r="K41" s="4"/>
      <c r="L41" s="4"/>
      <c r="M41" s="4"/>
      <c r="N41" s="4"/>
      <c r="O41" s="4"/>
      <c r="P41" s="4"/>
      <c r="Q41" s="4"/>
      <c r="R41" s="4">
        <v>5353700</v>
      </c>
      <c r="S41" s="5">
        <v>0.51334591030502275</v>
      </c>
      <c r="T41" s="5">
        <v>0</v>
      </c>
      <c r="U41" s="5">
        <v>-8.7719300000000007E-3</v>
      </c>
    </row>
    <row r="42" spans="1:21" x14ac:dyDescent="0.2">
      <c r="A42" s="26"/>
      <c r="B42" t="s">
        <v>16</v>
      </c>
      <c r="C42" s="2">
        <v>45254</v>
      </c>
      <c r="D42" s="4">
        <v>200500</v>
      </c>
      <c r="E42" s="4">
        <v>1553100</v>
      </c>
      <c r="F42" s="4">
        <v>-1352600</v>
      </c>
      <c r="G42" s="4">
        <v>-30187560000</v>
      </c>
      <c r="H42" s="4">
        <f t="shared" si="0"/>
        <v>-576980280133.15991</v>
      </c>
      <c r="I42" s="4"/>
      <c r="J42" s="4"/>
      <c r="K42" s="4"/>
      <c r="L42" s="4"/>
      <c r="M42" s="4"/>
      <c r="N42" s="4"/>
      <c r="O42" s="4"/>
      <c r="P42" s="4"/>
      <c r="Q42" s="4"/>
      <c r="R42" s="4">
        <v>4005100</v>
      </c>
      <c r="S42" s="5">
        <v>0.4378417517664977</v>
      </c>
      <c r="T42" s="5">
        <v>0</v>
      </c>
      <c r="U42" s="5">
        <v>0</v>
      </c>
    </row>
    <row r="43" spans="1:21" x14ac:dyDescent="0.2">
      <c r="A43" s="26"/>
      <c r="B43" t="s">
        <v>19</v>
      </c>
      <c r="C43" s="2">
        <v>45257</v>
      </c>
      <c r="D43" s="4">
        <v>125350</v>
      </c>
      <c r="E43" s="4">
        <v>672509</v>
      </c>
      <c r="F43" s="4">
        <v>-547159</v>
      </c>
      <c r="G43" s="4">
        <v>-12429560000</v>
      </c>
      <c r="H43" s="4">
        <f t="shared" si="0"/>
        <v>-589409840133.15991</v>
      </c>
      <c r="I43" s="4"/>
      <c r="J43" s="4"/>
      <c r="K43" s="4"/>
      <c r="L43" s="4"/>
      <c r="M43" s="4"/>
      <c r="N43" s="4"/>
      <c r="O43" s="4"/>
      <c r="P43" s="4"/>
      <c r="Q43" s="4"/>
      <c r="R43" s="4">
        <v>2222200</v>
      </c>
      <c r="S43" s="5">
        <v>0.35904014040140403</v>
      </c>
      <c r="T43" s="5">
        <v>0</v>
      </c>
      <c r="U43" s="5">
        <v>0</v>
      </c>
    </row>
    <row r="44" spans="1:21" x14ac:dyDescent="0.2">
      <c r="A44" s="26"/>
      <c r="B44" t="s">
        <v>20</v>
      </c>
      <c r="C44" s="2">
        <v>45258</v>
      </c>
      <c r="D44" s="4">
        <v>187200</v>
      </c>
      <c r="E44" s="4">
        <v>194407</v>
      </c>
      <c r="F44" s="4">
        <v>-7207</v>
      </c>
      <c r="G44" s="4">
        <v>-159680000</v>
      </c>
      <c r="H44" s="4">
        <f t="shared" si="0"/>
        <v>-589569520133.15991</v>
      </c>
      <c r="I44" s="4"/>
      <c r="J44" s="4"/>
      <c r="K44" s="4"/>
      <c r="L44" s="4"/>
      <c r="M44" s="4"/>
      <c r="N44" s="4"/>
      <c r="O44" s="4"/>
      <c r="P44" s="4"/>
      <c r="Q44" s="4"/>
      <c r="R44" s="4">
        <v>1971100</v>
      </c>
      <c r="S44" s="5">
        <v>0.19360103495510123</v>
      </c>
      <c r="T44" s="5">
        <v>0</v>
      </c>
      <c r="U44" s="5">
        <v>8.8495599999999994E-3</v>
      </c>
    </row>
    <row r="45" spans="1:21" x14ac:dyDescent="0.2">
      <c r="A45" s="26"/>
      <c r="B45" t="s">
        <v>21</v>
      </c>
      <c r="C45" s="2">
        <v>45259</v>
      </c>
      <c r="D45" s="4">
        <v>1232600</v>
      </c>
      <c r="E45" s="4">
        <v>244900</v>
      </c>
      <c r="F45" s="4">
        <v>987700</v>
      </c>
      <c r="G45" s="4">
        <v>22798460000</v>
      </c>
      <c r="H45" s="4">
        <f t="shared" si="0"/>
        <v>-566771060133.15991</v>
      </c>
      <c r="I45" s="4"/>
      <c r="J45" s="4"/>
      <c r="K45" s="4"/>
      <c r="L45" s="4"/>
      <c r="M45" s="4"/>
      <c r="N45" s="4"/>
      <c r="O45" s="4"/>
      <c r="P45" s="4"/>
      <c r="Q45" s="4"/>
      <c r="R45" s="4">
        <v>4081300</v>
      </c>
      <c r="S45" s="5">
        <v>0.36201700438585743</v>
      </c>
      <c r="T45" s="5">
        <v>0</v>
      </c>
      <c r="U45" s="5">
        <v>1.7543860000000001E-2</v>
      </c>
    </row>
    <row r="46" spans="1:21" x14ac:dyDescent="0.2">
      <c r="A46" s="26"/>
      <c r="B46" t="s">
        <v>22</v>
      </c>
      <c r="C46" s="2">
        <v>45260</v>
      </c>
      <c r="D46" s="4">
        <v>428956</v>
      </c>
      <c r="E46" s="4">
        <v>1810792</v>
      </c>
      <c r="F46" s="4">
        <v>-1381836</v>
      </c>
      <c r="G46" s="4">
        <v>-30742810000</v>
      </c>
      <c r="H46" s="4">
        <f t="shared" si="0"/>
        <v>-597513870133.15991</v>
      </c>
      <c r="I46" s="4"/>
      <c r="J46" s="4"/>
      <c r="K46" s="4"/>
      <c r="L46" s="4"/>
      <c r="M46" s="4"/>
      <c r="N46" s="4"/>
      <c r="O46" s="4"/>
      <c r="P46" s="4"/>
      <c r="Q46" s="4"/>
      <c r="R46" s="4">
        <v>3943400</v>
      </c>
      <c r="S46" s="5">
        <v>0.56797382969011512</v>
      </c>
      <c r="T46" s="5">
        <v>0</v>
      </c>
      <c r="U46" s="5">
        <v>-4.7413789999999997E-2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407300</v>
      </c>
      <c r="E47" s="4">
        <v>387605</v>
      </c>
      <c r="F47" s="4">
        <v>19695</v>
      </c>
      <c r="G47" s="4">
        <v>455980000</v>
      </c>
      <c r="H47" s="4">
        <f t="shared" si="0"/>
        <v>-597057890133.15991</v>
      </c>
      <c r="I47" s="4"/>
      <c r="J47" s="4"/>
      <c r="K47" s="4"/>
      <c r="L47" s="4"/>
      <c r="M47" s="4"/>
      <c r="N47" s="4"/>
      <c r="O47" s="4"/>
      <c r="P47" s="4"/>
      <c r="Q47" s="4"/>
      <c r="R47" s="4">
        <v>2550200</v>
      </c>
      <c r="S47" s="5">
        <v>0.31170300368598541</v>
      </c>
      <c r="T47" s="5">
        <v>0</v>
      </c>
      <c r="U47" s="5">
        <v>3.1674210000000001E-2</v>
      </c>
    </row>
    <row r="48" spans="1:21" x14ac:dyDescent="0.2">
      <c r="A48" s="26"/>
      <c r="B48" t="s">
        <v>27</v>
      </c>
      <c r="C48" s="2">
        <v>45264</v>
      </c>
      <c r="D48" s="4">
        <v>429000</v>
      </c>
      <c r="E48" s="4">
        <v>1294800</v>
      </c>
      <c r="F48" s="4">
        <v>-865800</v>
      </c>
      <c r="G48" s="4">
        <v>-19844660000</v>
      </c>
      <c r="H48" s="4">
        <f t="shared" si="0"/>
        <v>-616902550133.15991</v>
      </c>
      <c r="I48" s="4"/>
      <c r="J48" s="4"/>
      <c r="K48" s="4"/>
      <c r="L48" s="4"/>
      <c r="M48" s="4"/>
      <c r="N48" s="4"/>
      <c r="O48" s="4"/>
      <c r="P48" s="4"/>
      <c r="Q48" s="4"/>
      <c r="R48" s="4">
        <v>4686600</v>
      </c>
      <c r="S48" s="5">
        <v>0.36781462040711815</v>
      </c>
      <c r="T48" s="5">
        <v>0</v>
      </c>
      <c r="U48" s="5">
        <v>8.7719300000000007E-3</v>
      </c>
    </row>
    <row r="49" spans="1:21" x14ac:dyDescent="0.2">
      <c r="A49" s="26"/>
      <c r="B49" t="s">
        <v>28</v>
      </c>
      <c r="C49" s="2">
        <v>45265</v>
      </c>
      <c r="D49" s="4">
        <v>1816750</v>
      </c>
      <c r="E49" s="4">
        <v>2133505</v>
      </c>
      <c r="F49" s="4">
        <v>-316755</v>
      </c>
      <c r="G49" s="4">
        <v>-7268400000</v>
      </c>
      <c r="H49" s="4">
        <f t="shared" si="0"/>
        <v>-624170950133.15991</v>
      </c>
      <c r="I49" s="4"/>
      <c r="J49" s="4"/>
      <c r="K49" s="4"/>
      <c r="L49" s="4"/>
      <c r="M49" s="4"/>
      <c r="N49" s="4"/>
      <c r="O49" s="4"/>
      <c r="P49" s="4"/>
      <c r="Q49" s="4"/>
      <c r="R49" s="4">
        <v>3961100</v>
      </c>
      <c r="S49" s="5">
        <v>0.99726212415743098</v>
      </c>
      <c r="T49" s="5">
        <v>0</v>
      </c>
      <c r="U49" s="5">
        <v>-6.5217399999999998E-3</v>
      </c>
    </row>
    <row r="50" spans="1:21" x14ac:dyDescent="0.2">
      <c r="A50" s="26"/>
      <c r="B50" t="s">
        <v>29</v>
      </c>
      <c r="C50" s="2">
        <v>45266</v>
      </c>
      <c r="D50" s="4">
        <v>609200</v>
      </c>
      <c r="E50" s="4">
        <v>1668700</v>
      </c>
      <c r="F50" s="4">
        <v>-1059500</v>
      </c>
      <c r="G50" s="4">
        <v>-24176450000</v>
      </c>
      <c r="H50" s="4">
        <f t="shared" si="0"/>
        <v>-648347400133.15991</v>
      </c>
      <c r="I50" s="4"/>
      <c r="J50" s="4"/>
      <c r="K50" s="4"/>
      <c r="L50" s="4"/>
      <c r="M50" s="4"/>
      <c r="N50" s="4"/>
      <c r="O50" s="4"/>
      <c r="P50" s="4"/>
      <c r="Q50" s="4"/>
      <c r="R50" s="4">
        <v>3749700</v>
      </c>
      <c r="S50" s="5">
        <v>0.60748859908792707</v>
      </c>
      <c r="T50" s="5">
        <v>0</v>
      </c>
      <c r="U50" s="5">
        <v>2.1881800000000001E-3</v>
      </c>
    </row>
    <row r="51" spans="1:21" x14ac:dyDescent="0.2">
      <c r="A51" s="26"/>
      <c r="B51" t="s">
        <v>30</v>
      </c>
      <c r="C51" s="2">
        <v>45267</v>
      </c>
      <c r="D51" s="4">
        <v>514514</v>
      </c>
      <c r="E51" s="4">
        <v>1730200</v>
      </c>
      <c r="F51" s="4">
        <v>-1215686</v>
      </c>
      <c r="G51" s="4">
        <v>-27762660000</v>
      </c>
      <c r="H51" s="4">
        <f t="shared" si="0"/>
        <v>-676110060133.15991</v>
      </c>
      <c r="I51" s="4"/>
      <c r="J51" s="4"/>
      <c r="K51" s="4"/>
      <c r="L51" s="4"/>
      <c r="M51" s="4"/>
      <c r="N51" s="4"/>
      <c r="O51" s="4"/>
      <c r="P51" s="4"/>
      <c r="Q51" s="4"/>
      <c r="R51" s="4">
        <v>5052900</v>
      </c>
      <c r="S51" s="5">
        <v>0.44424271210591937</v>
      </c>
      <c r="T51" s="5">
        <v>0</v>
      </c>
      <c r="U51" s="5">
        <v>-4.3668099999999996E-3</v>
      </c>
    </row>
    <row r="52" spans="1:21" x14ac:dyDescent="0.2">
      <c r="A52" s="26"/>
      <c r="B52" t="s">
        <v>37</v>
      </c>
      <c r="C52" s="2">
        <v>45268</v>
      </c>
      <c r="D52" s="4">
        <v>560480</v>
      </c>
      <c r="E52" s="4">
        <v>309790</v>
      </c>
      <c r="F52" s="4">
        <v>250690</v>
      </c>
      <c r="G52" s="4">
        <v>5874960000</v>
      </c>
      <c r="H52" s="4">
        <f t="shared" si="0"/>
        <v>-670235100133.15991</v>
      </c>
      <c r="I52" s="4"/>
      <c r="J52" s="4"/>
      <c r="K52" s="4"/>
      <c r="L52" s="4"/>
      <c r="M52" s="4"/>
      <c r="N52" s="4">
        <v>2047</v>
      </c>
      <c r="O52" s="4">
        <v>1394</v>
      </c>
      <c r="P52" s="4">
        <v>3211200</v>
      </c>
      <c r="Q52" s="4">
        <v>2074800</v>
      </c>
      <c r="R52" s="4">
        <v>5574900</v>
      </c>
      <c r="S52" s="5">
        <v>0.15610504224291019</v>
      </c>
      <c r="T52" s="5">
        <v>0</v>
      </c>
      <c r="U52" s="5">
        <v>2.4122810000000001E-2</v>
      </c>
    </row>
    <row r="53" spans="1:21" x14ac:dyDescent="0.2">
      <c r="A53" s="26"/>
      <c r="B53" t="s">
        <v>34</v>
      </c>
      <c r="C53" s="2">
        <v>45271</v>
      </c>
      <c r="D53" s="4">
        <v>719650</v>
      </c>
      <c r="E53" s="4">
        <v>303188</v>
      </c>
      <c r="F53" s="4">
        <v>416462</v>
      </c>
      <c r="G53" s="4">
        <v>9839080000</v>
      </c>
      <c r="H53" s="4">
        <f t="shared" si="0"/>
        <v>-660396020133.15991</v>
      </c>
      <c r="I53" s="4"/>
      <c r="J53" s="4"/>
      <c r="K53" s="4"/>
      <c r="L53" s="4"/>
      <c r="M53" s="4"/>
      <c r="N53" s="4">
        <v>1727</v>
      </c>
      <c r="O53" s="4">
        <v>1450</v>
      </c>
      <c r="P53" s="4">
        <v>1806700</v>
      </c>
      <c r="Q53" s="4">
        <v>1721500</v>
      </c>
      <c r="R53" s="4">
        <v>3772200</v>
      </c>
      <c r="S53" s="5">
        <v>0.27115158263082551</v>
      </c>
      <c r="T53" s="5">
        <v>0</v>
      </c>
      <c r="U53" s="5">
        <v>1.284797E-2</v>
      </c>
    </row>
    <row r="54" spans="1:21" x14ac:dyDescent="0.2">
      <c r="A54" s="26"/>
      <c r="B54" t="s">
        <v>35</v>
      </c>
      <c r="C54" s="2">
        <v>45272</v>
      </c>
      <c r="D54" s="4">
        <v>1109240</v>
      </c>
      <c r="E54" s="4">
        <v>658150</v>
      </c>
      <c r="F54" s="4">
        <v>451090</v>
      </c>
      <c r="G54" s="4">
        <v>10656500000</v>
      </c>
      <c r="H54" s="4">
        <f t="shared" si="0"/>
        <v>-649739520133.15991</v>
      </c>
      <c r="I54" s="4"/>
      <c r="J54" s="4"/>
      <c r="K54" s="4"/>
      <c r="L54" s="4"/>
      <c r="M54" s="4"/>
      <c r="N54" s="4">
        <v>1144</v>
      </c>
      <c r="O54" s="4">
        <v>1181</v>
      </c>
      <c r="P54" s="4">
        <v>1433600</v>
      </c>
      <c r="Q54" s="4">
        <v>1501700</v>
      </c>
      <c r="R54" s="4">
        <v>3058000</v>
      </c>
      <c r="S54" s="5">
        <v>0.57795618051013731</v>
      </c>
      <c r="T54" s="5">
        <v>0</v>
      </c>
      <c r="U54" s="5">
        <v>0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523-C157-7143-AFF1-5FAB349381F8}">
  <dimension ref="A1:U67"/>
  <sheetViews>
    <sheetView topLeftCell="B1" workbookViewId="0">
      <pane ySplit="2" topLeftCell="A24" activePane="bottomLeft" state="frozen"/>
      <selection pane="bottomLeft" activeCell="M52" sqref="M52"/>
    </sheetView>
  </sheetViews>
  <sheetFormatPr baseColWidth="10" defaultRowHeight="16" x14ac:dyDescent="0.2"/>
  <cols>
    <col min="4" max="4" width="13" customWidth="1"/>
    <col min="5" max="5" width="14.5" customWidth="1"/>
    <col min="6" max="6" width="13.83203125" customWidth="1"/>
    <col min="7" max="7" width="17.83203125" customWidth="1"/>
    <col min="8" max="8" width="18.83203125" customWidth="1"/>
    <col min="10" max="10" width="13.6640625" customWidth="1"/>
    <col min="11" max="11" width="14.1640625" customWidth="1"/>
    <col min="12" max="12" width="16.1640625" customWidth="1"/>
    <col min="13" max="13" width="18.5" customWidth="1"/>
    <col min="18" max="18" width="14.1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1319660</v>
      </c>
      <c r="E3" s="4">
        <v>1196107</v>
      </c>
      <c r="F3" s="4">
        <v>123553</v>
      </c>
      <c r="G3" s="4">
        <v>9425220000</v>
      </c>
      <c r="H3" s="4">
        <v>9425220000</v>
      </c>
      <c r="I3" s="4"/>
      <c r="J3" s="4"/>
      <c r="K3" s="4"/>
      <c r="L3" s="4"/>
      <c r="M3" s="4"/>
      <c r="N3" s="4"/>
      <c r="O3" s="4"/>
      <c r="P3" s="4"/>
      <c r="Q3" s="4"/>
      <c r="R3" s="4">
        <v>7313000</v>
      </c>
      <c r="S3" s="5">
        <v>0.34401299056474771</v>
      </c>
      <c r="T3" s="5">
        <v>0</v>
      </c>
      <c r="U3" s="5">
        <v>1.4416780000000001E-2</v>
      </c>
    </row>
    <row r="4" spans="1:21" x14ac:dyDescent="0.2">
      <c r="A4" s="26"/>
      <c r="B4" t="s">
        <v>26</v>
      </c>
      <c r="C4" s="2">
        <v>45202</v>
      </c>
      <c r="D4" s="4">
        <v>954500</v>
      </c>
      <c r="E4" s="4">
        <v>1339020</v>
      </c>
      <c r="F4" s="4">
        <v>-384520</v>
      </c>
      <c r="G4" s="4">
        <v>-28954140000</v>
      </c>
      <c r="H4" s="4">
        <f>H3+G4</f>
        <v>-19528920000</v>
      </c>
      <c r="I4" s="4"/>
      <c r="J4" s="4"/>
      <c r="K4" s="4"/>
      <c r="L4" s="4"/>
      <c r="M4" s="4"/>
      <c r="N4" s="4"/>
      <c r="O4" s="4"/>
      <c r="P4" s="4"/>
      <c r="Q4" s="4"/>
      <c r="R4" s="4">
        <v>7910100</v>
      </c>
      <c r="S4" s="5">
        <v>0.28994829395330018</v>
      </c>
      <c r="T4" s="5">
        <v>0</v>
      </c>
      <c r="U4" s="5">
        <v>-4.3927649999999999E-2</v>
      </c>
    </row>
    <row r="5" spans="1:21" x14ac:dyDescent="0.2">
      <c r="A5" s="26"/>
      <c r="B5" t="s">
        <v>27</v>
      </c>
      <c r="C5" s="2">
        <v>45203</v>
      </c>
      <c r="D5" s="4">
        <v>511700</v>
      </c>
      <c r="E5" s="4">
        <v>999140</v>
      </c>
      <c r="F5" s="4">
        <v>-487440</v>
      </c>
      <c r="G5" s="4">
        <v>-35950000000</v>
      </c>
      <c r="H5" s="4">
        <f>H4+G5</f>
        <v>-55478920000</v>
      </c>
      <c r="I5" s="4"/>
      <c r="J5" s="4"/>
      <c r="K5" s="4"/>
      <c r="L5" s="4"/>
      <c r="M5" s="4"/>
      <c r="N5" s="4"/>
      <c r="O5" s="4"/>
      <c r="P5" s="4"/>
      <c r="Q5" s="4"/>
      <c r="R5" s="4">
        <v>1448600</v>
      </c>
      <c r="S5" s="5">
        <v>1.0429656219798427</v>
      </c>
      <c r="T5" s="5">
        <v>0</v>
      </c>
      <c r="U5" s="5">
        <v>-6.7567599999999997E-3</v>
      </c>
    </row>
    <row r="6" spans="1:21" x14ac:dyDescent="0.2">
      <c r="A6" s="26"/>
      <c r="B6" t="s">
        <v>28</v>
      </c>
      <c r="C6" s="2">
        <v>45204</v>
      </c>
      <c r="D6" s="4">
        <v>80035</v>
      </c>
      <c r="E6" s="4">
        <v>365360</v>
      </c>
      <c r="F6" s="4">
        <v>-285325</v>
      </c>
      <c r="G6" s="4">
        <v>-21039900000</v>
      </c>
      <c r="H6" s="4">
        <f>H5+G6</f>
        <v>-76518820000</v>
      </c>
      <c r="I6" s="4"/>
      <c r="J6" s="4"/>
      <c r="K6" s="4"/>
      <c r="L6" s="4"/>
      <c r="M6" s="4"/>
      <c r="N6" s="4"/>
      <c r="O6" s="4"/>
      <c r="P6" s="4"/>
      <c r="Q6" s="4"/>
      <c r="R6" s="4">
        <v>877900</v>
      </c>
      <c r="S6" s="5">
        <v>0.50734138284542663</v>
      </c>
      <c r="T6" s="5">
        <v>0</v>
      </c>
      <c r="U6" s="5">
        <v>-9.5238100000000006E-3</v>
      </c>
    </row>
    <row r="7" spans="1:21" x14ac:dyDescent="0.2">
      <c r="A7" s="26"/>
      <c r="B7" t="s">
        <v>29</v>
      </c>
      <c r="C7" s="2">
        <v>45205</v>
      </c>
      <c r="D7" s="4">
        <v>312920</v>
      </c>
      <c r="E7" s="4">
        <v>1804000</v>
      </c>
      <c r="F7" s="4">
        <v>-1491080</v>
      </c>
      <c r="G7" s="4">
        <v>-106961450000</v>
      </c>
      <c r="H7" s="4">
        <f t="shared" ref="H7:H54" si="0">H6+G7</f>
        <v>-183480270000</v>
      </c>
      <c r="I7" s="4"/>
      <c r="J7" s="4"/>
      <c r="K7" s="4"/>
      <c r="L7" s="4"/>
      <c r="M7" s="4"/>
      <c r="N7" s="4"/>
      <c r="O7" s="4"/>
      <c r="P7" s="4"/>
      <c r="Q7" s="4"/>
      <c r="R7" s="4">
        <v>2313000</v>
      </c>
      <c r="S7" s="5">
        <v>0.91522697795071339</v>
      </c>
      <c r="T7" s="5">
        <v>0</v>
      </c>
      <c r="U7" s="5">
        <v>-1.37363E-3</v>
      </c>
    </row>
    <row r="8" spans="1:21" x14ac:dyDescent="0.2">
      <c r="A8" s="26"/>
      <c r="B8" t="s">
        <v>32</v>
      </c>
      <c r="C8" s="2">
        <v>45208</v>
      </c>
      <c r="D8" s="4">
        <v>56508</v>
      </c>
      <c r="E8" s="4">
        <v>343086</v>
      </c>
      <c r="F8" s="4">
        <v>-286578</v>
      </c>
      <c r="G8" s="4">
        <v>-20818590000</v>
      </c>
      <c r="H8" s="4">
        <f t="shared" si="0"/>
        <v>-204298860000</v>
      </c>
      <c r="I8" s="4"/>
      <c r="J8" s="4"/>
      <c r="K8" s="4"/>
      <c r="L8" s="4"/>
      <c r="M8" s="4"/>
      <c r="N8" s="4"/>
      <c r="O8" s="4"/>
      <c r="P8" s="4"/>
      <c r="Q8" s="4"/>
      <c r="R8" s="4">
        <v>874300</v>
      </c>
      <c r="S8" s="5">
        <v>0.45704449273704678</v>
      </c>
      <c r="T8" s="5">
        <v>0</v>
      </c>
      <c r="U8" s="5">
        <v>1.1004130000000001E-2</v>
      </c>
    </row>
    <row r="9" spans="1:21" x14ac:dyDescent="0.2">
      <c r="A9" s="26"/>
      <c r="B9" t="s">
        <v>33</v>
      </c>
      <c r="C9" s="2">
        <v>45209</v>
      </c>
      <c r="D9" s="4">
        <v>68891</v>
      </c>
      <c r="E9" s="4">
        <v>233292</v>
      </c>
      <c r="F9" s="4">
        <v>-164401</v>
      </c>
      <c r="G9" s="4">
        <v>-12116440000</v>
      </c>
      <c r="H9" s="4">
        <f t="shared" si="0"/>
        <v>-216415300000</v>
      </c>
      <c r="I9" s="4"/>
      <c r="J9" s="4"/>
      <c r="K9" s="4"/>
      <c r="L9" s="4"/>
      <c r="M9" s="4"/>
      <c r="N9" s="4"/>
      <c r="O9" s="4"/>
      <c r="P9" s="4"/>
      <c r="Q9" s="4"/>
      <c r="R9" s="4">
        <v>926500</v>
      </c>
      <c r="S9" s="5">
        <v>0.32615542363734484</v>
      </c>
      <c r="T9" s="5">
        <v>0</v>
      </c>
      <c r="U9" s="5">
        <v>-4.0816300000000002E-3</v>
      </c>
    </row>
    <row r="10" spans="1:21" x14ac:dyDescent="0.2">
      <c r="A10" s="26"/>
      <c r="B10" t="s">
        <v>34</v>
      </c>
      <c r="C10" s="2">
        <v>45210</v>
      </c>
      <c r="D10" s="4">
        <v>270320</v>
      </c>
      <c r="E10" s="4">
        <v>396800</v>
      </c>
      <c r="F10" s="4">
        <v>-126480</v>
      </c>
      <c r="G10" s="4">
        <v>-9149270000</v>
      </c>
      <c r="H10" s="4">
        <f t="shared" si="0"/>
        <v>-225564570000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2339700</v>
      </c>
      <c r="S10" s="5">
        <v>0.28513057229559347</v>
      </c>
      <c r="T10" s="5">
        <v>0</v>
      </c>
      <c r="U10" s="5">
        <v>8.1967199999999994E-3</v>
      </c>
    </row>
    <row r="11" spans="1:21" x14ac:dyDescent="0.2">
      <c r="A11" s="26"/>
      <c r="B11" t="s">
        <v>35</v>
      </c>
      <c r="C11" s="2">
        <v>45211</v>
      </c>
      <c r="D11" s="4">
        <v>122100</v>
      </c>
      <c r="E11" s="4">
        <v>662738</v>
      </c>
      <c r="F11" s="4">
        <v>-540638</v>
      </c>
      <c r="G11" s="4">
        <v>-39742360000</v>
      </c>
      <c r="H11" s="4">
        <f t="shared" si="0"/>
        <v>-265306930000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1082600</v>
      </c>
      <c r="S11" s="5">
        <v>0.72495658599667467</v>
      </c>
      <c r="T11" s="5">
        <v>0</v>
      </c>
      <c r="U11" s="5">
        <v>-9.4850899999999998E-3</v>
      </c>
    </row>
    <row r="12" spans="1:21" x14ac:dyDescent="0.2">
      <c r="A12" s="26"/>
      <c r="B12" t="s">
        <v>36</v>
      </c>
      <c r="C12" s="2">
        <v>45212</v>
      </c>
      <c r="D12" s="4">
        <v>288520</v>
      </c>
      <c r="E12" s="4">
        <v>386300</v>
      </c>
      <c r="F12" s="4">
        <v>-97780</v>
      </c>
      <c r="G12" s="4">
        <v>-6981430000</v>
      </c>
      <c r="H12" s="4">
        <f t="shared" si="0"/>
        <v>-272288360000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1242300</v>
      </c>
      <c r="S12" s="5">
        <v>0.54320212509055787</v>
      </c>
      <c r="T12" s="5">
        <v>0</v>
      </c>
      <c r="U12" s="5">
        <v>-5.4719599999999997E-3</v>
      </c>
    </row>
    <row r="13" spans="1:21" x14ac:dyDescent="0.2">
      <c r="A13" s="26"/>
      <c r="B13" t="s">
        <v>8</v>
      </c>
      <c r="C13" s="6">
        <v>45215</v>
      </c>
      <c r="D13" s="4">
        <v>69200</v>
      </c>
      <c r="E13" s="4">
        <v>233680</v>
      </c>
      <c r="F13" s="4">
        <v>-164480</v>
      </c>
      <c r="G13" s="4">
        <v>-11861940000</v>
      </c>
      <c r="H13" s="4">
        <f t="shared" si="0"/>
        <v>-284150300000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1004000</v>
      </c>
      <c r="S13" s="5">
        <v>0.30167330677290838</v>
      </c>
      <c r="T13" s="5">
        <v>0</v>
      </c>
      <c r="U13" s="5">
        <v>-1.5130670000000001E-2</v>
      </c>
    </row>
    <row r="14" spans="1:21" x14ac:dyDescent="0.2">
      <c r="A14" s="26"/>
      <c r="B14" t="s">
        <v>9</v>
      </c>
      <c r="C14" s="6">
        <v>45216</v>
      </c>
      <c r="D14" s="4">
        <v>271200</v>
      </c>
      <c r="E14" s="4">
        <v>332700</v>
      </c>
      <c r="F14" s="4">
        <v>-61500</v>
      </c>
      <c r="G14" s="4">
        <v>-4428620000</v>
      </c>
      <c r="H14" s="4">
        <f t="shared" si="0"/>
        <v>-288578920000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816500</v>
      </c>
      <c r="S14" s="5">
        <v>0.73962033067973054</v>
      </c>
      <c r="T14" s="5">
        <v>0</v>
      </c>
      <c r="U14" s="5">
        <v>-8.3798899999999992E-3</v>
      </c>
    </row>
    <row r="15" spans="1:21" x14ac:dyDescent="0.2">
      <c r="A15" s="26"/>
      <c r="B15" t="s">
        <v>10</v>
      </c>
      <c r="C15" s="6">
        <v>45217</v>
      </c>
      <c r="D15" s="4">
        <v>354344</v>
      </c>
      <c r="E15" s="4">
        <v>480800</v>
      </c>
      <c r="F15" s="4">
        <v>-126456</v>
      </c>
      <c r="G15" s="4">
        <v>-8978400000</v>
      </c>
      <c r="H15" s="4">
        <f t="shared" si="0"/>
        <v>-297557320000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1882700</v>
      </c>
      <c r="S15" s="5">
        <v>0.44358846337706487</v>
      </c>
      <c r="T15" s="5">
        <v>0</v>
      </c>
      <c r="U15" s="5">
        <v>-3.802817E-2</v>
      </c>
    </row>
    <row r="16" spans="1:21" x14ac:dyDescent="0.2">
      <c r="A16" s="26"/>
      <c r="B16" t="s">
        <v>11</v>
      </c>
      <c r="C16" s="6">
        <v>45218</v>
      </c>
      <c r="D16" s="4">
        <v>626420</v>
      </c>
      <c r="E16" s="4">
        <v>803800</v>
      </c>
      <c r="F16" s="4">
        <v>-177380</v>
      </c>
      <c r="G16" s="4">
        <v>-11874850000</v>
      </c>
      <c r="H16" s="4">
        <f t="shared" si="0"/>
        <v>-309432170000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2406000</v>
      </c>
      <c r="S16" s="5">
        <v>0.59443890274314215</v>
      </c>
      <c r="T16" s="5">
        <v>0</v>
      </c>
      <c r="U16" s="5">
        <v>-2.7818450000000002E-2</v>
      </c>
    </row>
    <row r="17" spans="1:21" x14ac:dyDescent="0.2">
      <c r="A17" s="26"/>
      <c r="B17" t="s">
        <v>12</v>
      </c>
      <c r="C17" s="6">
        <v>45219</v>
      </c>
      <c r="D17" s="4">
        <v>501300</v>
      </c>
      <c r="E17" s="4">
        <v>896500</v>
      </c>
      <c r="F17" s="4">
        <v>-395200</v>
      </c>
      <c r="G17" s="4">
        <v>-26183760000</v>
      </c>
      <c r="H17" s="4">
        <f t="shared" si="0"/>
        <v>-335615930000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1883100</v>
      </c>
      <c r="S17" s="5">
        <v>0.74228665498380331</v>
      </c>
      <c r="T17" s="5">
        <v>0</v>
      </c>
      <c r="U17" s="5">
        <v>3.9156629999999998E-2</v>
      </c>
    </row>
    <row r="18" spans="1:21" x14ac:dyDescent="0.2">
      <c r="A18" s="26"/>
      <c r="B18" t="s">
        <v>15</v>
      </c>
      <c r="C18" s="6">
        <v>45222</v>
      </c>
      <c r="D18" s="4">
        <v>227289</v>
      </c>
      <c r="E18" s="4">
        <v>1271000</v>
      </c>
      <c r="F18" s="4">
        <v>-1043711</v>
      </c>
      <c r="G18" s="4">
        <v>-69376100000</v>
      </c>
      <c r="H18" s="4">
        <f t="shared" si="0"/>
        <v>-404992030000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2129600</v>
      </c>
      <c r="S18" s="5">
        <v>0.70355418858001506</v>
      </c>
      <c r="T18" s="5">
        <v>0</v>
      </c>
      <c r="U18" s="5">
        <v>-4.3478259999999998E-2</v>
      </c>
    </row>
    <row r="19" spans="1:21" x14ac:dyDescent="0.2">
      <c r="A19" s="26"/>
      <c r="B19" t="s">
        <v>16</v>
      </c>
      <c r="C19" s="6">
        <v>45223</v>
      </c>
      <c r="D19" s="4">
        <v>555120</v>
      </c>
      <c r="E19" s="4">
        <v>896405</v>
      </c>
      <c r="F19" s="4">
        <v>-341285</v>
      </c>
      <c r="G19" s="4">
        <v>-22186160000</v>
      </c>
      <c r="H19" s="4">
        <f t="shared" si="0"/>
        <v>-427178190000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1638700</v>
      </c>
      <c r="S19" s="5">
        <v>0.88577836089583206</v>
      </c>
      <c r="T19" s="5">
        <v>0</v>
      </c>
      <c r="U19" s="5">
        <v>1.363636E-2</v>
      </c>
    </row>
    <row r="20" spans="1:21" x14ac:dyDescent="0.2">
      <c r="A20" s="26"/>
      <c r="B20" t="s">
        <v>17</v>
      </c>
      <c r="C20" s="6">
        <v>45224</v>
      </c>
      <c r="D20" s="4">
        <v>353910</v>
      </c>
      <c r="E20" s="4">
        <v>648700</v>
      </c>
      <c r="F20" s="4">
        <v>-294790</v>
      </c>
      <c r="G20" s="4">
        <v>-19792970000</v>
      </c>
      <c r="H20" s="4">
        <f t="shared" si="0"/>
        <v>-446971160000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1385400</v>
      </c>
      <c r="S20" s="5">
        <v>0.72369712718348489</v>
      </c>
      <c r="T20" s="5">
        <v>0</v>
      </c>
      <c r="U20" s="5">
        <v>-1.345291E-2</v>
      </c>
    </row>
    <row r="21" spans="1:21" x14ac:dyDescent="0.2">
      <c r="A21" s="26"/>
      <c r="B21" t="s">
        <v>18</v>
      </c>
      <c r="C21" s="6">
        <v>45225</v>
      </c>
      <c r="D21" s="4">
        <v>603400</v>
      </c>
      <c r="E21" s="4">
        <v>1551280</v>
      </c>
      <c r="F21" s="4">
        <v>-947880</v>
      </c>
      <c r="G21" s="4">
        <v>-58378200000</v>
      </c>
      <c r="H21" s="4">
        <f t="shared" si="0"/>
        <v>-505349360000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3585400</v>
      </c>
      <c r="S21" s="5">
        <v>0.60095944664472578</v>
      </c>
      <c r="T21" s="5">
        <v>0</v>
      </c>
      <c r="U21" s="5">
        <v>-6.9696969999999997E-2</v>
      </c>
    </row>
    <row r="22" spans="1:21" x14ac:dyDescent="0.2">
      <c r="A22" s="26"/>
      <c r="B22" t="s">
        <v>19</v>
      </c>
      <c r="C22" s="6">
        <v>45226</v>
      </c>
      <c r="D22" s="4">
        <v>450520</v>
      </c>
      <c r="E22" s="4">
        <v>1578600</v>
      </c>
      <c r="F22" s="4">
        <v>-1128080</v>
      </c>
      <c r="G22" s="4">
        <v>-65543450000</v>
      </c>
      <c r="H22" s="4">
        <f t="shared" si="0"/>
        <v>-570892810000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6771500</v>
      </c>
      <c r="S22" s="5">
        <v>0.29965591080262866</v>
      </c>
      <c r="T22" s="5">
        <v>0</v>
      </c>
      <c r="U22" s="5">
        <v>-5.8631919999999997E-2</v>
      </c>
    </row>
    <row r="23" spans="1:21" x14ac:dyDescent="0.2">
      <c r="A23" s="26"/>
      <c r="B23" t="s">
        <v>22</v>
      </c>
      <c r="C23" s="2">
        <v>45229</v>
      </c>
      <c r="D23" s="4">
        <v>472834</v>
      </c>
      <c r="E23" s="4">
        <v>924800</v>
      </c>
      <c r="F23" s="4">
        <v>-451966</v>
      </c>
      <c r="G23" s="4">
        <v>-25852800000</v>
      </c>
      <c r="H23" s="4">
        <f t="shared" si="0"/>
        <v>-596745610000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2162100</v>
      </c>
      <c r="S23" s="5">
        <v>0.64642430969890385</v>
      </c>
      <c r="T23" s="5">
        <v>0</v>
      </c>
      <c r="U23" s="5">
        <v>3.46021E-3</v>
      </c>
    </row>
    <row r="24" spans="1:21" x14ac:dyDescent="0.2">
      <c r="A24" s="26"/>
      <c r="B24" t="s">
        <v>23</v>
      </c>
      <c r="C24" s="2">
        <v>45230</v>
      </c>
      <c r="D24" s="4">
        <v>642920</v>
      </c>
      <c r="E24" s="4">
        <v>1378012</v>
      </c>
      <c r="F24" s="4">
        <v>-735092</v>
      </c>
      <c r="G24" s="4">
        <v>-42388750000</v>
      </c>
      <c r="H24" s="4">
        <f t="shared" si="0"/>
        <v>-639134360000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2913300</v>
      </c>
      <c r="S24" s="5">
        <v>0.69369168983626817</v>
      </c>
      <c r="T24" s="5">
        <v>0</v>
      </c>
      <c r="U24" s="5">
        <v>3.4482800000000002E-3</v>
      </c>
    </row>
    <row r="25" spans="1:21" x14ac:dyDescent="0.2">
      <c r="A25" s="26">
        <v>11</v>
      </c>
      <c r="B25" t="s">
        <v>24</v>
      </c>
      <c r="C25" s="6">
        <v>45231</v>
      </c>
      <c r="D25" s="4">
        <v>658186</v>
      </c>
      <c r="E25" s="4">
        <v>329500</v>
      </c>
      <c r="F25" s="4">
        <v>328686</v>
      </c>
      <c r="G25" s="4">
        <v>19406730000</v>
      </c>
      <c r="H25" s="4">
        <f t="shared" si="0"/>
        <v>-619727630000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1807900</v>
      </c>
      <c r="S25" s="5">
        <v>0.54631672105758067</v>
      </c>
      <c r="T25" s="5">
        <v>0</v>
      </c>
      <c r="U25" s="5">
        <v>2.2336769999999999E-2</v>
      </c>
    </row>
    <row r="26" spans="1:21" x14ac:dyDescent="0.2">
      <c r="A26" s="26"/>
      <c r="B26" t="s">
        <v>25</v>
      </c>
      <c r="C26" s="6">
        <v>45232</v>
      </c>
      <c r="D26" s="4">
        <v>545700</v>
      </c>
      <c r="E26" s="4">
        <v>109916</v>
      </c>
      <c r="F26" s="4">
        <v>435784</v>
      </c>
      <c r="G26" s="4">
        <v>27066710000</v>
      </c>
      <c r="H26" s="4">
        <f t="shared" si="0"/>
        <v>-592660920000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1571400</v>
      </c>
      <c r="S26" s="5">
        <v>0.41721776759577445</v>
      </c>
      <c r="T26" s="5">
        <v>0</v>
      </c>
      <c r="U26" s="5">
        <v>5.3781509999999998E-2</v>
      </c>
    </row>
    <row r="27" spans="1:21" x14ac:dyDescent="0.2">
      <c r="A27" s="26"/>
      <c r="B27" t="s">
        <v>26</v>
      </c>
      <c r="C27" s="6">
        <v>45233</v>
      </c>
      <c r="D27" s="4">
        <v>489800</v>
      </c>
      <c r="E27" s="4">
        <v>188600</v>
      </c>
      <c r="F27" s="4">
        <v>301200</v>
      </c>
      <c r="G27" s="4">
        <v>19064010000</v>
      </c>
      <c r="H27" s="4">
        <f t="shared" si="0"/>
        <v>-573596910000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1619400</v>
      </c>
      <c r="S27" s="5">
        <v>0.41892058787205139</v>
      </c>
      <c r="T27" s="5">
        <v>0</v>
      </c>
      <c r="U27" s="5">
        <v>1.9138760000000001E-2</v>
      </c>
    </row>
    <row r="28" spans="1:21" x14ac:dyDescent="0.2">
      <c r="A28" s="26"/>
      <c r="B28" t="s">
        <v>29</v>
      </c>
      <c r="C28" s="6">
        <v>45236</v>
      </c>
      <c r="D28" s="4">
        <v>309115</v>
      </c>
      <c r="E28" s="4">
        <v>238400</v>
      </c>
      <c r="F28" s="4">
        <v>70715</v>
      </c>
      <c r="G28" s="4">
        <v>4530810000</v>
      </c>
      <c r="H28" s="4">
        <f t="shared" si="0"/>
        <v>-569066100000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10632500</v>
      </c>
      <c r="S28" s="5">
        <v>5.1494474488596287E-2</v>
      </c>
      <c r="T28" s="5">
        <v>0</v>
      </c>
      <c r="U28" s="5">
        <v>1.5649500000000001E-3</v>
      </c>
    </row>
    <row r="29" spans="1:21" x14ac:dyDescent="0.2">
      <c r="A29" s="26"/>
      <c r="B29" t="s">
        <v>30</v>
      </c>
      <c r="C29" s="6">
        <v>45237</v>
      </c>
      <c r="D29" s="4">
        <v>144600</v>
      </c>
      <c r="E29" s="4">
        <v>691704</v>
      </c>
      <c r="F29" s="4">
        <v>-547104</v>
      </c>
      <c r="G29" s="4">
        <v>-34227780000</v>
      </c>
      <c r="H29" s="4">
        <f t="shared" si="0"/>
        <v>-603293880000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1583400</v>
      </c>
      <c r="S29" s="5">
        <v>0.52816976127320958</v>
      </c>
      <c r="T29" s="5">
        <v>0</v>
      </c>
      <c r="U29" s="5">
        <v>-3.125E-2</v>
      </c>
    </row>
    <row r="30" spans="1:21" x14ac:dyDescent="0.2">
      <c r="A30" s="26"/>
      <c r="B30" t="s">
        <v>37</v>
      </c>
      <c r="C30" s="6">
        <v>45238</v>
      </c>
      <c r="D30" s="4">
        <v>338400</v>
      </c>
      <c r="E30" s="4">
        <v>996460</v>
      </c>
      <c r="F30" s="4">
        <v>-658060</v>
      </c>
      <c r="G30" s="4">
        <v>-40057880000</v>
      </c>
      <c r="H30" s="4">
        <f t="shared" si="0"/>
        <v>-643351760000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2102400</v>
      </c>
      <c r="S30" s="5">
        <v>0.63492199391171988</v>
      </c>
      <c r="T30" s="5">
        <v>0</v>
      </c>
      <c r="U30" s="5">
        <v>2.9032260000000001E-2</v>
      </c>
    </row>
    <row r="31" spans="1:21" x14ac:dyDescent="0.2">
      <c r="A31" s="26"/>
      <c r="B31" t="s">
        <v>32</v>
      </c>
      <c r="C31" s="6">
        <v>45239</v>
      </c>
      <c r="D31" s="4">
        <v>29900</v>
      </c>
      <c r="E31" s="4">
        <v>621166</v>
      </c>
      <c r="F31" s="4">
        <v>-591266</v>
      </c>
      <c r="G31" s="4">
        <v>-37511690000</v>
      </c>
      <c r="H31" s="4">
        <f t="shared" si="0"/>
        <v>-680863450000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1616400</v>
      </c>
      <c r="S31" s="5">
        <v>0.40278767631774315</v>
      </c>
      <c r="T31" s="5">
        <v>0</v>
      </c>
      <c r="U31" s="5">
        <v>-1.5673980000000001E-2</v>
      </c>
    </row>
    <row r="32" spans="1:21" x14ac:dyDescent="0.2">
      <c r="A32" s="26"/>
      <c r="B32" t="s">
        <v>33</v>
      </c>
      <c r="C32" s="6">
        <v>45240</v>
      </c>
      <c r="D32" s="4">
        <v>204604</v>
      </c>
      <c r="E32" s="4">
        <v>369600</v>
      </c>
      <c r="F32" s="4">
        <v>-164996</v>
      </c>
      <c r="G32" s="4">
        <v>-10232840000</v>
      </c>
      <c r="H32" s="4">
        <f t="shared" si="0"/>
        <v>-691096290000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1581800</v>
      </c>
      <c r="S32" s="5">
        <v>0.3630067012264509</v>
      </c>
      <c r="T32" s="5">
        <v>0</v>
      </c>
      <c r="U32" s="5">
        <v>-1.7515920000000001E-2</v>
      </c>
    </row>
    <row r="33" spans="1:21" x14ac:dyDescent="0.2">
      <c r="A33" s="26"/>
      <c r="B33" t="s">
        <v>36</v>
      </c>
      <c r="C33" s="6">
        <v>45243</v>
      </c>
      <c r="D33" s="4">
        <v>191800</v>
      </c>
      <c r="E33" s="4">
        <v>487405</v>
      </c>
      <c r="F33" s="4">
        <v>-295605</v>
      </c>
      <c r="G33" s="4">
        <v>-18279440000</v>
      </c>
      <c r="H33" s="4">
        <f t="shared" si="0"/>
        <v>-709375730000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1259500</v>
      </c>
      <c r="S33" s="5">
        <v>0.53926558157999205</v>
      </c>
      <c r="T33" s="5">
        <v>0</v>
      </c>
      <c r="U33" s="5">
        <v>4.8622400000000003E-3</v>
      </c>
    </row>
    <row r="34" spans="1:21" x14ac:dyDescent="0.2">
      <c r="A34" s="26"/>
      <c r="B34" t="s">
        <v>38</v>
      </c>
      <c r="C34" s="6">
        <v>45244</v>
      </c>
      <c r="D34" s="4">
        <v>234498</v>
      </c>
      <c r="E34" s="4">
        <v>643036</v>
      </c>
      <c r="F34" s="4">
        <v>-408538</v>
      </c>
      <c r="G34" s="4">
        <v>-25406470000</v>
      </c>
      <c r="H34" s="4">
        <f t="shared" si="0"/>
        <v>-734782200000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1533100</v>
      </c>
      <c r="S34" s="5">
        <v>0.57239188572174027</v>
      </c>
      <c r="T34" s="5">
        <v>0</v>
      </c>
      <c r="U34" s="5">
        <v>9.6774200000000008E-3</v>
      </c>
    </row>
    <row r="35" spans="1:21" x14ac:dyDescent="0.2">
      <c r="A35" s="26"/>
      <c r="B35" t="s">
        <v>7</v>
      </c>
      <c r="C35" s="6">
        <v>45245</v>
      </c>
      <c r="D35" s="4">
        <v>233700</v>
      </c>
      <c r="E35" s="4">
        <v>634534</v>
      </c>
      <c r="F35" s="4">
        <v>-400834</v>
      </c>
      <c r="G35" s="4">
        <v>-26632580000</v>
      </c>
      <c r="H35" s="4">
        <f t="shared" si="0"/>
        <v>-761414780000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3867100</v>
      </c>
      <c r="S35" s="5">
        <v>0.22451811434925395</v>
      </c>
      <c r="T35" s="5">
        <v>0</v>
      </c>
      <c r="U35" s="5">
        <v>5.1118209999999997E-2</v>
      </c>
    </row>
    <row r="36" spans="1:21" x14ac:dyDescent="0.2">
      <c r="A36" s="26"/>
      <c r="B36" t="s">
        <v>8</v>
      </c>
      <c r="C36" s="6">
        <v>45246</v>
      </c>
      <c r="D36" s="4">
        <v>141715</v>
      </c>
      <c r="E36" s="4">
        <v>255436</v>
      </c>
      <c r="F36" s="4">
        <v>-113721</v>
      </c>
      <c r="G36" s="4">
        <v>-7519900000</v>
      </c>
      <c r="H36" s="4">
        <f t="shared" si="0"/>
        <v>-768934680000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1450600</v>
      </c>
      <c r="S36" s="5">
        <v>0.27378395146835793</v>
      </c>
      <c r="T36" s="5">
        <v>0</v>
      </c>
      <c r="U36" s="5">
        <v>3.03951E-3</v>
      </c>
    </row>
    <row r="37" spans="1:21" x14ac:dyDescent="0.2">
      <c r="A37" s="26"/>
      <c r="B37" t="s">
        <v>9</v>
      </c>
      <c r="C37" s="6">
        <v>45247</v>
      </c>
      <c r="D37" s="4">
        <v>61115</v>
      </c>
      <c r="E37" s="4">
        <v>385512</v>
      </c>
      <c r="F37" s="4">
        <v>-324397</v>
      </c>
      <c r="G37" s="4">
        <v>-20947100000</v>
      </c>
      <c r="H37" s="4">
        <f t="shared" si="0"/>
        <v>-789881780000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2889900</v>
      </c>
      <c r="S37" s="5">
        <v>0.15454756219938406</v>
      </c>
      <c r="T37" s="5">
        <v>0</v>
      </c>
      <c r="U37" s="5">
        <v>-2.8787879999999998E-2</v>
      </c>
    </row>
    <row r="38" spans="1:21" x14ac:dyDescent="0.2">
      <c r="A38" s="26"/>
      <c r="B38" t="s">
        <v>12</v>
      </c>
      <c r="C38" s="2">
        <v>45250</v>
      </c>
      <c r="D38" s="4">
        <v>198900</v>
      </c>
      <c r="E38" s="4">
        <v>149067</v>
      </c>
      <c r="F38" s="4">
        <v>49833</v>
      </c>
      <c r="G38" s="4">
        <v>3303970000</v>
      </c>
      <c r="H38" s="4">
        <f>H37+G38</f>
        <v>-786577810000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1336400</v>
      </c>
      <c r="S38" s="5">
        <v>0.26037638431607302</v>
      </c>
      <c r="T38" s="5">
        <v>0</v>
      </c>
      <c r="U38" s="5">
        <v>-7.8003100000000004E-3</v>
      </c>
    </row>
    <row r="39" spans="1:21" x14ac:dyDescent="0.2">
      <c r="A39" s="26"/>
      <c r="B39" t="s">
        <v>13</v>
      </c>
      <c r="C39" s="2">
        <v>45251</v>
      </c>
      <c r="D39" s="4">
        <v>484900</v>
      </c>
      <c r="E39" s="4">
        <v>462900</v>
      </c>
      <c r="F39" s="4">
        <v>22000</v>
      </c>
      <c r="G39" s="4">
        <v>1392980000</v>
      </c>
      <c r="H39" s="4">
        <f t="shared" si="0"/>
        <v>-785184830000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1393000</v>
      </c>
      <c r="S39" s="5">
        <v>0.68040201005025125</v>
      </c>
      <c r="T39" s="5">
        <v>0</v>
      </c>
      <c r="U39" s="5">
        <v>1.5723270000000001E-2</v>
      </c>
    </row>
    <row r="40" spans="1:21" x14ac:dyDescent="0.2">
      <c r="A40" s="26"/>
      <c r="B40" t="s">
        <v>14</v>
      </c>
      <c r="C40" s="2">
        <v>45252</v>
      </c>
      <c r="D40" s="4">
        <v>130803</v>
      </c>
      <c r="E40" s="4">
        <v>302124</v>
      </c>
      <c r="F40" s="4">
        <v>-171321</v>
      </c>
      <c r="G40" s="4">
        <v>-11051210000</v>
      </c>
      <c r="H40" s="4">
        <f t="shared" si="0"/>
        <v>-796236040000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1764000</v>
      </c>
      <c r="S40" s="5">
        <v>0.24542346938775511</v>
      </c>
      <c r="T40" s="5">
        <v>0</v>
      </c>
      <c r="U40" s="5">
        <v>4.6439599999999999E-3</v>
      </c>
    </row>
    <row r="41" spans="1:21" x14ac:dyDescent="0.2">
      <c r="A41" s="26"/>
      <c r="B41" t="s">
        <v>15</v>
      </c>
      <c r="C41" s="2">
        <v>45253</v>
      </c>
      <c r="D41" s="4">
        <v>290000</v>
      </c>
      <c r="E41" s="4">
        <v>418517</v>
      </c>
      <c r="F41" s="4">
        <v>-128517</v>
      </c>
      <c r="G41" s="4">
        <v>-8225370000</v>
      </c>
      <c r="H41" s="4">
        <f t="shared" si="0"/>
        <v>-804461410000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1594500</v>
      </c>
      <c r="S41" s="5">
        <v>0.44435058011915962</v>
      </c>
      <c r="T41" s="5">
        <v>0</v>
      </c>
      <c r="U41" s="5">
        <v>-2.4653310000000001E-2</v>
      </c>
    </row>
    <row r="42" spans="1:21" x14ac:dyDescent="0.2">
      <c r="A42" s="26"/>
      <c r="B42" t="s">
        <v>16</v>
      </c>
      <c r="C42" s="2">
        <v>45254</v>
      </c>
      <c r="D42" s="4">
        <v>129500</v>
      </c>
      <c r="E42" s="4">
        <v>321303</v>
      </c>
      <c r="F42" s="4">
        <v>-191803</v>
      </c>
      <c r="G42" s="4">
        <v>-11791490000</v>
      </c>
      <c r="H42" s="4">
        <f t="shared" si="0"/>
        <v>-816252900000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3716400</v>
      </c>
      <c r="S42" s="5">
        <v>0.12130099020557529</v>
      </c>
      <c r="T42" s="5">
        <v>0</v>
      </c>
      <c r="U42" s="5">
        <v>-2.3696680000000001E-2</v>
      </c>
    </row>
    <row r="43" spans="1:21" x14ac:dyDescent="0.2">
      <c r="A43" s="26"/>
      <c r="B43" t="s">
        <v>19</v>
      </c>
      <c r="C43" s="2">
        <v>45257</v>
      </c>
      <c r="D43" s="4">
        <v>370414</v>
      </c>
      <c r="E43" s="4">
        <v>519640</v>
      </c>
      <c r="F43" s="4">
        <v>-149226</v>
      </c>
      <c r="G43" s="4">
        <v>-9210780000</v>
      </c>
      <c r="H43" s="4">
        <f t="shared" si="0"/>
        <v>-825463680000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4823800</v>
      </c>
      <c r="S43" s="5">
        <v>0.1845130395124176</v>
      </c>
      <c r="T43" s="5">
        <v>0</v>
      </c>
      <c r="U43" s="5">
        <v>-1.4563110000000001E-2</v>
      </c>
    </row>
    <row r="44" spans="1:21" x14ac:dyDescent="0.2">
      <c r="A44" s="26"/>
      <c r="B44" t="s">
        <v>20</v>
      </c>
      <c r="C44" s="2">
        <v>45258</v>
      </c>
      <c r="D44" s="4">
        <v>334620</v>
      </c>
      <c r="E44" s="4">
        <v>477880</v>
      </c>
      <c r="F44" s="4">
        <v>-143260</v>
      </c>
      <c r="G44" s="4">
        <v>-8656580000</v>
      </c>
      <c r="H44" s="4">
        <f t="shared" si="0"/>
        <v>-834120260000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1344200</v>
      </c>
      <c r="S44" s="5">
        <v>0.60444874274661509</v>
      </c>
      <c r="T44" s="5">
        <v>0</v>
      </c>
      <c r="U44" s="5">
        <v>6.5681400000000001E-3</v>
      </c>
    </row>
    <row r="45" spans="1:21" x14ac:dyDescent="0.2">
      <c r="A45" s="26"/>
      <c r="B45" t="s">
        <v>21</v>
      </c>
      <c r="C45" s="2">
        <v>45259</v>
      </c>
      <c r="D45" s="4">
        <v>606900</v>
      </c>
      <c r="E45" s="4">
        <v>884600</v>
      </c>
      <c r="F45" s="4">
        <v>-277700</v>
      </c>
      <c r="G45" s="4">
        <v>-17176950000</v>
      </c>
      <c r="H45" s="4">
        <f t="shared" si="0"/>
        <v>-851297210000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1595200</v>
      </c>
      <c r="S45" s="5">
        <v>0.93499247743229685</v>
      </c>
      <c r="T45" s="5">
        <v>0</v>
      </c>
      <c r="U45" s="5">
        <v>2.6101139999999998E-2</v>
      </c>
    </row>
    <row r="46" spans="1:21" x14ac:dyDescent="0.2">
      <c r="A46" s="26"/>
      <c r="B46" t="s">
        <v>22</v>
      </c>
      <c r="C46" s="2">
        <v>45260</v>
      </c>
      <c r="D46" s="4">
        <v>368600</v>
      </c>
      <c r="E46" s="4">
        <v>1670075</v>
      </c>
      <c r="F46" s="4">
        <v>-1301475</v>
      </c>
      <c r="G46" s="4">
        <v>-79735870000</v>
      </c>
      <c r="H46" s="4">
        <f t="shared" si="0"/>
        <v>-931033080000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2262200</v>
      </c>
      <c r="S46" s="5">
        <v>0.90119131818583675</v>
      </c>
      <c r="T46" s="5">
        <v>0</v>
      </c>
      <c r="U46" s="5">
        <v>-3.8155799999999997E-2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144879</v>
      </c>
      <c r="E47" s="4">
        <v>533100</v>
      </c>
      <c r="F47" s="4">
        <v>-388221</v>
      </c>
      <c r="G47" s="4">
        <v>-23763370000</v>
      </c>
      <c r="H47" s="4">
        <f t="shared" si="0"/>
        <v>-954796450000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1080400</v>
      </c>
      <c r="S47" s="5">
        <v>0.62752591632728616</v>
      </c>
      <c r="T47" s="5">
        <v>0</v>
      </c>
      <c r="U47" s="5">
        <v>1.6528930000000001E-2</v>
      </c>
    </row>
    <row r="48" spans="1:21" x14ac:dyDescent="0.2">
      <c r="A48" s="26"/>
      <c r="B48" t="s">
        <v>27</v>
      </c>
      <c r="C48" s="2">
        <v>45264</v>
      </c>
      <c r="D48" s="4">
        <v>237903</v>
      </c>
      <c r="E48" s="4">
        <v>357000</v>
      </c>
      <c r="F48" s="4">
        <v>-119097</v>
      </c>
      <c r="G48" s="4">
        <v>-7410500000</v>
      </c>
      <c r="H48" s="4">
        <f t="shared" si="0"/>
        <v>-962206950000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1303600</v>
      </c>
      <c r="S48" s="5">
        <v>0.45635394292727832</v>
      </c>
      <c r="T48" s="5">
        <v>0</v>
      </c>
      <c r="U48" s="5">
        <v>1.1382110000000001E-2</v>
      </c>
    </row>
    <row r="49" spans="1:21" x14ac:dyDescent="0.2">
      <c r="A49" s="26"/>
      <c r="B49" t="s">
        <v>28</v>
      </c>
      <c r="C49" s="2">
        <v>45265</v>
      </c>
      <c r="D49" s="4">
        <v>48282</v>
      </c>
      <c r="E49" s="4">
        <v>671080</v>
      </c>
      <c r="F49" s="4">
        <v>-622798</v>
      </c>
      <c r="G49" s="4">
        <v>-38454150000</v>
      </c>
      <c r="H49" s="4">
        <f t="shared" si="0"/>
        <v>-1000661100000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1426500</v>
      </c>
      <c r="S49" s="5">
        <v>0.50428461268839819</v>
      </c>
      <c r="T49" s="5">
        <v>0</v>
      </c>
      <c r="U49" s="5">
        <v>-1.286174E-2</v>
      </c>
    </row>
    <row r="50" spans="1:21" x14ac:dyDescent="0.2">
      <c r="A50" s="26"/>
      <c r="B50" t="s">
        <v>29</v>
      </c>
      <c r="C50" s="2">
        <v>45266</v>
      </c>
      <c r="D50" s="4">
        <v>429609</v>
      </c>
      <c r="E50" s="4">
        <v>585163</v>
      </c>
      <c r="F50" s="4">
        <v>-155554</v>
      </c>
      <c r="G50" s="4">
        <v>-9627360000</v>
      </c>
      <c r="H50" s="4">
        <f t="shared" si="0"/>
        <v>-1010288460000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4570400</v>
      </c>
      <c r="S50" s="5">
        <v>0.22203133204971118</v>
      </c>
      <c r="T50" s="5">
        <v>0</v>
      </c>
      <c r="U50" s="5">
        <v>1.140065E-2</v>
      </c>
    </row>
    <row r="51" spans="1:21" x14ac:dyDescent="0.2">
      <c r="A51" s="26"/>
      <c r="B51" t="s">
        <v>30</v>
      </c>
      <c r="C51" s="2">
        <v>45267</v>
      </c>
      <c r="D51" s="4">
        <v>186498</v>
      </c>
      <c r="E51" s="4">
        <v>1816276</v>
      </c>
      <c r="F51" s="4">
        <v>-1629778</v>
      </c>
      <c r="G51" s="4">
        <v>-102147510000</v>
      </c>
      <c r="H51" s="4">
        <f t="shared" si="0"/>
        <v>-1112435970000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3977500</v>
      </c>
      <c r="S51" s="5">
        <v>0.50352583280955376</v>
      </c>
      <c r="T51" s="5">
        <v>0</v>
      </c>
      <c r="U51" s="5">
        <v>2.254428E-2</v>
      </c>
    </row>
    <row r="52" spans="1:21" x14ac:dyDescent="0.2">
      <c r="A52" s="26"/>
      <c r="B52" t="s">
        <v>37</v>
      </c>
      <c r="C52" s="2">
        <v>45268</v>
      </c>
      <c r="D52" s="4">
        <v>313715</v>
      </c>
      <c r="E52" s="4">
        <v>713245</v>
      </c>
      <c r="F52" s="4">
        <v>-399530</v>
      </c>
      <c r="G52" s="4">
        <v>-26294750000</v>
      </c>
      <c r="H52" s="4">
        <f t="shared" si="0"/>
        <v>-1138730720000</v>
      </c>
      <c r="I52" s="4">
        <v>312000</v>
      </c>
      <c r="J52" s="4">
        <v>152300</v>
      </c>
      <c r="K52" s="4">
        <v>159700</v>
      </c>
      <c r="L52" s="4">
        <v>10651440000</v>
      </c>
      <c r="M52" s="4">
        <v>10651440000</v>
      </c>
      <c r="N52" s="4">
        <v>4920</v>
      </c>
      <c r="O52" s="4">
        <v>3024</v>
      </c>
      <c r="P52" s="4">
        <v>3190700</v>
      </c>
      <c r="Q52" s="4">
        <v>1969800</v>
      </c>
      <c r="R52" s="4">
        <v>5462100</v>
      </c>
      <c r="S52" s="5">
        <v>0.18801559839622123</v>
      </c>
      <c r="T52" s="5">
        <v>8.5003936215008874E-2</v>
      </c>
      <c r="U52" s="5">
        <v>4.2519689999999999E-2</v>
      </c>
    </row>
    <row r="53" spans="1:21" x14ac:dyDescent="0.2">
      <c r="A53" s="26"/>
      <c r="B53" t="s">
        <v>34</v>
      </c>
      <c r="C53" s="2">
        <v>45271</v>
      </c>
      <c r="D53" s="4">
        <v>578810</v>
      </c>
      <c r="E53" s="4">
        <v>354251</v>
      </c>
      <c r="F53" s="4">
        <v>224559</v>
      </c>
      <c r="G53" s="4">
        <v>15159420000</v>
      </c>
      <c r="H53" s="4">
        <f t="shared" si="0"/>
        <v>-1123571300000</v>
      </c>
      <c r="I53" s="4">
        <v>89000</v>
      </c>
      <c r="J53" s="4">
        <v>183900</v>
      </c>
      <c r="K53" s="4">
        <v>-94900</v>
      </c>
      <c r="L53" s="4">
        <v>-6358630000</v>
      </c>
      <c r="M53" s="4">
        <f>M52+L53</f>
        <v>4292810000</v>
      </c>
      <c r="N53" s="4">
        <v>1639</v>
      </c>
      <c r="O53" s="4">
        <v>1458</v>
      </c>
      <c r="P53" s="4">
        <v>1406700</v>
      </c>
      <c r="Q53" s="4">
        <v>1383800</v>
      </c>
      <c r="R53" s="4">
        <v>9624400</v>
      </c>
      <c r="S53" s="5">
        <v>9.6947446074560489E-2</v>
      </c>
      <c r="T53" s="5">
        <v>2.8355014338556171E-2</v>
      </c>
      <c r="U53" s="5">
        <v>1.9637459999999999E-2</v>
      </c>
    </row>
    <row r="54" spans="1:21" x14ac:dyDescent="0.2">
      <c r="A54" s="26"/>
      <c r="B54" t="s">
        <v>35</v>
      </c>
      <c r="C54" s="2">
        <v>45272</v>
      </c>
      <c r="D54" s="4">
        <v>82600</v>
      </c>
      <c r="E54" s="4">
        <v>1053100</v>
      </c>
      <c r="F54" s="4">
        <v>-970500</v>
      </c>
      <c r="G54" s="4">
        <v>-64243040000</v>
      </c>
      <c r="H54" s="4">
        <f t="shared" si="0"/>
        <v>-1187814340000</v>
      </c>
      <c r="I54" s="4">
        <v>68200</v>
      </c>
      <c r="J54" s="4">
        <v>172500</v>
      </c>
      <c r="K54" s="4">
        <v>-104300</v>
      </c>
      <c r="L54" s="4">
        <v>-6918670000</v>
      </c>
      <c r="M54" s="4"/>
      <c r="N54" s="4">
        <v>1737</v>
      </c>
      <c r="O54" s="4">
        <v>2623</v>
      </c>
      <c r="P54" s="4">
        <v>988600</v>
      </c>
      <c r="Q54" s="4">
        <v>1964800</v>
      </c>
      <c r="R54" s="4">
        <v>10242400</v>
      </c>
      <c r="S54" s="5">
        <v>0.11088221510583457</v>
      </c>
      <c r="T54" s="5">
        <v>2.3500351480121848E-2</v>
      </c>
      <c r="U54" s="5">
        <v>-1.925926E-2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B65-AE4C-7549-81FB-FAAC320FFF38}">
  <dimension ref="A1:U67"/>
  <sheetViews>
    <sheetView topLeftCell="C1" workbookViewId="0">
      <pane ySplit="2" topLeftCell="A37" activePane="bottomLeft" state="frozen"/>
      <selection pane="bottomLeft" activeCell="M58" sqref="M58"/>
    </sheetView>
  </sheetViews>
  <sheetFormatPr baseColWidth="10" defaultRowHeight="16" x14ac:dyDescent="0.2"/>
  <cols>
    <col min="4" max="4" width="14.5" customWidth="1"/>
    <col min="5" max="5" width="14.1640625" customWidth="1"/>
    <col min="6" max="6" width="18.33203125" customWidth="1"/>
    <col min="7" max="7" width="18" customWidth="1"/>
    <col min="8" max="17" width="17.1640625" customWidth="1"/>
    <col min="18" max="18" width="15.6640625" customWidth="1"/>
    <col min="19" max="20" width="18.83203125" customWidth="1"/>
    <col min="21" max="21" width="15.6640625" customWidth="1"/>
  </cols>
  <sheetData>
    <row r="1" spans="1:21" x14ac:dyDescent="0.2">
      <c r="A1" s="20"/>
      <c r="B1" s="20"/>
      <c r="C1" s="20"/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55</v>
      </c>
      <c r="O2" s="1" t="s">
        <v>54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526862</v>
      </c>
      <c r="E3" s="4">
        <v>670300</v>
      </c>
      <c r="F3" s="4">
        <v>-143438</v>
      </c>
      <c r="G3" s="4">
        <v>-7650110000</v>
      </c>
      <c r="H3" s="4">
        <v>-7650110000</v>
      </c>
      <c r="I3" s="4"/>
      <c r="J3" s="4"/>
      <c r="K3" s="4"/>
      <c r="L3" s="4"/>
      <c r="M3" s="4"/>
      <c r="N3" s="4"/>
      <c r="O3" s="4"/>
      <c r="P3" s="4"/>
      <c r="Q3" s="4"/>
      <c r="R3" s="4">
        <v>4507600</v>
      </c>
      <c r="S3" s="5">
        <v>0.26558745230277753</v>
      </c>
      <c r="T3" s="5">
        <v>0</v>
      </c>
      <c r="U3" s="5">
        <v>-1.3307980000000001E-2</v>
      </c>
    </row>
    <row r="4" spans="1:21" x14ac:dyDescent="0.2">
      <c r="A4" s="26"/>
      <c r="B4" t="s">
        <v>26</v>
      </c>
      <c r="C4" s="2">
        <v>45202</v>
      </c>
      <c r="D4" s="4">
        <v>1858900</v>
      </c>
      <c r="E4" s="4">
        <v>1148000</v>
      </c>
      <c r="F4" s="4">
        <v>710900</v>
      </c>
      <c r="G4" s="4">
        <v>35161040000</v>
      </c>
      <c r="H4" s="4">
        <f>H3+G4</f>
        <v>27510930000</v>
      </c>
      <c r="I4" s="4"/>
      <c r="J4" s="4"/>
      <c r="K4" s="4"/>
      <c r="L4" s="4"/>
      <c r="M4" s="4"/>
      <c r="N4" s="4"/>
      <c r="O4" s="4"/>
      <c r="P4" s="4"/>
      <c r="Q4" s="4"/>
      <c r="R4" s="4">
        <v>8976200</v>
      </c>
      <c r="S4" s="5">
        <v>0.33498585147389764</v>
      </c>
      <c r="T4" s="5">
        <v>0</v>
      </c>
      <c r="U4" s="5">
        <v>-5.587669E-2</v>
      </c>
    </row>
    <row r="5" spans="1:21" x14ac:dyDescent="0.2">
      <c r="A5" s="26"/>
      <c r="B5" t="s">
        <v>27</v>
      </c>
      <c r="C5" s="2">
        <v>45203</v>
      </c>
      <c r="D5" s="4">
        <v>768500</v>
      </c>
      <c r="E5" s="4">
        <v>1428200</v>
      </c>
      <c r="F5" s="4">
        <v>-659700</v>
      </c>
      <c r="G5" s="4">
        <v>-32539520000</v>
      </c>
      <c r="H5" s="4">
        <f t="shared" ref="H5:H54" si="0">H4+G5</f>
        <v>-5028590000</v>
      </c>
      <c r="I5" s="4"/>
      <c r="J5" s="4"/>
      <c r="K5" s="4"/>
      <c r="L5" s="4"/>
      <c r="M5" s="4"/>
      <c r="N5" s="4"/>
      <c r="O5" s="4"/>
      <c r="P5" s="4"/>
      <c r="Q5" s="4"/>
      <c r="R5" s="4">
        <v>4826800</v>
      </c>
      <c r="S5" s="5">
        <v>0.45510483135824975</v>
      </c>
      <c r="T5" s="5">
        <v>0</v>
      </c>
      <c r="U5" s="5">
        <v>4.0816300000000002E-3</v>
      </c>
    </row>
    <row r="6" spans="1:21" x14ac:dyDescent="0.2">
      <c r="A6" s="26"/>
      <c r="B6" t="s">
        <v>28</v>
      </c>
      <c r="C6" s="2">
        <v>45204</v>
      </c>
      <c r="D6" s="4">
        <v>519170</v>
      </c>
      <c r="E6" s="4">
        <v>1341353</v>
      </c>
      <c r="F6" s="4">
        <v>-822183</v>
      </c>
      <c r="G6" s="4">
        <v>-40009030000</v>
      </c>
      <c r="H6" s="4">
        <f t="shared" si="0"/>
        <v>-45037620000</v>
      </c>
      <c r="I6" s="4"/>
      <c r="J6" s="4"/>
      <c r="K6" s="4"/>
      <c r="L6" s="4"/>
      <c r="M6" s="4"/>
      <c r="N6" s="4"/>
      <c r="O6" s="4"/>
      <c r="P6" s="4"/>
      <c r="Q6" s="4"/>
      <c r="R6" s="4">
        <v>6348200</v>
      </c>
      <c r="S6" s="5">
        <v>0.29307882549384079</v>
      </c>
      <c r="T6" s="5">
        <v>0</v>
      </c>
      <c r="U6" s="5">
        <v>-4.4715449999999997E-2</v>
      </c>
    </row>
    <row r="7" spans="1:21" x14ac:dyDescent="0.2">
      <c r="A7" s="26"/>
      <c r="B7" t="s">
        <v>29</v>
      </c>
      <c r="C7" s="2">
        <v>45205</v>
      </c>
      <c r="D7" s="4">
        <v>645300</v>
      </c>
      <c r="E7" s="4">
        <v>776700</v>
      </c>
      <c r="F7" s="4">
        <v>-131400</v>
      </c>
      <c r="G7" s="4">
        <v>-6115570000</v>
      </c>
      <c r="H7" s="4">
        <f t="shared" si="0"/>
        <v>-51153190000</v>
      </c>
      <c r="I7" s="4"/>
      <c r="J7" s="4"/>
      <c r="K7" s="4"/>
      <c r="L7" s="4"/>
      <c r="M7" s="4"/>
      <c r="N7" s="4"/>
      <c r="O7" s="4"/>
      <c r="P7" s="4"/>
      <c r="Q7" s="4"/>
      <c r="R7" s="4">
        <v>5188100</v>
      </c>
      <c r="S7" s="5">
        <v>0.27408878009290494</v>
      </c>
      <c r="T7" s="5">
        <v>0</v>
      </c>
      <c r="U7" s="5">
        <v>2.7659570000000001E-2</v>
      </c>
    </row>
    <row r="8" spans="1:21" x14ac:dyDescent="0.2">
      <c r="A8" s="26"/>
      <c r="B8" t="s">
        <v>32</v>
      </c>
      <c r="C8" s="2">
        <v>45208</v>
      </c>
      <c r="D8" s="4">
        <v>238000</v>
      </c>
      <c r="E8" s="4">
        <v>459200</v>
      </c>
      <c r="F8" s="4">
        <v>-221200</v>
      </c>
      <c r="G8" s="4">
        <v>-10675180000</v>
      </c>
      <c r="H8" s="4">
        <f t="shared" si="0"/>
        <v>-61828370000</v>
      </c>
      <c r="I8" s="4"/>
      <c r="J8" s="4"/>
      <c r="K8" s="4"/>
      <c r="L8" s="4"/>
      <c r="M8" s="4"/>
      <c r="N8" s="4"/>
      <c r="O8" s="4"/>
      <c r="P8" s="4"/>
      <c r="Q8" s="4"/>
      <c r="R8" s="4">
        <v>6490300</v>
      </c>
      <c r="S8" s="5">
        <v>0.10742184490701509</v>
      </c>
      <c r="T8" s="5">
        <v>0</v>
      </c>
      <c r="U8" s="5">
        <v>-7.2463800000000002E-3</v>
      </c>
    </row>
    <row r="9" spans="1:21" x14ac:dyDescent="0.2">
      <c r="A9" s="26"/>
      <c r="B9" t="s">
        <v>33</v>
      </c>
      <c r="C9" s="2">
        <v>45209</v>
      </c>
      <c r="D9" s="4">
        <v>563600</v>
      </c>
      <c r="E9" s="4">
        <v>420100</v>
      </c>
      <c r="F9" s="4">
        <v>143500</v>
      </c>
      <c r="G9" s="4">
        <v>6987190000</v>
      </c>
      <c r="H9" s="4">
        <f t="shared" si="0"/>
        <v>-54841180000</v>
      </c>
      <c r="I9" s="4"/>
      <c r="J9" s="4"/>
      <c r="K9" s="4"/>
      <c r="L9" s="4"/>
      <c r="M9" s="4"/>
      <c r="N9" s="4"/>
      <c r="O9" s="4"/>
      <c r="P9" s="4"/>
      <c r="Q9" s="4"/>
      <c r="R9" s="4">
        <v>4821300</v>
      </c>
      <c r="S9" s="5">
        <v>0.20403210752286727</v>
      </c>
      <c r="T9" s="5">
        <v>0</v>
      </c>
      <c r="U9" s="5">
        <v>1.8769549999999999E-2</v>
      </c>
    </row>
    <row r="10" spans="1:21" x14ac:dyDescent="0.2">
      <c r="A10" s="26"/>
      <c r="B10" t="s">
        <v>34</v>
      </c>
      <c r="C10" s="2">
        <v>45210</v>
      </c>
      <c r="D10" s="4">
        <v>252862</v>
      </c>
      <c r="E10" s="4">
        <v>187888</v>
      </c>
      <c r="F10" s="4">
        <v>64974</v>
      </c>
      <c r="G10" s="4">
        <v>3199580000</v>
      </c>
      <c r="H10" s="4">
        <f t="shared" si="0"/>
        <v>-51641600000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3478300</v>
      </c>
      <c r="S10" s="5">
        <v>0.12671419946525603</v>
      </c>
      <c r="T10" s="5">
        <v>0</v>
      </c>
      <c r="U10" s="5">
        <v>9.2118700000000005E-3</v>
      </c>
    </row>
    <row r="11" spans="1:21" x14ac:dyDescent="0.2">
      <c r="A11" s="26"/>
      <c r="B11" t="s">
        <v>35</v>
      </c>
      <c r="C11" s="2">
        <v>45211</v>
      </c>
      <c r="D11" s="4">
        <v>773600</v>
      </c>
      <c r="E11" s="4">
        <v>5643400</v>
      </c>
      <c r="F11" s="4">
        <v>-4869800</v>
      </c>
      <c r="G11" s="4">
        <v>-237652770000</v>
      </c>
      <c r="H11" s="4">
        <f t="shared" si="0"/>
        <v>-289294370000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13833700</v>
      </c>
      <c r="S11" s="5">
        <v>0.46386722279650416</v>
      </c>
      <c r="T11" s="5">
        <v>0</v>
      </c>
      <c r="U11" s="5">
        <v>-1.825558E-2</v>
      </c>
    </row>
    <row r="12" spans="1:21" x14ac:dyDescent="0.2">
      <c r="A12" s="26"/>
      <c r="B12" t="s">
        <v>36</v>
      </c>
      <c r="C12" s="2">
        <v>45212</v>
      </c>
      <c r="D12" s="4">
        <v>1199200</v>
      </c>
      <c r="E12" s="4">
        <v>3710300</v>
      </c>
      <c r="F12" s="4">
        <v>-2511100</v>
      </c>
      <c r="G12" s="4">
        <v>-123303630000</v>
      </c>
      <c r="H12" s="4">
        <f t="shared" si="0"/>
        <v>-412598000000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9845400</v>
      </c>
      <c r="S12" s="5">
        <v>0.49865927235053936</v>
      </c>
      <c r="T12" s="5">
        <v>0</v>
      </c>
      <c r="U12" s="5">
        <v>2.2727270000000001E-2</v>
      </c>
    </row>
    <row r="13" spans="1:21" x14ac:dyDescent="0.2">
      <c r="A13" s="26"/>
      <c r="B13" t="s">
        <v>8</v>
      </c>
      <c r="C13" s="6">
        <v>45215</v>
      </c>
      <c r="D13" s="4">
        <v>731800</v>
      </c>
      <c r="E13" s="4">
        <v>3569780</v>
      </c>
      <c r="F13" s="4">
        <v>-2837980</v>
      </c>
      <c r="G13" s="4">
        <v>-141287780000</v>
      </c>
      <c r="H13" s="4">
        <f t="shared" si="0"/>
        <v>-553885780000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8502700</v>
      </c>
      <c r="S13" s="5">
        <v>0.50590753525350773</v>
      </c>
      <c r="T13" s="5">
        <v>0</v>
      </c>
      <c r="U13" s="5">
        <v>-1.8181820000000001E-2</v>
      </c>
    </row>
    <row r="14" spans="1:21" x14ac:dyDescent="0.2">
      <c r="A14" s="26"/>
      <c r="B14" t="s">
        <v>9</v>
      </c>
      <c r="C14" s="6">
        <v>45216</v>
      </c>
      <c r="D14" s="4">
        <v>912900</v>
      </c>
      <c r="E14" s="4">
        <v>1566900</v>
      </c>
      <c r="F14" s="4">
        <v>-654000</v>
      </c>
      <c r="G14" s="4">
        <v>-31796790000</v>
      </c>
      <c r="H14" s="4">
        <f t="shared" si="0"/>
        <v>-585682570000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7887900</v>
      </c>
      <c r="S14" s="5">
        <v>0.31438025329935726</v>
      </c>
      <c r="T14" s="5">
        <v>0</v>
      </c>
      <c r="U14" s="5">
        <v>-4.7325100000000002E-2</v>
      </c>
    </row>
    <row r="15" spans="1:21" x14ac:dyDescent="0.2">
      <c r="A15" s="26"/>
      <c r="B15" t="s">
        <v>10</v>
      </c>
      <c r="C15" s="6">
        <v>45217</v>
      </c>
      <c r="D15" s="4">
        <v>1866100</v>
      </c>
      <c r="E15" s="4">
        <v>1732134</v>
      </c>
      <c r="F15" s="4">
        <v>133966</v>
      </c>
      <c r="G15" s="4">
        <v>4473680000</v>
      </c>
      <c r="H15" s="4">
        <f t="shared" si="0"/>
        <v>-581208890000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11564600</v>
      </c>
      <c r="S15" s="5">
        <v>0.31114210608235476</v>
      </c>
      <c r="T15" s="5">
        <v>0</v>
      </c>
      <c r="U15" s="5">
        <v>-3.4557240000000003E-2</v>
      </c>
    </row>
    <row r="16" spans="1:21" x14ac:dyDescent="0.2">
      <c r="A16" s="26"/>
      <c r="B16" t="s">
        <v>11</v>
      </c>
      <c r="C16" s="6">
        <v>45218</v>
      </c>
      <c r="D16" s="4">
        <v>1749810</v>
      </c>
      <c r="E16" s="4">
        <v>2503200</v>
      </c>
      <c r="F16" s="4">
        <v>-753390</v>
      </c>
      <c r="G16" s="4">
        <v>-33482390000</v>
      </c>
      <c r="H16" s="4">
        <f t="shared" si="0"/>
        <v>-614691280000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8197300</v>
      </c>
      <c r="S16" s="5">
        <v>0.51883059056030645</v>
      </c>
      <c r="T16" s="5">
        <v>0</v>
      </c>
      <c r="U16" s="5">
        <v>-3.803132E-2</v>
      </c>
    </row>
    <row r="17" spans="1:21" x14ac:dyDescent="0.2">
      <c r="A17" s="26"/>
      <c r="B17" t="s">
        <v>12</v>
      </c>
      <c r="C17" s="6">
        <v>45219</v>
      </c>
      <c r="D17" s="4">
        <v>1542300</v>
      </c>
      <c r="E17" s="4">
        <v>1353000</v>
      </c>
      <c r="F17" s="4">
        <v>189300</v>
      </c>
      <c r="G17" s="4">
        <v>8116580000</v>
      </c>
      <c r="H17" s="4">
        <f t="shared" si="0"/>
        <v>-606574700000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7022500</v>
      </c>
      <c r="S17" s="5">
        <v>0.41228907084371663</v>
      </c>
      <c r="T17" s="5">
        <v>0</v>
      </c>
      <c r="U17" s="5">
        <v>3.9534880000000001E-2</v>
      </c>
    </row>
    <row r="18" spans="1:21" x14ac:dyDescent="0.2">
      <c r="A18" s="26"/>
      <c r="B18" t="s">
        <v>15</v>
      </c>
      <c r="C18" s="6">
        <v>45222</v>
      </c>
      <c r="D18" s="4">
        <v>766330</v>
      </c>
      <c r="E18" s="4">
        <v>4447600</v>
      </c>
      <c r="F18" s="4">
        <v>-3681270</v>
      </c>
      <c r="G18" s="4">
        <v>-160553080000</v>
      </c>
      <c r="H18" s="4">
        <f t="shared" si="0"/>
        <v>-767127780000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8865200</v>
      </c>
      <c r="S18" s="5">
        <v>0.58813450345169882</v>
      </c>
      <c r="T18" s="5">
        <v>0</v>
      </c>
      <c r="U18" s="5">
        <v>-3.803132E-2</v>
      </c>
    </row>
    <row r="19" spans="1:21" x14ac:dyDescent="0.2">
      <c r="A19" s="26"/>
      <c r="B19" t="s">
        <v>16</v>
      </c>
      <c r="C19" s="6">
        <v>45223</v>
      </c>
      <c r="D19" s="4">
        <v>2470800</v>
      </c>
      <c r="E19" s="4">
        <v>5659041</v>
      </c>
      <c r="F19" s="4">
        <v>-3188241</v>
      </c>
      <c r="G19" s="4">
        <v>-135185080000</v>
      </c>
      <c r="H19" s="4">
        <f t="shared" si="0"/>
        <v>-902312860000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9436000</v>
      </c>
      <c r="S19" s="5">
        <v>0.86157704535820268</v>
      </c>
      <c r="T19" s="5">
        <v>0</v>
      </c>
      <c r="U19" s="5">
        <v>0</v>
      </c>
    </row>
    <row r="20" spans="1:21" x14ac:dyDescent="0.2">
      <c r="A20" s="26"/>
      <c r="B20" t="s">
        <v>17</v>
      </c>
      <c r="C20" s="6">
        <v>45224</v>
      </c>
      <c r="D20" s="4">
        <v>1478940</v>
      </c>
      <c r="E20" s="4">
        <v>2169700</v>
      </c>
      <c r="F20" s="4">
        <v>-690760</v>
      </c>
      <c r="G20" s="4">
        <v>-30023790000</v>
      </c>
      <c r="H20" s="4">
        <f t="shared" si="0"/>
        <v>-932336650000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6202100</v>
      </c>
      <c r="S20" s="5">
        <v>0.58829106270456777</v>
      </c>
      <c r="T20" s="5">
        <v>0</v>
      </c>
      <c r="U20" s="5">
        <v>1.162791E-2</v>
      </c>
    </row>
    <row r="21" spans="1:21" x14ac:dyDescent="0.2">
      <c r="A21" s="26"/>
      <c r="B21" t="s">
        <v>18</v>
      </c>
      <c r="C21" s="6">
        <v>45225</v>
      </c>
      <c r="D21" s="4">
        <v>2901615</v>
      </c>
      <c r="E21" s="4">
        <v>1337400</v>
      </c>
      <c r="F21" s="4">
        <v>1564215</v>
      </c>
      <c r="G21" s="4">
        <v>64781860000</v>
      </c>
      <c r="H21" s="4">
        <f t="shared" si="0"/>
        <v>-867554790000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15155000</v>
      </c>
      <c r="S21" s="5">
        <v>0.27971065654899374</v>
      </c>
      <c r="T21" s="5">
        <v>0</v>
      </c>
      <c r="U21" s="5">
        <v>-3.4482760000000001E-2</v>
      </c>
    </row>
    <row r="22" spans="1:21" x14ac:dyDescent="0.2">
      <c r="A22" s="26"/>
      <c r="B22" t="s">
        <v>19</v>
      </c>
      <c r="C22" s="6">
        <v>45226</v>
      </c>
      <c r="D22" s="4">
        <v>881518</v>
      </c>
      <c r="E22" s="4">
        <v>1060000</v>
      </c>
      <c r="F22" s="4">
        <v>-178482</v>
      </c>
      <c r="G22" s="4">
        <v>-7573090000</v>
      </c>
      <c r="H22" s="4">
        <f t="shared" si="0"/>
        <v>-875127880000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4721100</v>
      </c>
      <c r="S22" s="5">
        <v>0.41124271885789326</v>
      </c>
      <c r="T22" s="5">
        <v>0</v>
      </c>
      <c r="U22" s="5">
        <v>0</v>
      </c>
    </row>
    <row r="23" spans="1:21" x14ac:dyDescent="0.2">
      <c r="A23" s="26"/>
      <c r="B23" t="s">
        <v>22</v>
      </c>
      <c r="C23" s="2">
        <v>45229</v>
      </c>
      <c r="D23" s="4">
        <v>923400</v>
      </c>
      <c r="E23" s="4">
        <v>844300</v>
      </c>
      <c r="F23" s="4">
        <v>79100</v>
      </c>
      <c r="G23" s="4">
        <v>3114790000</v>
      </c>
      <c r="H23" s="4">
        <f t="shared" si="0"/>
        <v>-872013090000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4371000</v>
      </c>
      <c r="S23" s="5">
        <v>0.40441546556851982</v>
      </c>
      <c r="T23" s="5">
        <v>0</v>
      </c>
      <c r="U23" s="5">
        <v>-3.5714290000000003E-2</v>
      </c>
    </row>
    <row r="24" spans="1:21" x14ac:dyDescent="0.2">
      <c r="A24" s="26"/>
      <c r="B24" t="s">
        <v>23</v>
      </c>
      <c r="C24" s="2">
        <v>45230</v>
      </c>
      <c r="D24" s="4">
        <v>2493555</v>
      </c>
      <c r="E24" s="4">
        <v>4540114</v>
      </c>
      <c r="F24" s="4">
        <v>-2046559</v>
      </c>
      <c r="G24" s="4">
        <v>-77909560000</v>
      </c>
      <c r="H24" s="4">
        <f t="shared" si="0"/>
        <v>-949922650000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15133100</v>
      </c>
      <c r="S24" s="5">
        <v>0.46478705618809102</v>
      </c>
      <c r="T24" s="5">
        <v>0</v>
      </c>
      <c r="U24" s="5">
        <v>-6.9135799999999997E-2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3243170</v>
      </c>
      <c r="E25" s="4">
        <v>8544982</v>
      </c>
      <c r="F25" s="4">
        <v>-5301812</v>
      </c>
      <c r="G25" s="4">
        <v>-187836430000</v>
      </c>
      <c r="H25" s="4">
        <f t="shared" si="0"/>
        <v>-1137759080000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21863600</v>
      </c>
      <c r="S25" s="5">
        <v>0.53916793208803671</v>
      </c>
      <c r="T25" s="5">
        <v>0</v>
      </c>
      <c r="U25" s="5">
        <v>-6.8965520000000002E-2</v>
      </c>
    </row>
    <row r="26" spans="1:21" x14ac:dyDescent="0.2">
      <c r="A26" s="26"/>
      <c r="B26" t="s">
        <v>25</v>
      </c>
      <c r="C26" s="6">
        <v>45232</v>
      </c>
      <c r="D26" s="4">
        <v>3198400</v>
      </c>
      <c r="E26" s="4">
        <v>11295700</v>
      </c>
      <c r="F26" s="4">
        <v>-8097300</v>
      </c>
      <c r="G26" s="4">
        <v>-284306910000</v>
      </c>
      <c r="H26" s="4">
        <f t="shared" si="0"/>
        <v>-1422065990000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21681700</v>
      </c>
      <c r="S26" s="5">
        <v>0.66849462911118596</v>
      </c>
      <c r="T26" s="5">
        <v>0</v>
      </c>
      <c r="U26" s="5">
        <v>5.413105E-2</v>
      </c>
    </row>
    <row r="27" spans="1:21" x14ac:dyDescent="0.2">
      <c r="A27" s="26"/>
      <c r="B27" t="s">
        <v>26</v>
      </c>
      <c r="C27" s="6">
        <v>45233</v>
      </c>
      <c r="D27" s="4">
        <v>2586100</v>
      </c>
      <c r="E27" s="4">
        <v>1114600</v>
      </c>
      <c r="F27" s="4">
        <v>1471500</v>
      </c>
      <c r="G27" s="4">
        <v>56545920000</v>
      </c>
      <c r="H27" s="4">
        <f t="shared" si="0"/>
        <v>-1365520070000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12409700</v>
      </c>
      <c r="S27" s="5">
        <v>0.29821027099768727</v>
      </c>
      <c r="T27" s="5">
        <v>0</v>
      </c>
      <c r="U27" s="5">
        <v>5.2702699999999998E-2</v>
      </c>
    </row>
    <row r="28" spans="1:21" x14ac:dyDescent="0.2">
      <c r="A28" s="26"/>
      <c r="B28" t="s">
        <v>29</v>
      </c>
      <c r="C28" s="6">
        <v>45236</v>
      </c>
      <c r="D28" s="4">
        <v>2086500</v>
      </c>
      <c r="E28" s="4">
        <v>3281148</v>
      </c>
      <c r="F28" s="4">
        <v>-1194648</v>
      </c>
      <c r="G28" s="4">
        <v>-45605950000</v>
      </c>
      <c r="H28" s="4">
        <f t="shared" si="0"/>
        <v>-1411126020000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13078700</v>
      </c>
      <c r="S28" s="5">
        <v>0.4104114323289012</v>
      </c>
      <c r="T28" s="5">
        <v>0</v>
      </c>
      <c r="U28" s="5">
        <v>-2.310655E-2</v>
      </c>
    </row>
    <row r="29" spans="1:21" x14ac:dyDescent="0.2">
      <c r="A29" s="26"/>
      <c r="B29" t="s">
        <v>30</v>
      </c>
      <c r="C29" s="6">
        <v>45237</v>
      </c>
      <c r="D29" s="4">
        <v>2428488</v>
      </c>
      <c r="E29" s="4">
        <v>5565600</v>
      </c>
      <c r="F29" s="4">
        <v>-3137112</v>
      </c>
      <c r="G29" s="4">
        <v>-121679820000</v>
      </c>
      <c r="H29" s="4">
        <f t="shared" si="0"/>
        <v>-1532805840000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13765400</v>
      </c>
      <c r="S29" s="5">
        <v>0.58073779185494068</v>
      </c>
      <c r="T29" s="5">
        <v>0</v>
      </c>
      <c r="U29" s="5">
        <v>3.94218E-3</v>
      </c>
    </row>
    <row r="30" spans="1:21" x14ac:dyDescent="0.2">
      <c r="A30" s="26"/>
      <c r="B30" t="s">
        <v>37</v>
      </c>
      <c r="C30" s="6">
        <v>45238</v>
      </c>
      <c r="D30" s="4">
        <v>1605600</v>
      </c>
      <c r="E30" s="4">
        <v>7794832</v>
      </c>
      <c r="F30" s="4">
        <v>-6189232</v>
      </c>
      <c r="G30" s="4">
        <v>-235749150000</v>
      </c>
      <c r="H30" s="4">
        <f t="shared" si="0"/>
        <v>-1768554990000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19816000</v>
      </c>
      <c r="S30" s="5">
        <v>0.47438595074687123</v>
      </c>
      <c r="T30" s="5">
        <v>0</v>
      </c>
      <c r="U30" s="5">
        <v>3.6649210000000002E-2</v>
      </c>
    </row>
    <row r="31" spans="1:21" x14ac:dyDescent="0.2">
      <c r="A31" s="26"/>
      <c r="B31" t="s">
        <v>32</v>
      </c>
      <c r="C31" s="6">
        <v>45239</v>
      </c>
      <c r="D31" s="4">
        <v>802820</v>
      </c>
      <c r="E31" s="4">
        <v>2123600</v>
      </c>
      <c r="F31" s="4">
        <v>-1320780</v>
      </c>
      <c r="G31" s="4">
        <v>-53959520000</v>
      </c>
      <c r="H31" s="4">
        <f t="shared" si="0"/>
        <v>-1822514510000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12143300</v>
      </c>
      <c r="S31" s="5">
        <v>0.24099050505216868</v>
      </c>
      <c r="T31" s="5">
        <v>0</v>
      </c>
      <c r="U31" s="5">
        <v>1.7676770000000001E-2</v>
      </c>
    </row>
    <row r="32" spans="1:21" x14ac:dyDescent="0.2">
      <c r="A32" s="26"/>
      <c r="B32" t="s">
        <v>33</v>
      </c>
      <c r="C32" s="6">
        <v>45240</v>
      </c>
      <c r="D32" s="4">
        <v>871400</v>
      </c>
      <c r="E32" s="4">
        <v>673700</v>
      </c>
      <c r="F32" s="4">
        <v>197700</v>
      </c>
      <c r="G32" s="4">
        <v>7802130000</v>
      </c>
      <c r="H32" s="4">
        <f t="shared" si="0"/>
        <v>-1814712380000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11053600</v>
      </c>
      <c r="S32" s="5">
        <v>0.13978251429398567</v>
      </c>
      <c r="T32" s="5">
        <v>0</v>
      </c>
      <c r="U32" s="5">
        <v>-2.233251E-2</v>
      </c>
    </row>
    <row r="33" spans="1:21" x14ac:dyDescent="0.2">
      <c r="A33" s="26"/>
      <c r="B33" t="s">
        <v>36</v>
      </c>
      <c r="C33" s="6">
        <v>45243</v>
      </c>
      <c r="D33" s="4">
        <v>683300</v>
      </c>
      <c r="E33" s="4">
        <v>1874100</v>
      </c>
      <c r="F33" s="4">
        <v>-1190800</v>
      </c>
      <c r="G33" s="4">
        <v>-47446830000</v>
      </c>
      <c r="H33" s="4">
        <f t="shared" si="0"/>
        <v>-1862159210000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9522300</v>
      </c>
      <c r="S33" s="5">
        <v>0.26856956827657186</v>
      </c>
      <c r="T33" s="5">
        <v>0</v>
      </c>
      <c r="U33" s="5">
        <v>1.5228429999999999E-2</v>
      </c>
    </row>
    <row r="34" spans="1:21" x14ac:dyDescent="0.2">
      <c r="A34" s="26"/>
      <c r="B34" t="s">
        <v>38</v>
      </c>
      <c r="C34" s="6">
        <v>45244</v>
      </c>
      <c r="D34" s="4">
        <v>2105421</v>
      </c>
      <c r="E34" s="4">
        <v>5225898</v>
      </c>
      <c r="F34" s="4">
        <v>-3120477</v>
      </c>
      <c r="G34" s="4">
        <v>-129891840000</v>
      </c>
      <c r="H34" s="4">
        <f t="shared" si="0"/>
        <v>-1992051050000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15235500</v>
      </c>
      <c r="S34" s="5">
        <v>0.48119976370975681</v>
      </c>
      <c r="T34" s="5">
        <v>0</v>
      </c>
      <c r="U34" s="5">
        <v>3.7499999999999999E-2</v>
      </c>
    </row>
    <row r="35" spans="1:21" x14ac:dyDescent="0.2">
      <c r="A35" s="26"/>
      <c r="B35" t="s">
        <v>7</v>
      </c>
      <c r="C35" s="6">
        <v>45245</v>
      </c>
      <c r="D35" s="4">
        <v>1744700</v>
      </c>
      <c r="E35" s="4">
        <v>2690000</v>
      </c>
      <c r="F35" s="4">
        <v>-945300</v>
      </c>
      <c r="G35" s="4">
        <v>-40044580000</v>
      </c>
      <c r="H35" s="4">
        <f t="shared" si="0"/>
        <v>-2032095630000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12890300</v>
      </c>
      <c r="S35" s="5">
        <v>0.34403388594524564</v>
      </c>
      <c r="T35" s="5">
        <v>0</v>
      </c>
      <c r="U35" s="5">
        <v>9.6385499999999992E-3</v>
      </c>
    </row>
    <row r="36" spans="1:21" x14ac:dyDescent="0.2">
      <c r="A36" s="26"/>
      <c r="B36" t="s">
        <v>8</v>
      </c>
      <c r="C36" s="6">
        <v>45246</v>
      </c>
      <c r="D36" s="4">
        <v>1035400</v>
      </c>
      <c r="E36" s="4">
        <v>2996100</v>
      </c>
      <c r="F36" s="4">
        <v>-1960700</v>
      </c>
      <c r="G36" s="4">
        <v>-81100070000</v>
      </c>
      <c r="H36" s="4">
        <f t="shared" si="0"/>
        <v>-2113195700000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10586200</v>
      </c>
      <c r="S36" s="5">
        <v>0.3808259809941244</v>
      </c>
      <c r="T36" s="5">
        <v>0</v>
      </c>
      <c r="U36" s="5">
        <v>-9.5465399999999992E-3</v>
      </c>
    </row>
    <row r="37" spans="1:21" x14ac:dyDescent="0.2">
      <c r="A37" s="26"/>
      <c r="B37" t="s">
        <v>9</v>
      </c>
      <c r="C37" s="6">
        <v>45247</v>
      </c>
      <c r="D37" s="4">
        <v>1204580</v>
      </c>
      <c r="E37" s="4">
        <v>2758400</v>
      </c>
      <c r="F37" s="4">
        <v>-1553820</v>
      </c>
      <c r="G37" s="4">
        <v>-65124600000</v>
      </c>
      <c r="H37" s="4">
        <f t="shared" si="0"/>
        <v>-2178320300000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11045900</v>
      </c>
      <c r="S37" s="5">
        <v>0.35877384368860843</v>
      </c>
      <c r="T37" s="5">
        <v>0</v>
      </c>
      <c r="U37" s="5">
        <v>-2.4096399999999998E-3</v>
      </c>
    </row>
    <row r="38" spans="1:21" x14ac:dyDescent="0.2">
      <c r="A38" s="26"/>
      <c r="B38" t="s">
        <v>12</v>
      </c>
      <c r="C38" s="2">
        <v>45250</v>
      </c>
      <c r="D38" s="4">
        <v>709600</v>
      </c>
      <c r="E38" s="4">
        <v>1209600</v>
      </c>
      <c r="F38" s="4">
        <v>-500000</v>
      </c>
      <c r="G38" s="4">
        <v>-20738720000</v>
      </c>
      <c r="H38" s="4">
        <f t="shared" si="0"/>
        <v>-2199059020000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7703500</v>
      </c>
      <c r="S38" s="5">
        <v>0.24913351074187057</v>
      </c>
      <c r="T38" s="5">
        <v>0</v>
      </c>
      <c r="U38" s="5">
        <v>-2.0531400000000002E-2</v>
      </c>
    </row>
    <row r="39" spans="1:21" x14ac:dyDescent="0.2">
      <c r="A39" s="26"/>
      <c r="B39" t="s">
        <v>13</v>
      </c>
      <c r="C39" s="2">
        <v>45251</v>
      </c>
      <c r="D39" s="4">
        <v>1128900</v>
      </c>
      <c r="E39" s="4">
        <v>1703500</v>
      </c>
      <c r="F39" s="4">
        <v>-574600</v>
      </c>
      <c r="G39" s="4">
        <v>-23568600000</v>
      </c>
      <c r="H39" s="4">
        <f t="shared" si="0"/>
        <v>-2222627620000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6743700</v>
      </c>
      <c r="S39" s="5">
        <v>0.42000682118125066</v>
      </c>
      <c r="T39" s="5">
        <v>0</v>
      </c>
      <c r="U39" s="5">
        <v>8.6313199999999996E-3</v>
      </c>
    </row>
    <row r="40" spans="1:21" x14ac:dyDescent="0.2">
      <c r="A40" s="26"/>
      <c r="B40" t="s">
        <v>14</v>
      </c>
      <c r="C40" s="2">
        <v>45252</v>
      </c>
      <c r="D40" s="4">
        <v>1235900</v>
      </c>
      <c r="E40" s="4">
        <v>2700900</v>
      </c>
      <c r="F40" s="4">
        <v>-1465000</v>
      </c>
      <c r="G40" s="4">
        <v>-58407550000</v>
      </c>
      <c r="H40" s="4">
        <f t="shared" si="0"/>
        <v>-2281035170000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15397500</v>
      </c>
      <c r="S40" s="5">
        <v>0.25567786978405588</v>
      </c>
      <c r="T40" s="5">
        <v>0</v>
      </c>
      <c r="U40" s="5">
        <v>-2.6894870000000001E-2</v>
      </c>
    </row>
    <row r="41" spans="1:21" x14ac:dyDescent="0.2">
      <c r="A41" s="26"/>
      <c r="B41" t="s">
        <v>15</v>
      </c>
      <c r="C41" s="2">
        <v>45253</v>
      </c>
      <c r="D41" s="4">
        <v>1124445</v>
      </c>
      <c r="E41" s="4">
        <v>2160062</v>
      </c>
      <c r="F41" s="4">
        <v>-1035617</v>
      </c>
      <c r="G41" s="4">
        <v>-41396420000</v>
      </c>
      <c r="H41" s="4">
        <f t="shared" si="0"/>
        <v>-2322431590000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9553600</v>
      </c>
      <c r="S41" s="5">
        <v>0.34379783537095965</v>
      </c>
      <c r="T41" s="5">
        <v>0</v>
      </c>
      <c r="U41" s="5">
        <v>-6.281407E-2</v>
      </c>
    </row>
    <row r="42" spans="1:21" x14ac:dyDescent="0.2">
      <c r="A42" s="26"/>
      <c r="B42" t="s">
        <v>16</v>
      </c>
      <c r="C42" s="2">
        <v>45254</v>
      </c>
      <c r="D42" s="4">
        <v>1697600</v>
      </c>
      <c r="E42" s="4">
        <v>1526100</v>
      </c>
      <c r="F42" s="4">
        <v>171500</v>
      </c>
      <c r="G42" s="4">
        <v>5907260000</v>
      </c>
      <c r="H42" s="4">
        <f t="shared" si="0"/>
        <v>-2316524330000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11662000</v>
      </c>
      <c r="S42" s="5">
        <v>0.27642771394271992</v>
      </c>
      <c r="T42" s="5">
        <v>0</v>
      </c>
      <c r="U42" s="5">
        <v>3.3512060000000003E-2</v>
      </c>
    </row>
    <row r="43" spans="1:21" x14ac:dyDescent="0.2">
      <c r="A43" s="26"/>
      <c r="B43" t="s">
        <v>19</v>
      </c>
      <c r="C43" s="2">
        <v>45257</v>
      </c>
      <c r="D43" s="4">
        <v>733760</v>
      </c>
      <c r="E43" s="4">
        <v>645700</v>
      </c>
      <c r="F43" s="4">
        <v>88060</v>
      </c>
      <c r="G43" s="4">
        <v>3229260000</v>
      </c>
      <c r="H43" s="4">
        <f t="shared" si="0"/>
        <v>-2313295070000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6093900</v>
      </c>
      <c r="S43" s="5">
        <v>0.2263673509575149</v>
      </c>
      <c r="T43" s="5">
        <v>0</v>
      </c>
      <c r="U43" s="5">
        <v>-1.4267190000000001E-2</v>
      </c>
    </row>
    <row r="44" spans="1:21" x14ac:dyDescent="0.2">
      <c r="A44" s="26"/>
      <c r="B44" t="s">
        <v>20</v>
      </c>
      <c r="C44" s="2">
        <v>45258</v>
      </c>
      <c r="D44" s="4">
        <v>1248800</v>
      </c>
      <c r="E44" s="4">
        <v>1725100</v>
      </c>
      <c r="F44" s="4">
        <v>-476300</v>
      </c>
      <c r="G44" s="4">
        <v>-18179540000</v>
      </c>
      <c r="H44" s="4">
        <f t="shared" si="0"/>
        <v>-2331474610000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6801600</v>
      </c>
      <c r="S44" s="5">
        <v>0.43723535638673255</v>
      </c>
      <c r="T44" s="5">
        <v>0</v>
      </c>
      <c r="U44" s="5">
        <v>0</v>
      </c>
    </row>
    <row r="45" spans="1:21" x14ac:dyDescent="0.2">
      <c r="A45" s="26"/>
      <c r="B45" t="s">
        <v>21</v>
      </c>
      <c r="C45" s="2">
        <v>45259</v>
      </c>
      <c r="D45" s="4">
        <v>586900</v>
      </c>
      <c r="E45" s="4">
        <v>3721970</v>
      </c>
      <c r="F45" s="4">
        <v>-3135070</v>
      </c>
      <c r="G45" s="4">
        <v>-121722360000</v>
      </c>
      <c r="H45" s="4">
        <f t="shared" si="0"/>
        <v>-2453196970000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9512200</v>
      </c>
      <c r="S45" s="5">
        <v>0.45298353693151955</v>
      </c>
      <c r="T45" s="5">
        <v>0</v>
      </c>
      <c r="U45" s="5">
        <v>2.1052629999999999E-2</v>
      </c>
    </row>
    <row r="46" spans="1:21" x14ac:dyDescent="0.2">
      <c r="A46" s="26"/>
      <c r="B46" t="s">
        <v>22</v>
      </c>
      <c r="C46" s="2">
        <v>45260</v>
      </c>
      <c r="D46" s="4">
        <v>482500</v>
      </c>
      <c r="E46" s="4">
        <v>427400</v>
      </c>
      <c r="F46" s="4">
        <v>55100</v>
      </c>
      <c r="G46" s="4">
        <v>2117530000</v>
      </c>
      <c r="H46" s="4">
        <f t="shared" si="0"/>
        <v>-2451079440000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4987098</v>
      </c>
      <c r="S46" s="5">
        <v>0.18245079603408634</v>
      </c>
      <c r="T46" s="5">
        <v>0</v>
      </c>
      <c r="U46" s="5">
        <v>-7.7319600000000004E-3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543700</v>
      </c>
      <c r="E47" s="4">
        <v>406800</v>
      </c>
      <c r="F47" s="4">
        <v>136900</v>
      </c>
      <c r="G47" s="4">
        <v>5229750000</v>
      </c>
      <c r="H47" s="4">
        <f t="shared" si="0"/>
        <v>-2445849690000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5048100</v>
      </c>
      <c r="S47" s="5">
        <v>0.18828866306134981</v>
      </c>
      <c r="T47" s="5">
        <v>0</v>
      </c>
      <c r="U47" s="5">
        <v>6.4935100000000001E-3</v>
      </c>
    </row>
    <row r="48" spans="1:21" x14ac:dyDescent="0.2">
      <c r="A48" s="26"/>
      <c r="B48" t="s">
        <v>27</v>
      </c>
      <c r="C48" s="2">
        <v>45264</v>
      </c>
      <c r="D48" s="4">
        <v>563300</v>
      </c>
      <c r="E48" s="4">
        <v>857000</v>
      </c>
      <c r="F48" s="4">
        <v>-293700</v>
      </c>
      <c r="G48" s="4">
        <v>-11980410000</v>
      </c>
      <c r="H48" s="4">
        <f t="shared" si="0"/>
        <v>-2457830100000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11280400</v>
      </c>
      <c r="S48" s="5">
        <v>0.12590865572142831</v>
      </c>
      <c r="T48" s="5">
        <v>0</v>
      </c>
      <c r="U48" s="5">
        <v>3.0967740000000001E-2</v>
      </c>
    </row>
    <row r="49" spans="1:21" x14ac:dyDescent="0.2">
      <c r="A49" s="26"/>
      <c r="B49" t="s">
        <v>28</v>
      </c>
      <c r="C49" s="2">
        <v>45265</v>
      </c>
      <c r="D49" s="4">
        <v>677700</v>
      </c>
      <c r="E49" s="4">
        <v>675878</v>
      </c>
      <c r="F49" s="4">
        <v>1822</v>
      </c>
      <c r="G49" s="4">
        <v>31370000</v>
      </c>
      <c r="H49" s="4">
        <f t="shared" si="0"/>
        <v>-2457798730000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7196600</v>
      </c>
      <c r="S49" s="5">
        <v>0.18808576272128505</v>
      </c>
      <c r="T49" s="5">
        <v>0</v>
      </c>
      <c r="U49" s="5">
        <v>1.2515600000000001E-3</v>
      </c>
    </row>
    <row r="50" spans="1:21" x14ac:dyDescent="0.2">
      <c r="A50" s="26"/>
      <c r="B50" t="s">
        <v>29</v>
      </c>
      <c r="C50" s="2">
        <v>45266</v>
      </c>
      <c r="D50" s="4">
        <v>1148400</v>
      </c>
      <c r="E50" s="4">
        <v>1514000</v>
      </c>
      <c r="F50" s="4">
        <v>-365600</v>
      </c>
      <c r="G50" s="4">
        <v>-14764250000</v>
      </c>
      <c r="H50" s="4">
        <f t="shared" si="0"/>
        <v>-2472562980000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9776800</v>
      </c>
      <c r="S50" s="5">
        <v>0.27231814090499962</v>
      </c>
      <c r="T50" s="5">
        <v>0</v>
      </c>
      <c r="U50" s="5">
        <v>2.375E-2</v>
      </c>
    </row>
    <row r="51" spans="1:21" x14ac:dyDescent="0.2">
      <c r="A51" s="26"/>
      <c r="B51" t="s">
        <v>30</v>
      </c>
      <c r="C51" s="2">
        <v>45267</v>
      </c>
      <c r="D51" s="4">
        <v>1602300</v>
      </c>
      <c r="E51" s="4">
        <v>2020800</v>
      </c>
      <c r="F51" s="4">
        <v>-418500</v>
      </c>
      <c r="G51" s="4">
        <v>-16993520000</v>
      </c>
      <c r="H51" s="4">
        <f t="shared" si="0"/>
        <v>-2489556500000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11560000</v>
      </c>
      <c r="S51" s="5">
        <v>0.31341695501730105</v>
      </c>
      <c r="T51" s="5">
        <v>0</v>
      </c>
      <c r="U51" s="5">
        <v>-2.4420000000000002E-3</v>
      </c>
    </row>
    <row r="52" spans="1:21" x14ac:dyDescent="0.2">
      <c r="A52" s="26"/>
      <c r="B52" t="s">
        <v>37</v>
      </c>
      <c r="C52" s="2">
        <v>45268</v>
      </c>
      <c r="D52" s="4">
        <v>1526000</v>
      </c>
      <c r="E52" s="4">
        <v>966760</v>
      </c>
      <c r="F52" s="4">
        <v>559240</v>
      </c>
      <c r="G52" s="4">
        <v>23393550000</v>
      </c>
      <c r="H52" s="4">
        <f t="shared" si="0"/>
        <v>-2466162950000</v>
      </c>
      <c r="I52" s="4">
        <v>931400</v>
      </c>
      <c r="J52" s="4">
        <v>683400</v>
      </c>
      <c r="K52" s="4">
        <v>248000</v>
      </c>
      <c r="L52" s="4">
        <v>10692940000</v>
      </c>
      <c r="M52" s="4">
        <f t="shared" ref="M52" si="1">M51+L52</f>
        <v>10692940000</v>
      </c>
      <c r="N52" s="4">
        <v>9830</v>
      </c>
      <c r="O52" s="4">
        <v>4454</v>
      </c>
      <c r="P52" s="4">
        <v>10250300</v>
      </c>
      <c r="Q52" s="4">
        <v>5778800</v>
      </c>
      <c r="R52" s="4">
        <v>17607000</v>
      </c>
      <c r="S52" s="5">
        <v>0.14157778156415063</v>
      </c>
      <c r="T52" s="5">
        <v>9.1713523030612823E-2</v>
      </c>
      <c r="U52" s="5">
        <v>4.2839660000000002E-2</v>
      </c>
    </row>
    <row r="53" spans="1:21" x14ac:dyDescent="0.2">
      <c r="A53" s="26"/>
      <c r="B53" t="s">
        <v>34</v>
      </c>
      <c r="C53" s="2">
        <v>45271</v>
      </c>
      <c r="D53" s="4">
        <v>1313300</v>
      </c>
      <c r="E53" s="4">
        <v>1301805</v>
      </c>
      <c r="F53" s="4">
        <v>11495</v>
      </c>
      <c r="G53" s="4">
        <v>497220000</v>
      </c>
      <c r="H53" s="4">
        <f t="shared" si="0"/>
        <v>-2465665730000</v>
      </c>
      <c r="I53" s="4">
        <v>205100</v>
      </c>
      <c r="J53" s="4">
        <v>348100</v>
      </c>
      <c r="K53" s="4">
        <v>-143000</v>
      </c>
      <c r="L53" s="4">
        <v>-6061960000</v>
      </c>
      <c r="M53" s="4">
        <f>M52+L53</f>
        <v>4630980000</v>
      </c>
      <c r="N53" s="4">
        <v>2754</v>
      </c>
      <c r="O53" s="4">
        <v>2937</v>
      </c>
      <c r="P53" s="4">
        <v>2664900</v>
      </c>
      <c r="Q53" s="4">
        <v>3176500</v>
      </c>
      <c r="R53" s="4">
        <v>7444500</v>
      </c>
      <c r="S53" s="5">
        <v>0.35128013970045002</v>
      </c>
      <c r="T53" s="5">
        <v>7.4309893209752162E-2</v>
      </c>
      <c r="U53" s="5">
        <v>-2.3474199999999998E-3</v>
      </c>
    </row>
    <row r="54" spans="1:21" x14ac:dyDescent="0.2">
      <c r="A54" s="26"/>
      <c r="B54" t="s">
        <v>35</v>
      </c>
      <c r="C54" s="2">
        <v>45272</v>
      </c>
      <c r="D54" s="4">
        <v>1248100</v>
      </c>
      <c r="E54" s="4">
        <v>1382200</v>
      </c>
      <c r="F54" s="4">
        <v>-134100</v>
      </c>
      <c r="G54" s="4">
        <v>-5687460000</v>
      </c>
      <c r="H54" s="4">
        <f t="shared" si="0"/>
        <v>-2471353190000</v>
      </c>
      <c r="I54" s="4">
        <v>166200</v>
      </c>
      <c r="J54" s="4">
        <v>539600</v>
      </c>
      <c r="K54" s="4">
        <v>-373400</v>
      </c>
      <c r="L54" s="4">
        <v>-15814020000</v>
      </c>
      <c r="M54" s="4">
        <f>M53+L54</f>
        <v>-11183040000</v>
      </c>
      <c r="N54" s="4">
        <v>1413</v>
      </c>
      <c r="O54" s="4">
        <v>2760</v>
      </c>
      <c r="P54" s="4">
        <v>2098200</v>
      </c>
      <c r="Q54" s="4">
        <v>3207300</v>
      </c>
      <c r="R54" s="4">
        <v>7282000</v>
      </c>
      <c r="S54" s="5">
        <v>0.36120571271628671</v>
      </c>
      <c r="T54" s="5">
        <v>9.6923921999450699E-2</v>
      </c>
      <c r="U54" s="5">
        <v>0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7">
    <mergeCell ref="N1:T1"/>
    <mergeCell ref="I1:M1"/>
    <mergeCell ref="A3:A24"/>
    <mergeCell ref="A25:A46"/>
    <mergeCell ref="A47:A67"/>
    <mergeCell ref="D1:H1"/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5D5-1A84-5446-8A29-0F059515B1F5}">
  <dimension ref="A1:U67"/>
  <sheetViews>
    <sheetView workbookViewId="0">
      <pane ySplit="2" topLeftCell="A40" activePane="bottomLeft" state="frozen"/>
      <selection pane="bottomLeft" activeCell="H54" sqref="H54"/>
    </sheetView>
  </sheetViews>
  <sheetFormatPr baseColWidth="10" defaultRowHeight="16" x14ac:dyDescent="0.2"/>
  <cols>
    <col min="4" max="4" width="14.33203125" customWidth="1"/>
    <col min="5" max="5" width="16.5" customWidth="1"/>
    <col min="6" max="6" width="16.1640625" customWidth="1"/>
    <col min="7" max="7" width="17.1640625" customWidth="1"/>
    <col min="8" max="8" width="20.1640625" customWidth="1"/>
    <col min="18" max="18" width="1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1100</v>
      </c>
      <c r="E3" s="4">
        <v>75297</v>
      </c>
      <c r="F3" s="4">
        <v>-74197</v>
      </c>
      <c r="G3" s="4">
        <v>-4315608405.4300003</v>
      </c>
      <c r="H3" s="4">
        <v>-4315608405.4300003</v>
      </c>
      <c r="I3" s="4"/>
      <c r="J3" s="4"/>
      <c r="K3" s="4"/>
      <c r="L3" s="4"/>
      <c r="M3" s="4"/>
      <c r="N3" s="4"/>
      <c r="O3" s="4"/>
      <c r="P3" s="4"/>
      <c r="Q3" s="4"/>
      <c r="R3" s="4">
        <v>943900</v>
      </c>
      <c r="S3" s="5">
        <v>8.0937599321962067E-2</v>
      </c>
      <c r="T3" s="5">
        <v>0</v>
      </c>
      <c r="U3" s="5">
        <v>0</v>
      </c>
    </row>
    <row r="4" spans="1:21" x14ac:dyDescent="0.2">
      <c r="A4" s="26"/>
      <c r="B4" t="s">
        <v>26</v>
      </c>
      <c r="C4" s="2">
        <v>45202</v>
      </c>
      <c r="D4" s="4">
        <v>300400</v>
      </c>
      <c r="E4" s="4">
        <v>83560</v>
      </c>
      <c r="F4" s="4">
        <v>216840</v>
      </c>
      <c r="G4" s="4">
        <v>12014110000</v>
      </c>
      <c r="H4" s="4">
        <f>H3+G4</f>
        <v>7698501594.5699997</v>
      </c>
      <c r="I4" s="4"/>
      <c r="J4" s="4"/>
      <c r="K4" s="4"/>
      <c r="L4" s="4"/>
      <c r="M4" s="4"/>
      <c r="N4" s="4"/>
      <c r="O4" s="4"/>
      <c r="P4" s="4"/>
      <c r="Q4" s="4"/>
      <c r="R4" s="4">
        <v>4040200</v>
      </c>
      <c r="S4" s="5">
        <v>9.503489926241275E-2</v>
      </c>
      <c r="T4" s="5">
        <v>0</v>
      </c>
      <c r="U4" s="5">
        <v>-6.9084629999999994E-2</v>
      </c>
    </row>
    <row r="5" spans="1:21" x14ac:dyDescent="0.2">
      <c r="A5" s="26"/>
      <c r="B5" t="s">
        <v>27</v>
      </c>
      <c r="C5" s="2">
        <v>45203</v>
      </c>
      <c r="D5" s="4">
        <v>59700</v>
      </c>
      <c r="E5" s="4">
        <v>111700</v>
      </c>
      <c r="F5" s="4">
        <v>-52000</v>
      </c>
      <c r="G5" s="4">
        <v>-2966880000</v>
      </c>
      <c r="H5" s="4">
        <f>H4+G5</f>
        <v>4731621594.5699997</v>
      </c>
      <c r="I5" s="4"/>
      <c r="J5" s="4"/>
      <c r="K5" s="4"/>
      <c r="L5" s="4"/>
      <c r="M5" s="4"/>
      <c r="N5" s="4"/>
      <c r="O5" s="4"/>
      <c r="P5" s="4"/>
      <c r="Q5" s="4"/>
      <c r="R5" s="4">
        <v>1524500</v>
      </c>
      <c r="S5" s="5">
        <v>0.1124303050180387</v>
      </c>
      <c r="T5" s="5">
        <v>0</v>
      </c>
      <c r="U5" s="5">
        <v>3.1539890000000001E-2</v>
      </c>
    </row>
    <row r="6" spans="1:21" x14ac:dyDescent="0.2">
      <c r="A6" s="26"/>
      <c r="B6" t="s">
        <v>28</v>
      </c>
      <c r="C6" s="2">
        <v>45204</v>
      </c>
      <c r="D6" s="4">
        <v>9200</v>
      </c>
      <c r="E6" s="4">
        <v>136900</v>
      </c>
      <c r="F6" s="4">
        <v>-127700</v>
      </c>
      <c r="G6" s="4">
        <v>-7121290000</v>
      </c>
      <c r="H6" s="4">
        <f>H5+G6</f>
        <v>-2389668405.4300003</v>
      </c>
      <c r="I6" s="4"/>
      <c r="J6" s="4"/>
      <c r="K6" s="4"/>
      <c r="L6" s="4"/>
      <c r="M6" s="4"/>
      <c r="N6" s="4"/>
      <c r="O6" s="4"/>
      <c r="P6" s="4"/>
      <c r="Q6" s="4"/>
      <c r="R6" s="4">
        <v>1322800</v>
      </c>
      <c r="S6" s="5">
        <v>0.11044753553069248</v>
      </c>
      <c r="T6" s="5">
        <v>0</v>
      </c>
      <c r="U6" s="5">
        <v>-1.079137E-2</v>
      </c>
    </row>
    <row r="7" spans="1:21" x14ac:dyDescent="0.2">
      <c r="A7" s="26"/>
      <c r="B7" t="s">
        <v>29</v>
      </c>
      <c r="C7" s="2">
        <v>45205</v>
      </c>
      <c r="D7" s="4">
        <v>96100</v>
      </c>
      <c r="E7" s="4">
        <v>11000</v>
      </c>
      <c r="F7" s="4">
        <v>85100</v>
      </c>
      <c r="G7" s="4">
        <v>4740840000</v>
      </c>
      <c r="H7" s="4">
        <f t="shared" ref="H7:H54" si="0">H6+G7</f>
        <v>2351171594.5699997</v>
      </c>
      <c r="I7" s="4"/>
      <c r="J7" s="4"/>
      <c r="K7" s="4"/>
      <c r="L7" s="4"/>
      <c r="M7" s="4"/>
      <c r="N7" s="4"/>
      <c r="O7" s="4"/>
      <c r="P7" s="4"/>
      <c r="Q7" s="4"/>
      <c r="R7" s="4">
        <v>1797600</v>
      </c>
      <c r="S7" s="5">
        <v>5.9579439252336448E-2</v>
      </c>
      <c r="T7" s="5">
        <v>0</v>
      </c>
      <c r="U7" s="5">
        <v>5.4545450000000002E-2</v>
      </c>
    </row>
    <row r="8" spans="1:21" x14ac:dyDescent="0.2">
      <c r="A8" s="26"/>
      <c r="B8" t="s">
        <v>32</v>
      </c>
      <c r="C8" s="2">
        <v>45208</v>
      </c>
      <c r="D8" s="4">
        <v>3400</v>
      </c>
      <c r="E8" s="4">
        <v>42040</v>
      </c>
      <c r="F8" s="4">
        <v>-38640</v>
      </c>
      <c r="G8" s="4">
        <v>-2245430000</v>
      </c>
      <c r="H8" s="4">
        <f t="shared" si="0"/>
        <v>105741594.56999969</v>
      </c>
      <c r="I8" s="4"/>
      <c r="J8" s="4"/>
      <c r="K8" s="4"/>
      <c r="L8" s="4"/>
      <c r="M8" s="4"/>
      <c r="N8" s="4"/>
      <c r="O8" s="4"/>
      <c r="P8" s="4"/>
      <c r="Q8" s="4"/>
      <c r="R8" s="4">
        <v>1578800</v>
      </c>
      <c r="S8" s="5">
        <v>2.878135292627312E-2</v>
      </c>
      <c r="T8" s="5">
        <v>0</v>
      </c>
      <c r="U8" s="5">
        <v>1.3793100000000001E-2</v>
      </c>
    </row>
    <row r="9" spans="1:21" x14ac:dyDescent="0.2">
      <c r="A9" s="26"/>
      <c r="B9" t="s">
        <v>33</v>
      </c>
      <c r="C9" s="2">
        <v>45209</v>
      </c>
      <c r="D9" s="4">
        <v>55600</v>
      </c>
      <c r="E9" s="4">
        <v>10700</v>
      </c>
      <c r="F9" s="4">
        <v>44900</v>
      </c>
      <c r="G9" s="4">
        <v>2660820000</v>
      </c>
      <c r="H9" s="4">
        <f t="shared" si="0"/>
        <v>2766561594.5699997</v>
      </c>
      <c r="I9" s="4"/>
      <c r="J9" s="4"/>
      <c r="K9" s="4"/>
      <c r="L9" s="4"/>
      <c r="M9" s="4"/>
      <c r="N9" s="4"/>
      <c r="O9" s="4"/>
      <c r="P9" s="4"/>
      <c r="Q9" s="4"/>
      <c r="R9" s="4">
        <v>1890500</v>
      </c>
      <c r="S9" s="5">
        <v>3.5070087278497752E-2</v>
      </c>
      <c r="T9" s="5">
        <v>0</v>
      </c>
      <c r="U9" s="5">
        <v>-5.1020400000000004E-3</v>
      </c>
    </row>
    <row r="10" spans="1:21" x14ac:dyDescent="0.2">
      <c r="A10" s="26"/>
      <c r="B10" t="s">
        <v>34</v>
      </c>
      <c r="C10" s="2">
        <v>45210</v>
      </c>
      <c r="D10" s="4">
        <v>70600</v>
      </c>
      <c r="E10" s="4">
        <v>122500</v>
      </c>
      <c r="F10" s="4">
        <v>-51900</v>
      </c>
      <c r="G10" s="4">
        <v>-3042080000</v>
      </c>
      <c r="H10" s="4">
        <f t="shared" si="0"/>
        <v>-275518405.43000031</v>
      </c>
      <c r="I10" s="4"/>
      <c r="J10" s="4"/>
      <c r="K10" s="4"/>
      <c r="L10" s="4"/>
      <c r="M10" s="4"/>
      <c r="N10" s="4"/>
      <c r="O10" s="4"/>
      <c r="P10" s="4"/>
      <c r="Q10" s="4"/>
      <c r="R10" s="4">
        <v>1431100</v>
      </c>
      <c r="S10" s="5">
        <v>0.13493117182586822</v>
      </c>
      <c r="T10" s="5">
        <v>0</v>
      </c>
      <c r="U10" s="5">
        <v>1.7094020000000001E-2</v>
      </c>
    </row>
    <row r="11" spans="1:21" x14ac:dyDescent="0.2">
      <c r="A11" s="26"/>
      <c r="B11" t="s">
        <v>35</v>
      </c>
      <c r="C11" s="2">
        <v>45211</v>
      </c>
      <c r="D11" s="4">
        <v>547000</v>
      </c>
      <c r="E11" s="4">
        <v>41500</v>
      </c>
      <c r="F11" s="4">
        <v>505500</v>
      </c>
      <c r="G11" s="4">
        <v>30739780000</v>
      </c>
      <c r="H11" s="4">
        <f t="shared" si="0"/>
        <v>30464261594.57</v>
      </c>
      <c r="I11" s="4"/>
      <c r="J11" s="4"/>
      <c r="K11" s="4"/>
      <c r="L11" s="4"/>
      <c r="M11" s="4"/>
      <c r="N11" s="4"/>
      <c r="O11" s="4"/>
      <c r="P11" s="4"/>
      <c r="Q11" s="4"/>
      <c r="R11" s="4">
        <v>2690600</v>
      </c>
      <c r="S11" s="5">
        <v>0.2187244480784955</v>
      </c>
      <c r="T11" s="5">
        <v>0</v>
      </c>
      <c r="U11" s="5">
        <v>2.016807E-2</v>
      </c>
    </row>
    <row r="12" spans="1:21" x14ac:dyDescent="0.2">
      <c r="A12" s="26"/>
      <c r="B12" t="s">
        <v>36</v>
      </c>
      <c r="C12" s="2">
        <v>45212</v>
      </c>
      <c r="D12" s="4">
        <v>8800</v>
      </c>
      <c r="E12" s="4">
        <v>5500</v>
      </c>
      <c r="F12" s="4">
        <v>3300</v>
      </c>
      <c r="G12" s="4">
        <v>195060000</v>
      </c>
      <c r="H12" s="4">
        <f t="shared" si="0"/>
        <v>30659321594.57</v>
      </c>
      <c r="I12" s="4"/>
      <c r="J12" s="4"/>
      <c r="K12" s="4"/>
      <c r="L12" s="4"/>
      <c r="M12" s="4"/>
      <c r="N12" s="4"/>
      <c r="O12" s="4"/>
      <c r="P12" s="4"/>
      <c r="Q12" s="4"/>
      <c r="R12" s="4">
        <v>1815800</v>
      </c>
      <c r="S12" s="5">
        <v>7.8753166648309284E-3</v>
      </c>
      <c r="T12" s="5">
        <v>0</v>
      </c>
      <c r="U12" s="5">
        <v>0</v>
      </c>
    </row>
    <row r="13" spans="1:21" x14ac:dyDescent="0.2">
      <c r="A13" s="26"/>
      <c r="B13" t="s">
        <v>8</v>
      </c>
      <c r="C13" s="6">
        <v>45215</v>
      </c>
      <c r="D13" s="4">
        <v>262400</v>
      </c>
      <c r="E13" s="4">
        <v>25400</v>
      </c>
      <c r="F13" s="4">
        <v>237000</v>
      </c>
      <c r="G13" s="4">
        <v>14106120000</v>
      </c>
      <c r="H13" s="4">
        <f t="shared" si="0"/>
        <v>44765441594.57</v>
      </c>
      <c r="I13" s="4"/>
      <c r="J13" s="4"/>
      <c r="K13" s="4"/>
      <c r="L13" s="4"/>
      <c r="M13" s="4"/>
      <c r="N13" s="4"/>
      <c r="O13" s="4"/>
      <c r="P13" s="4"/>
      <c r="Q13" s="4"/>
      <c r="R13" s="4">
        <v>1643100</v>
      </c>
      <c r="S13" s="5">
        <v>0.17515671596372709</v>
      </c>
      <c r="T13" s="5">
        <v>0</v>
      </c>
      <c r="U13" s="5">
        <v>-2.5092969999999999E-2</v>
      </c>
    </row>
    <row r="14" spans="1:21" x14ac:dyDescent="0.2">
      <c r="A14" s="26"/>
      <c r="B14" t="s">
        <v>9</v>
      </c>
      <c r="C14" s="6">
        <v>45216</v>
      </c>
      <c r="D14" s="4">
        <v>160900</v>
      </c>
      <c r="E14" s="4">
        <v>16021</v>
      </c>
      <c r="F14" s="4">
        <v>144879</v>
      </c>
      <c r="G14" s="4">
        <v>8532030000</v>
      </c>
      <c r="H14" s="4">
        <f t="shared" si="0"/>
        <v>53297471594.57</v>
      </c>
      <c r="I14" s="4"/>
      <c r="J14" s="4"/>
      <c r="K14" s="4"/>
      <c r="L14" s="4"/>
      <c r="M14" s="4"/>
      <c r="N14" s="4"/>
      <c r="O14" s="4"/>
      <c r="P14" s="4"/>
      <c r="Q14" s="4"/>
      <c r="R14" s="4">
        <v>2735800</v>
      </c>
      <c r="S14" s="5">
        <v>6.466883544118722E-2</v>
      </c>
      <c r="T14" s="5">
        <v>0</v>
      </c>
      <c r="U14" s="5">
        <v>-6.7010310000000003E-2</v>
      </c>
    </row>
    <row r="15" spans="1:21" x14ac:dyDescent="0.2">
      <c r="A15" s="26"/>
      <c r="B15" t="s">
        <v>10</v>
      </c>
      <c r="C15" s="6">
        <v>45217</v>
      </c>
      <c r="D15" s="4">
        <v>224000</v>
      </c>
      <c r="E15" s="4">
        <v>12300</v>
      </c>
      <c r="F15" s="4">
        <v>211700</v>
      </c>
      <c r="G15" s="4">
        <v>11720490000</v>
      </c>
      <c r="H15" s="4">
        <f t="shared" si="0"/>
        <v>65017961594.57</v>
      </c>
      <c r="I15" s="4"/>
      <c r="J15" s="4"/>
      <c r="K15" s="4"/>
      <c r="L15" s="4"/>
      <c r="M15" s="4"/>
      <c r="N15" s="4"/>
      <c r="O15" s="4"/>
      <c r="P15" s="4"/>
      <c r="Q15" s="4"/>
      <c r="R15" s="4">
        <v>2821100</v>
      </c>
      <c r="S15" s="5">
        <v>8.3761653255822202E-2</v>
      </c>
      <c r="T15" s="5">
        <v>0</v>
      </c>
      <c r="U15" s="5">
        <v>2.9465930000000001E-2</v>
      </c>
    </row>
    <row r="16" spans="1:21" x14ac:dyDescent="0.2">
      <c r="A16" s="26"/>
      <c r="B16" t="s">
        <v>11</v>
      </c>
      <c r="C16" s="6">
        <v>45218</v>
      </c>
      <c r="D16" s="4">
        <v>299400</v>
      </c>
      <c r="E16" s="4">
        <v>15649</v>
      </c>
      <c r="F16" s="4">
        <v>283751</v>
      </c>
      <c r="G16" s="4">
        <v>15478210000</v>
      </c>
      <c r="H16" s="4">
        <f t="shared" si="0"/>
        <v>80496171594.570007</v>
      </c>
      <c r="I16" s="4"/>
      <c r="J16" s="4"/>
      <c r="K16" s="4"/>
      <c r="L16" s="4"/>
      <c r="M16" s="4"/>
      <c r="N16" s="4"/>
      <c r="O16" s="4"/>
      <c r="P16" s="4"/>
      <c r="Q16" s="4"/>
      <c r="R16" s="4">
        <v>1727500</v>
      </c>
      <c r="S16" s="5">
        <v>0.18237279305354559</v>
      </c>
      <c r="T16" s="5">
        <v>0</v>
      </c>
      <c r="U16" s="5">
        <v>-4.1144899999999998E-2</v>
      </c>
    </row>
    <row r="17" spans="1:21" x14ac:dyDescent="0.2">
      <c r="A17" s="26"/>
      <c r="B17" t="s">
        <v>12</v>
      </c>
      <c r="C17" s="6">
        <v>45219</v>
      </c>
      <c r="D17" s="4">
        <v>36300</v>
      </c>
      <c r="E17" s="4">
        <v>16000</v>
      </c>
      <c r="F17" s="4">
        <v>20300</v>
      </c>
      <c r="G17" s="4">
        <v>1110940000</v>
      </c>
      <c r="H17" s="4">
        <f t="shared" si="0"/>
        <v>81607111594.570007</v>
      </c>
      <c r="I17" s="4"/>
      <c r="J17" s="4"/>
      <c r="K17" s="4"/>
      <c r="L17" s="4"/>
      <c r="M17" s="4"/>
      <c r="N17" s="4"/>
      <c r="O17" s="4"/>
      <c r="P17" s="4"/>
      <c r="Q17" s="4"/>
      <c r="R17" s="4">
        <v>2209500</v>
      </c>
      <c r="S17" s="5">
        <v>2.3670513690880291E-2</v>
      </c>
      <c r="T17" s="5">
        <v>0</v>
      </c>
      <c r="U17" s="5">
        <v>1.679104E-2</v>
      </c>
    </row>
    <row r="18" spans="1:21" x14ac:dyDescent="0.2">
      <c r="A18" s="26"/>
      <c r="B18" t="s">
        <v>15</v>
      </c>
      <c r="C18" s="6">
        <v>45222</v>
      </c>
      <c r="D18" s="4">
        <v>3000</v>
      </c>
      <c r="E18" s="4">
        <v>77980</v>
      </c>
      <c r="F18" s="4">
        <v>-74980</v>
      </c>
      <c r="G18" s="4">
        <v>-4047140000</v>
      </c>
      <c r="H18" s="4">
        <f t="shared" si="0"/>
        <v>77559971594.570007</v>
      </c>
      <c r="I18" s="4"/>
      <c r="J18" s="4"/>
      <c r="K18" s="4"/>
      <c r="L18" s="4"/>
      <c r="M18" s="4"/>
      <c r="N18" s="4"/>
      <c r="O18" s="4"/>
      <c r="P18" s="4"/>
      <c r="Q18" s="4"/>
      <c r="R18" s="4">
        <v>1114900</v>
      </c>
      <c r="S18" s="5">
        <v>7.2634316979101263E-2</v>
      </c>
      <c r="T18" s="5">
        <v>0</v>
      </c>
      <c r="U18" s="5">
        <v>-3.1192660000000001E-2</v>
      </c>
    </row>
    <row r="19" spans="1:21" x14ac:dyDescent="0.2">
      <c r="A19" s="26"/>
      <c r="B19" t="s">
        <v>16</v>
      </c>
      <c r="C19" s="6">
        <v>45223</v>
      </c>
      <c r="D19" s="4">
        <v>14800</v>
      </c>
      <c r="E19" s="4">
        <v>3500</v>
      </c>
      <c r="F19" s="4">
        <v>11300</v>
      </c>
      <c r="G19" s="4">
        <v>601180000</v>
      </c>
      <c r="H19" s="4">
        <f t="shared" si="0"/>
        <v>78161151594.570007</v>
      </c>
      <c r="I19" s="4"/>
      <c r="J19" s="4"/>
      <c r="K19" s="4"/>
      <c r="L19" s="4"/>
      <c r="M19" s="4"/>
      <c r="N19" s="4"/>
      <c r="O19" s="4"/>
      <c r="P19" s="4"/>
      <c r="Q19" s="4"/>
      <c r="R19" s="4">
        <v>954200</v>
      </c>
      <c r="S19" s="5">
        <v>1.9178369314609096E-2</v>
      </c>
      <c r="T19" s="5">
        <v>0</v>
      </c>
      <c r="U19" s="5">
        <v>2.2727270000000001E-2</v>
      </c>
    </row>
    <row r="20" spans="1:21" x14ac:dyDescent="0.2">
      <c r="A20" s="26"/>
      <c r="B20" t="s">
        <v>17</v>
      </c>
      <c r="C20" s="6">
        <v>45224</v>
      </c>
      <c r="D20" s="4">
        <v>22000</v>
      </c>
      <c r="E20" s="4">
        <v>2100</v>
      </c>
      <c r="F20" s="4">
        <v>19900</v>
      </c>
      <c r="G20" s="4">
        <v>1086780000</v>
      </c>
      <c r="H20" s="4">
        <f t="shared" si="0"/>
        <v>79247931594.570007</v>
      </c>
      <c r="I20" s="4"/>
      <c r="J20" s="4"/>
      <c r="K20" s="4"/>
      <c r="L20" s="4"/>
      <c r="M20" s="4"/>
      <c r="N20" s="4"/>
      <c r="O20" s="4"/>
      <c r="P20" s="4"/>
      <c r="Q20" s="4"/>
      <c r="R20" s="4">
        <v>1177300</v>
      </c>
      <c r="S20" s="5">
        <v>2.0470568249384185E-2</v>
      </c>
      <c r="T20" s="5">
        <v>0</v>
      </c>
      <c r="U20" s="5">
        <v>0</v>
      </c>
    </row>
    <row r="21" spans="1:21" x14ac:dyDescent="0.2">
      <c r="A21" s="26"/>
      <c r="B21" t="s">
        <v>18</v>
      </c>
      <c r="C21" s="6">
        <v>45225</v>
      </c>
      <c r="D21" s="4">
        <v>133200</v>
      </c>
      <c r="E21" s="4">
        <v>13600</v>
      </c>
      <c r="F21" s="4">
        <v>119600</v>
      </c>
      <c r="G21" s="4">
        <v>6039670000</v>
      </c>
      <c r="H21" s="4">
        <f t="shared" si="0"/>
        <v>85287601594.570007</v>
      </c>
      <c r="I21" s="4"/>
      <c r="J21" s="4"/>
      <c r="K21" s="4"/>
      <c r="L21" s="4"/>
      <c r="M21" s="4"/>
      <c r="N21" s="4"/>
      <c r="O21" s="4"/>
      <c r="P21" s="4"/>
      <c r="Q21" s="4"/>
      <c r="R21" s="4">
        <v>2542600</v>
      </c>
      <c r="S21" s="5">
        <v>5.7736175568315895E-2</v>
      </c>
      <c r="T21" s="5">
        <v>0</v>
      </c>
      <c r="U21" s="5">
        <v>-6.8518519999999999E-2</v>
      </c>
    </row>
    <row r="22" spans="1:21" x14ac:dyDescent="0.2">
      <c r="A22" s="26"/>
      <c r="B22" t="s">
        <v>19</v>
      </c>
      <c r="C22" s="6">
        <v>45226</v>
      </c>
      <c r="D22" s="4">
        <v>11300</v>
      </c>
      <c r="E22" s="4">
        <v>9060</v>
      </c>
      <c r="F22" s="4">
        <v>2240</v>
      </c>
      <c r="G22" s="4">
        <v>111010000</v>
      </c>
      <c r="H22" s="4">
        <f t="shared" si="0"/>
        <v>85398611594.570007</v>
      </c>
      <c r="I22" s="4"/>
      <c r="J22" s="4"/>
      <c r="K22" s="4"/>
      <c r="L22" s="4"/>
      <c r="M22" s="4"/>
      <c r="N22" s="4"/>
      <c r="O22" s="4"/>
      <c r="P22" s="4"/>
      <c r="Q22" s="4"/>
      <c r="R22" s="4">
        <v>1650900</v>
      </c>
      <c r="S22" s="5">
        <v>1.233266703010479E-2</v>
      </c>
      <c r="T22" s="5">
        <v>0</v>
      </c>
      <c r="U22" s="5">
        <v>-3.4791250000000003E-2</v>
      </c>
    </row>
    <row r="23" spans="1:21" x14ac:dyDescent="0.2">
      <c r="A23" s="26"/>
      <c r="B23" t="s">
        <v>22</v>
      </c>
      <c r="C23" s="2">
        <v>45229</v>
      </c>
      <c r="D23" s="4">
        <v>48120</v>
      </c>
      <c r="E23" s="4">
        <v>2300</v>
      </c>
      <c r="F23" s="4">
        <v>45820</v>
      </c>
      <c r="G23" s="4">
        <v>2130100000</v>
      </c>
      <c r="H23" s="4">
        <f t="shared" si="0"/>
        <v>87528711594.570007</v>
      </c>
      <c r="I23" s="4"/>
      <c r="J23" s="4"/>
      <c r="K23" s="4"/>
      <c r="L23" s="4"/>
      <c r="M23" s="4"/>
      <c r="N23" s="4"/>
      <c r="O23" s="4"/>
      <c r="P23" s="4"/>
      <c r="Q23" s="4"/>
      <c r="R23" s="4">
        <v>1344200</v>
      </c>
      <c r="S23" s="5">
        <v>3.7509299211426872E-2</v>
      </c>
      <c r="T23" s="5">
        <v>0</v>
      </c>
      <c r="U23" s="5">
        <v>-6.9001030000000005E-2</v>
      </c>
    </row>
    <row r="24" spans="1:21" x14ac:dyDescent="0.2">
      <c r="A24" s="26"/>
      <c r="B24" t="s">
        <v>23</v>
      </c>
      <c r="C24" s="2">
        <v>45230</v>
      </c>
      <c r="D24" s="4">
        <v>509400</v>
      </c>
      <c r="E24" s="4">
        <v>16800</v>
      </c>
      <c r="F24" s="4">
        <v>492600</v>
      </c>
      <c r="G24" s="4">
        <v>21382410000</v>
      </c>
      <c r="H24" s="4">
        <f t="shared" si="0"/>
        <v>108911121594.57001</v>
      </c>
      <c r="I24" s="4"/>
      <c r="J24" s="4"/>
      <c r="K24" s="4"/>
      <c r="L24" s="4"/>
      <c r="M24" s="4"/>
      <c r="N24" s="4"/>
      <c r="O24" s="4"/>
      <c r="P24" s="4"/>
      <c r="Q24" s="4"/>
      <c r="R24" s="4">
        <v>2631900</v>
      </c>
      <c r="S24" s="5">
        <v>0.19993160834378207</v>
      </c>
      <c r="T24" s="5">
        <v>0</v>
      </c>
      <c r="U24" s="5">
        <v>-6.9690269999999999E-2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169700</v>
      </c>
      <c r="E25" s="4">
        <v>80</v>
      </c>
      <c r="F25" s="4">
        <v>169620</v>
      </c>
      <c r="G25" s="4">
        <v>6995860000</v>
      </c>
      <c r="H25" s="4">
        <f t="shared" si="0"/>
        <v>115906981594.57001</v>
      </c>
      <c r="I25" s="4"/>
      <c r="J25" s="4"/>
      <c r="K25" s="4"/>
      <c r="L25" s="4"/>
      <c r="M25" s="4"/>
      <c r="N25" s="4"/>
      <c r="O25" s="4"/>
      <c r="P25" s="4"/>
      <c r="Q25" s="4"/>
      <c r="R25" s="4">
        <v>2187700</v>
      </c>
      <c r="S25" s="5">
        <v>7.7606618823421861E-2</v>
      </c>
      <c r="T25" s="5">
        <v>0</v>
      </c>
      <c r="U25" s="5">
        <v>4.1617120000000001E-2</v>
      </c>
    </row>
    <row r="26" spans="1:21" x14ac:dyDescent="0.2">
      <c r="A26" s="26"/>
      <c r="B26" t="s">
        <v>25</v>
      </c>
      <c r="C26" s="6">
        <v>45232</v>
      </c>
      <c r="D26" s="4">
        <v>220900</v>
      </c>
      <c r="E26" s="4">
        <v>49500</v>
      </c>
      <c r="F26" s="4">
        <v>171400</v>
      </c>
      <c r="G26" s="4">
        <v>7782000000</v>
      </c>
      <c r="H26" s="4">
        <f t="shared" si="0"/>
        <v>123688981594.57001</v>
      </c>
      <c r="I26" s="4"/>
      <c r="J26" s="4"/>
      <c r="K26" s="4"/>
      <c r="L26" s="4"/>
      <c r="M26" s="4"/>
      <c r="N26" s="4"/>
      <c r="O26" s="4"/>
      <c r="P26" s="4"/>
      <c r="Q26" s="4"/>
      <c r="R26" s="4">
        <v>1856800</v>
      </c>
      <c r="S26" s="5">
        <v>0.14562688496337786</v>
      </c>
      <c r="T26" s="5">
        <v>0</v>
      </c>
      <c r="U26" s="5">
        <v>6.8493150000000003E-2</v>
      </c>
    </row>
    <row r="27" spans="1:21" x14ac:dyDescent="0.2">
      <c r="A27" s="26"/>
      <c r="B27" t="s">
        <v>26</v>
      </c>
      <c r="C27" s="6">
        <v>45233</v>
      </c>
      <c r="D27" s="4">
        <v>528950</v>
      </c>
      <c r="E27" s="4">
        <v>209900</v>
      </c>
      <c r="F27" s="4">
        <v>319050</v>
      </c>
      <c r="G27" s="4">
        <v>14850480000</v>
      </c>
      <c r="H27" s="4">
        <f t="shared" si="0"/>
        <v>138539461594.57001</v>
      </c>
      <c r="I27" s="4"/>
      <c r="J27" s="4"/>
      <c r="K27" s="4"/>
      <c r="L27" s="4"/>
      <c r="M27" s="4"/>
      <c r="N27" s="4"/>
      <c r="O27" s="4"/>
      <c r="P27" s="4"/>
      <c r="Q27" s="4"/>
      <c r="R27" s="4">
        <v>1761200</v>
      </c>
      <c r="S27" s="5">
        <v>0.41951510333863273</v>
      </c>
      <c r="T27" s="5">
        <v>0</v>
      </c>
      <c r="U27" s="5">
        <v>0</v>
      </c>
    </row>
    <row r="28" spans="1:21" x14ac:dyDescent="0.2">
      <c r="A28" s="26"/>
      <c r="B28" t="s">
        <v>29</v>
      </c>
      <c r="C28" s="6">
        <v>45236</v>
      </c>
      <c r="D28" s="4">
        <v>203100</v>
      </c>
      <c r="E28" s="4">
        <v>137060</v>
      </c>
      <c r="F28" s="4">
        <v>66040</v>
      </c>
      <c r="G28" s="4">
        <v>3120070000</v>
      </c>
      <c r="H28" s="4">
        <f t="shared" si="0"/>
        <v>141659531594.57001</v>
      </c>
      <c r="I28" s="4"/>
      <c r="J28" s="4"/>
      <c r="K28" s="4"/>
      <c r="L28" s="4"/>
      <c r="M28" s="4"/>
      <c r="N28" s="4"/>
      <c r="O28" s="4"/>
      <c r="P28" s="4"/>
      <c r="Q28" s="4"/>
      <c r="R28" s="4">
        <v>982600</v>
      </c>
      <c r="S28" s="5">
        <v>0.34618359454508446</v>
      </c>
      <c r="T28" s="5">
        <v>0</v>
      </c>
      <c r="U28" s="5">
        <v>4.2735000000000004E-3</v>
      </c>
    </row>
    <row r="29" spans="1:21" x14ac:dyDescent="0.2">
      <c r="A29" s="26"/>
      <c r="B29" t="s">
        <v>30</v>
      </c>
      <c r="C29" s="6">
        <v>45237</v>
      </c>
      <c r="D29" s="4">
        <v>64400</v>
      </c>
      <c r="E29" s="4">
        <v>30900</v>
      </c>
      <c r="F29" s="4">
        <v>33500</v>
      </c>
      <c r="G29" s="4">
        <v>1580760000</v>
      </c>
      <c r="H29" s="4">
        <f t="shared" si="0"/>
        <v>143240291594.57001</v>
      </c>
      <c r="I29" s="4"/>
      <c r="J29" s="4"/>
      <c r="K29" s="4"/>
      <c r="L29" s="4"/>
      <c r="M29" s="4"/>
      <c r="N29" s="4"/>
      <c r="O29" s="4"/>
      <c r="P29" s="4"/>
      <c r="Q29" s="4"/>
      <c r="R29" s="4">
        <v>1250900</v>
      </c>
      <c r="S29" s="5">
        <v>7.6185146694380049E-2</v>
      </c>
      <c r="T29" s="5">
        <v>0</v>
      </c>
      <c r="U29" s="5">
        <v>-2.12766E-3</v>
      </c>
    </row>
    <row r="30" spans="1:21" x14ac:dyDescent="0.2">
      <c r="A30" s="26"/>
      <c r="B30" t="s">
        <v>37</v>
      </c>
      <c r="C30" s="6">
        <v>45238</v>
      </c>
      <c r="D30" s="4">
        <v>8600</v>
      </c>
      <c r="E30" s="4">
        <v>28700</v>
      </c>
      <c r="F30" s="4">
        <v>-20100</v>
      </c>
      <c r="G30" s="4">
        <v>-943460000</v>
      </c>
      <c r="H30" s="4">
        <f t="shared" si="0"/>
        <v>142296831594.57001</v>
      </c>
      <c r="I30" s="4"/>
      <c r="J30" s="4"/>
      <c r="K30" s="4"/>
      <c r="L30" s="4"/>
      <c r="M30" s="4"/>
      <c r="N30" s="4"/>
      <c r="O30" s="4"/>
      <c r="P30" s="4"/>
      <c r="Q30" s="4"/>
      <c r="R30" s="4">
        <v>1446200</v>
      </c>
      <c r="S30" s="5">
        <v>2.5791730051168579E-2</v>
      </c>
      <c r="T30" s="5">
        <v>0</v>
      </c>
      <c r="U30" s="5">
        <v>6.8230280000000004E-2</v>
      </c>
    </row>
    <row r="31" spans="1:21" x14ac:dyDescent="0.2">
      <c r="A31" s="26"/>
      <c r="B31" t="s">
        <v>32</v>
      </c>
      <c r="C31" s="6">
        <v>45239</v>
      </c>
      <c r="D31" s="4">
        <v>63900</v>
      </c>
      <c r="E31" s="4">
        <v>32700</v>
      </c>
      <c r="F31" s="4">
        <v>31200</v>
      </c>
      <c r="G31" s="4">
        <v>1597080000</v>
      </c>
      <c r="H31" s="4">
        <f t="shared" si="0"/>
        <v>143893911594.57001</v>
      </c>
      <c r="I31" s="4"/>
      <c r="J31" s="4"/>
      <c r="K31" s="4"/>
      <c r="L31" s="4"/>
      <c r="M31" s="4"/>
      <c r="N31" s="4"/>
      <c r="O31" s="4"/>
      <c r="P31" s="4"/>
      <c r="Q31" s="4"/>
      <c r="R31" s="4">
        <v>1718100</v>
      </c>
      <c r="S31" s="5">
        <v>5.6224899598393573E-2</v>
      </c>
      <c r="T31" s="5">
        <v>0</v>
      </c>
      <c r="U31" s="5">
        <v>7.9840299999999996E-3</v>
      </c>
    </row>
    <row r="32" spans="1:21" x14ac:dyDescent="0.2">
      <c r="A32" s="26"/>
      <c r="B32" t="s">
        <v>33</v>
      </c>
      <c r="C32" s="6">
        <v>45240</v>
      </c>
      <c r="D32" s="4">
        <v>9150</v>
      </c>
      <c r="E32" s="4">
        <v>8900</v>
      </c>
      <c r="F32" s="4">
        <v>250</v>
      </c>
      <c r="G32" s="4">
        <v>8640000</v>
      </c>
      <c r="H32" s="4">
        <f t="shared" si="0"/>
        <v>143902551594.57001</v>
      </c>
      <c r="I32" s="4"/>
      <c r="J32" s="4"/>
      <c r="K32" s="4"/>
      <c r="L32" s="4"/>
      <c r="M32" s="4"/>
      <c r="N32" s="4"/>
      <c r="O32" s="4"/>
      <c r="P32" s="4"/>
      <c r="Q32" s="4"/>
      <c r="R32" s="4">
        <v>1763300</v>
      </c>
      <c r="S32" s="5">
        <v>1.0236488402427267E-2</v>
      </c>
      <c r="T32" s="5">
        <v>0</v>
      </c>
      <c r="U32" s="5">
        <v>-2.0792080000000001E-2</v>
      </c>
    </row>
    <row r="33" spans="1:21" x14ac:dyDescent="0.2">
      <c r="A33" s="26"/>
      <c r="B33" t="s">
        <v>36</v>
      </c>
      <c r="C33" s="6">
        <v>45243</v>
      </c>
      <c r="D33" s="4">
        <v>182500</v>
      </c>
      <c r="E33" s="4">
        <v>14900</v>
      </c>
      <c r="F33" s="4">
        <v>167600</v>
      </c>
      <c r="G33" s="4">
        <v>8388750000</v>
      </c>
      <c r="H33" s="4">
        <f t="shared" si="0"/>
        <v>152291301594.57001</v>
      </c>
      <c r="I33" s="4"/>
      <c r="J33" s="4"/>
      <c r="K33" s="4"/>
      <c r="L33" s="4"/>
      <c r="M33" s="4"/>
      <c r="N33" s="4"/>
      <c r="O33" s="4"/>
      <c r="P33" s="4"/>
      <c r="Q33" s="4"/>
      <c r="R33" s="4">
        <v>1050700</v>
      </c>
      <c r="S33" s="5">
        <v>0.18787475016655564</v>
      </c>
      <c r="T33" s="5">
        <v>0</v>
      </c>
      <c r="U33" s="5">
        <v>2.123357E-2</v>
      </c>
    </row>
    <row r="34" spans="1:21" x14ac:dyDescent="0.2">
      <c r="A34" s="26"/>
      <c r="B34" t="s">
        <v>38</v>
      </c>
      <c r="C34" s="6">
        <v>45244</v>
      </c>
      <c r="D34" s="4">
        <v>9200</v>
      </c>
      <c r="E34" s="4">
        <v>156300</v>
      </c>
      <c r="F34" s="4">
        <v>-147100</v>
      </c>
      <c r="G34" s="4">
        <v>-7489460000</v>
      </c>
      <c r="H34" s="4">
        <f t="shared" si="0"/>
        <v>144801841594.57001</v>
      </c>
      <c r="I34" s="4"/>
      <c r="J34" s="4"/>
      <c r="K34" s="4"/>
      <c r="L34" s="4"/>
      <c r="M34" s="4"/>
      <c r="N34" s="4"/>
      <c r="O34" s="4"/>
      <c r="P34" s="4"/>
      <c r="Q34" s="4"/>
      <c r="R34" s="4">
        <v>1207600</v>
      </c>
      <c r="S34" s="5">
        <v>0.13704869161974165</v>
      </c>
      <c r="T34" s="5">
        <v>0</v>
      </c>
      <c r="U34" s="5">
        <v>-1.9802000000000001E-3</v>
      </c>
    </row>
    <row r="35" spans="1:21" x14ac:dyDescent="0.2">
      <c r="A35" s="26"/>
      <c r="B35" t="s">
        <v>7</v>
      </c>
      <c r="C35" s="6">
        <v>45245</v>
      </c>
      <c r="D35" s="4">
        <v>17000</v>
      </c>
      <c r="E35" s="4">
        <v>22400</v>
      </c>
      <c r="F35" s="4">
        <v>-5400</v>
      </c>
      <c r="G35" s="4">
        <v>-277710000</v>
      </c>
      <c r="H35" s="4">
        <f t="shared" si="0"/>
        <v>144524131594.57001</v>
      </c>
      <c r="I35" s="4"/>
      <c r="J35" s="4"/>
      <c r="K35" s="4"/>
      <c r="L35" s="4"/>
      <c r="M35" s="4"/>
      <c r="N35" s="4"/>
      <c r="O35" s="4"/>
      <c r="P35" s="4"/>
      <c r="Q35" s="4"/>
      <c r="R35" s="4">
        <v>1107900</v>
      </c>
      <c r="S35" s="5">
        <v>3.5562776423864968E-2</v>
      </c>
      <c r="T35" s="5">
        <v>0</v>
      </c>
      <c r="U35" s="5">
        <v>1.190476E-2</v>
      </c>
    </row>
    <row r="36" spans="1:21" x14ac:dyDescent="0.2">
      <c r="A36" s="26"/>
      <c r="B36" t="s">
        <v>8</v>
      </c>
      <c r="C36" s="6">
        <v>45246</v>
      </c>
      <c r="D36" s="4">
        <v>198900</v>
      </c>
      <c r="E36" s="4">
        <v>5100</v>
      </c>
      <c r="F36" s="4">
        <v>193800</v>
      </c>
      <c r="G36" s="4">
        <v>9918570000</v>
      </c>
      <c r="H36" s="4">
        <f t="shared" si="0"/>
        <v>154442701594.57001</v>
      </c>
      <c r="I36" s="4"/>
      <c r="J36" s="4"/>
      <c r="K36" s="4"/>
      <c r="L36" s="4"/>
      <c r="M36" s="4"/>
      <c r="N36" s="4"/>
      <c r="O36" s="4"/>
      <c r="P36" s="4"/>
      <c r="Q36" s="4"/>
      <c r="R36" s="4">
        <v>833900</v>
      </c>
      <c r="S36" s="5">
        <v>0.24463364911859936</v>
      </c>
      <c r="T36" s="5">
        <v>0</v>
      </c>
      <c r="U36" s="5">
        <v>1.372549E-2</v>
      </c>
    </row>
    <row r="37" spans="1:21" x14ac:dyDescent="0.2">
      <c r="A37" s="26"/>
      <c r="B37" t="s">
        <v>9</v>
      </c>
      <c r="C37" s="6">
        <v>45247</v>
      </c>
      <c r="D37" s="4">
        <v>40300</v>
      </c>
      <c r="E37" s="4">
        <v>7460</v>
      </c>
      <c r="F37" s="4">
        <v>32840</v>
      </c>
      <c r="G37" s="4">
        <v>1684760000</v>
      </c>
      <c r="H37" s="4">
        <f t="shared" si="0"/>
        <v>156127461594.57001</v>
      </c>
      <c r="I37" s="4"/>
      <c r="J37" s="4"/>
      <c r="K37" s="4"/>
      <c r="L37" s="4"/>
      <c r="M37" s="4"/>
      <c r="N37" s="4"/>
      <c r="O37" s="4"/>
      <c r="P37" s="4"/>
      <c r="Q37" s="4"/>
      <c r="R37" s="4">
        <v>2020300</v>
      </c>
      <c r="S37" s="5">
        <v>2.3640053457407315E-2</v>
      </c>
      <c r="T37" s="5">
        <v>0</v>
      </c>
      <c r="U37" s="5">
        <v>-2.3210829999999998E-2</v>
      </c>
    </row>
    <row r="38" spans="1:21" x14ac:dyDescent="0.2">
      <c r="A38" s="26"/>
      <c r="B38" t="s">
        <v>12</v>
      </c>
      <c r="C38" s="2">
        <v>45250</v>
      </c>
      <c r="D38" s="4">
        <v>78600</v>
      </c>
      <c r="E38" s="4">
        <v>3600</v>
      </c>
      <c r="F38" s="4">
        <v>75000</v>
      </c>
      <c r="G38" s="4">
        <v>3811350000</v>
      </c>
      <c r="H38" s="4">
        <f>H37+G38</f>
        <v>159938811594.57001</v>
      </c>
      <c r="I38" s="4"/>
      <c r="J38" s="4"/>
      <c r="K38" s="4"/>
      <c r="L38" s="4"/>
      <c r="M38" s="4"/>
      <c r="N38" s="4"/>
      <c r="O38" s="4"/>
      <c r="P38" s="4"/>
      <c r="Q38" s="4"/>
      <c r="R38" s="4">
        <v>864500</v>
      </c>
      <c r="S38" s="5">
        <v>9.5083863504916141E-2</v>
      </c>
      <c r="T38" s="5">
        <v>0</v>
      </c>
      <c r="U38" s="5">
        <v>9.9009900000000001E-3</v>
      </c>
    </row>
    <row r="39" spans="1:21" x14ac:dyDescent="0.2">
      <c r="A39" s="26"/>
      <c r="B39" t="s">
        <v>13</v>
      </c>
      <c r="C39" s="2">
        <v>45251</v>
      </c>
      <c r="D39" s="4">
        <v>2100</v>
      </c>
      <c r="E39" s="4">
        <v>3700</v>
      </c>
      <c r="F39" s="4">
        <v>-1600</v>
      </c>
      <c r="G39" s="4">
        <v>-86610000</v>
      </c>
      <c r="H39" s="4">
        <f t="shared" si="0"/>
        <v>159852201594.57001</v>
      </c>
      <c r="I39" s="4"/>
      <c r="J39" s="4"/>
      <c r="K39" s="4"/>
      <c r="L39" s="4"/>
      <c r="M39" s="4"/>
      <c r="N39" s="4"/>
      <c r="O39" s="4"/>
      <c r="P39" s="4"/>
      <c r="Q39" s="4"/>
      <c r="R39" s="4">
        <v>1838300</v>
      </c>
      <c r="S39" s="5">
        <v>3.1550889408692813E-3</v>
      </c>
      <c r="T39" s="5">
        <v>0</v>
      </c>
      <c r="U39" s="5">
        <v>3.9215689999999997E-2</v>
      </c>
    </row>
    <row r="40" spans="1:21" x14ac:dyDescent="0.2">
      <c r="A40" s="26"/>
      <c r="B40" t="s">
        <v>14</v>
      </c>
      <c r="C40" s="2">
        <v>45252</v>
      </c>
      <c r="D40" s="4">
        <v>58100</v>
      </c>
      <c r="E40" s="4">
        <v>5121</v>
      </c>
      <c r="F40" s="4">
        <v>52979</v>
      </c>
      <c r="G40" s="4">
        <v>2789660000</v>
      </c>
      <c r="H40" s="4">
        <f t="shared" si="0"/>
        <v>162641861594.57001</v>
      </c>
      <c r="I40" s="4"/>
      <c r="J40" s="4"/>
      <c r="K40" s="4"/>
      <c r="L40" s="4"/>
      <c r="M40" s="4"/>
      <c r="N40" s="4"/>
      <c r="O40" s="4"/>
      <c r="P40" s="4"/>
      <c r="Q40" s="4"/>
      <c r="R40" s="4">
        <v>1146400</v>
      </c>
      <c r="S40" s="5">
        <v>5.5147418004187022E-2</v>
      </c>
      <c r="T40" s="5">
        <v>0</v>
      </c>
      <c r="U40" s="5">
        <v>0</v>
      </c>
    </row>
    <row r="41" spans="1:21" x14ac:dyDescent="0.2">
      <c r="A41" s="26"/>
      <c r="B41" t="s">
        <v>15</v>
      </c>
      <c r="C41" s="2">
        <v>45253</v>
      </c>
      <c r="D41" s="4">
        <v>110261</v>
      </c>
      <c r="E41" s="4">
        <v>14171</v>
      </c>
      <c r="F41" s="4">
        <v>96090</v>
      </c>
      <c r="G41" s="4">
        <v>5023330000</v>
      </c>
      <c r="H41" s="4">
        <f t="shared" si="0"/>
        <v>167665191594.57001</v>
      </c>
      <c r="I41" s="4"/>
      <c r="J41" s="4"/>
      <c r="K41" s="4"/>
      <c r="L41" s="4"/>
      <c r="M41" s="4"/>
      <c r="N41" s="4"/>
      <c r="O41" s="4"/>
      <c r="P41" s="4"/>
      <c r="Q41" s="4"/>
      <c r="R41" s="4">
        <v>1594200</v>
      </c>
      <c r="S41" s="5">
        <v>7.8052941914439844E-2</v>
      </c>
      <c r="T41" s="5">
        <v>0</v>
      </c>
      <c r="U41" s="5">
        <v>-6.6037739999999998E-2</v>
      </c>
    </row>
    <row r="42" spans="1:21" x14ac:dyDescent="0.2">
      <c r="A42" s="26"/>
      <c r="B42" t="s">
        <v>16</v>
      </c>
      <c r="C42" s="2">
        <v>45254</v>
      </c>
      <c r="D42" s="4">
        <v>110573</v>
      </c>
      <c r="E42" s="4">
        <v>3700</v>
      </c>
      <c r="F42" s="4">
        <v>106873</v>
      </c>
      <c r="G42" s="4">
        <v>5306390000</v>
      </c>
      <c r="H42" s="4">
        <f t="shared" si="0"/>
        <v>172971581594.57001</v>
      </c>
      <c r="I42" s="4"/>
      <c r="J42" s="4"/>
      <c r="K42" s="4"/>
      <c r="L42" s="4"/>
      <c r="M42" s="4"/>
      <c r="N42" s="4"/>
      <c r="O42" s="4"/>
      <c r="P42" s="4"/>
      <c r="Q42" s="4"/>
      <c r="R42" s="4">
        <v>1281500</v>
      </c>
      <c r="S42" s="5">
        <v>8.9171283651970343E-2</v>
      </c>
      <c r="T42" s="5">
        <v>0</v>
      </c>
      <c r="U42" s="5">
        <v>2.6262629999999999E-2</v>
      </c>
    </row>
    <row r="43" spans="1:21" x14ac:dyDescent="0.2">
      <c r="A43" s="26"/>
      <c r="B43" t="s">
        <v>19</v>
      </c>
      <c r="C43" s="2">
        <v>45257</v>
      </c>
      <c r="D43" s="4">
        <v>5800</v>
      </c>
      <c r="E43" s="4">
        <v>600</v>
      </c>
      <c r="F43" s="4">
        <v>5200</v>
      </c>
      <c r="G43" s="4">
        <v>261100000</v>
      </c>
      <c r="H43" s="4">
        <f t="shared" si="0"/>
        <v>173232681594.57001</v>
      </c>
      <c r="I43" s="4"/>
      <c r="J43" s="4"/>
      <c r="K43" s="4"/>
      <c r="L43" s="4"/>
      <c r="M43" s="4"/>
      <c r="N43" s="4"/>
      <c r="O43" s="4"/>
      <c r="P43" s="4"/>
      <c r="Q43" s="4"/>
      <c r="R43" s="4">
        <v>596900</v>
      </c>
      <c r="S43" s="5">
        <v>1.0722063997319484E-2</v>
      </c>
      <c r="T43" s="5">
        <v>0</v>
      </c>
      <c r="U43" s="5">
        <v>-1.9685040000000001E-2</v>
      </c>
    </row>
    <row r="44" spans="1:21" x14ac:dyDescent="0.2">
      <c r="A44" s="26"/>
      <c r="B44" t="s">
        <v>20</v>
      </c>
      <c r="C44" s="2">
        <v>45258</v>
      </c>
      <c r="D44" s="4">
        <v>97060</v>
      </c>
      <c r="E44" s="4">
        <v>32300</v>
      </c>
      <c r="F44" s="4">
        <v>64760</v>
      </c>
      <c r="G44" s="4">
        <v>3155040000</v>
      </c>
      <c r="H44" s="4">
        <f t="shared" si="0"/>
        <v>176387721594.57001</v>
      </c>
      <c r="I44" s="4"/>
      <c r="J44" s="4"/>
      <c r="K44" s="4"/>
      <c r="L44" s="4"/>
      <c r="M44" s="4"/>
      <c r="N44" s="4"/>
      <c r="O44" s="4"/>
      <c r="P44" s="4"/>
      <c r="Q44" s="4"/>
      <c r="R44" s="4">
        <v>1242000</v>
      </c>
      <c r="S44" s="5">
        <v>0.10415458937198067</v>
      </c>
      <c r="T44" s="5">
        <v>0</v>
      </c>
      <c r="U44" s="5">
        <v>-1.00402E-3</v>
      </c>
    </row>
    <row r="45" spans="1:21" x14ac:dyDescent="0.2">
      <c r="A45" s="26"/>
      <c r="B45" t="s">
        <v>21</v>
      </c>
      <c r="C45" s="2">
        <v>45259</v>
      </c>
      <c r="D45" s="4">
        <v>900</v>
      </c>
      <c r="E45" s="4">
        <v>19900</v>
      </c>
      <c r="F45" s="4">
        <v>-19000</v>
      </c>
      <c r="G45" s="4">
        <v>-969890000</v>
      </c>
      <c r="H45" s="4">
        <f t="shared" si="0"/>
        <v>175417831594.57001</v>
      </c>
      <c r="I45" s="4"/>
      <c r="J45" s="4"/>
      <c r="K45" s="4"/>
      <c r="L45" s="4"/>
      <c r="M45" s="4"/>
      <c r="N45" s="4"/>
      <c r="O45" s="4"/>
      <c r="P45" s="4"/>
      <c r="Q45" s="4"/>
      <c r="R45" s="4">
        <v>1105600</v>
      </c>
      <c r="S45" s="5">
        <v>1.8813314037626629E-2</v>
      </c>
      <c r="T45" s="5">
        <v>0</v>
      </c>
      <c r="U45" s="5">
        <v>3.517588E-2</v>
      </c>
    </row>
    <row r="46" spans="1:21" x14ac:dyDescent="0.2">
      <c r="A46" s="26"/>
      <c r="B46" t="s">
        <v>22</v>
      </c>
      <c r="C46" s="2">
        <v>45260</v>
      </c>
      <c r="D46" s="4">
        <v>63200</v>
      </c>
      <c r="E46" s="4">
        <v>205500</v>
      </c>
      <c r="F46" s="4">
        <v>-142300</v>
      </c>
      <c r="G46" s="4">
        <v>-7272300000</v>
      </c>
      <c r="H46" s="4">
        <f t="shared" si="0"/>
        <v>168145531594.57001</v>
      </c>
      <c r="I46" s="4"/>
      <c r="J46" s="4"/>
      <c r="K46" s="4"/>
      <c r="L46" s="4"/>
      <c r="M46" s="4"/>
      <c r="N46" s="4"/>
      <c r="O46" s="4"/>
      <c r="P46" s="4"/>
      <c r="Q46" s="4"/>
      <c r="R46" s="4">
        <v>1130300</v>
      </c>
      <c r="S46" s="5">
        <v>0.23772449792090594</v>
      </c>
      <c r="T46" s="5">
        <v>0</v>
      </c>
      <c r="U46" s="5">
        <v>-1.9417480000000001E-2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12200</v>
      </c>
      <c r="E47" s="4">
        <v>62200</v>
      </c>
      <c r="F47" s="4">
        <v>-50000</v>
      </c>
      <c r="G47" s="4">
        <v>-2531580000</v>
      </c>
      <c r="H47" s="4">
        <f t="shared" si="0"/>
        <v>165613951594.57001</v>
      </c>
      <c r="I47" s="4"/>
      <c r="J47" s="4"/>
      <c r="K47" s="4"/>
      <c r="L47" s="4"/>
      <c r="M47" s="4"/>
      <c r="N47" s="4"/>
      <c r="O47" s="4"/>
      <c r="P47" s="4"/>
      <c r="Q47" s="4"/>
      <c r="R47" s="4">
        <v>1199300</v>
      </c>
      <c r="S47" s="5">
        <v>6.2036187776202782E-2</v>
      </c>
      <c r="T47" s="5">
        <v>0</v>
      </c>
      <c r="U47" s="5">
        <v>1.980198E-2</v>
      </c>
    </row>
    <row r="48" spans="1:21" x14ac:dyDescent="0.2">
      <c r="A48" s="26"/>
      <c r="B48" t="s">
        <v>27</v>
      </c>
      <c r="C48" s="2">
        <v>45264</v>
      </c>
      <c r="D48" s="4">
        <v>1900</v>
      </c>
      <c r="E48" s="4">
        <v>106900</v>
      </c>
      <c r="F48" s="4">
        <v>-105000</v>
      </c>
      <c r="G48" s="4">
        <v>-5487380000</v>
      </c>
      <c r="H48" s="4">
        <f t="shared" si="0"/>
        <v>160126571594.57001</v>
      </c>
      <c r="I48" s="4"/>
      <c r="J48" s="4"/>
      <c r="K48" s="4"/>
      <c r="L48" s="4"/>
      <c r="M48" s="4"/>
      <c r="N48" s="4"/>
      <c r="O48" s="4"/>
      <c r="P48" s="4"/>
      <c r="Q48" s="4"/>
      <c r="R48" s="4">
        <v>2202800</v>
      </c>
      <c r="S48" s="5">
        <v>4.9391683312148174E-2</v>
      </c>
      <c r="T48" s="5">
        <v>0</v>
      </c>
      <c r="U48" s="5">
        <v>3.6893200000000001E-2</v>
      </c>
    </row>
    <row r="49" spans="1:21" x14ac:dyDescent="0.2">
      <c r="A49" s="26"/>
      <c r="B49" t="s">
        <v>28</v>
      </c>
      <c r="C49" s="2">
        <v>45265</v>
      </c>
      <c r="D49" s="4">
        <v>5400</v>
      </c>
      <c r="E49" s="4">
        <v>193000</v>
      </c>
      <c r="F49" s="4">
        <v>-187600</v>
      </c>
      <c r="G49" s="4">
        <v>-9919450000</v>
      </c>
      <c r="H49" s="4">
        <f t="shared" si="0"/>
        <v>150207121594.57001</v>
      </c>
      <c r="I49" s="4"/>
      <c r="J49" s="4"/>
      <c r="K49" s="4"/>
      <c r="L49" s="4"/>
      <c r="M49" s="4"/>
      <c r="N49" s="4"/>
      <c r="O49" s="4"/>
      <c r="P49" s="4"/>
      <c r="Q49" s="4"/>
      <c r="R49" s="4">
        <v>1527000</v>
      </c>
      <c r="S49" s="5">
        <v>0.12992796332678455</v>
      </c>
      <c r="T49" s="5">
        <v>0</v>
      </c>
      <c r="U49" s="5">
        <v>-2.6217230000000001E-2</v>
      </c>
    </row>
    <row r="50" spans="1:21" x14ac:dyDescent="0.2">
      <c r="A50" s="26"/>
      <c r="B50" t="s">
        <v>29</v>
      </c>
      <c r="C50" s="2">
        <v>45266</v>
      </c>
      <c r="D50" s="4">
        <v>14200</v>
      </c>
      <c r="E50" s="4">
        <v>33600</v>
      </c>
      <c r="F50" s="4">
        <v>-19400</v>
      </c>
      <c r="G50" s="4">
        <v>-1020800000</v>
      </c>
      <c r="H50" s="4">
        <f t="shared" si="0"/>
        <v>149186321594.57001</v>
      </c>
      <c r="I50" s="4"/>
      <c r="J50" s="4"/>
      <c r="K50" s="4"/>
      <c r="L50" s="4"/>
      <c r="M50" s="4"/>
      <c r="N50" s="4"/>
      <c r="O50" s="4"/>
      <c r="P50" s="4"/>
      <c r="Q50" s="4"/>
      <c r="R50" s="4">
        <v>2303600</v>
      </c>
      <c r="S50" s="5">
        <v>2.0750130230942871E-2</v>
      </c>
      <c r="T50" s="5">
        <v>0</v>
      </c>
      <c r="U50" s="5">
        <v>3.6538460000000002E-2</v>
      </c>
    </row>
    <row r="51" spans="1:21" x14ac:dyDescent="0.2">
      <c r="A51" s="26"/>
      <c r="B51" t="s">
        <v>30</v>
      </c>
      <c r="C51" s="2">
        <v>45267</v>
      </c>
      <c r="D51" s="4">
        <v>22100</v>
      </c>
      <c r="E51" s="4">
        <v>118010</v>
      </c>
      <c r="F51" s="4">
        <v>-95910</v>
      </c>
      <c r="G51" s="4">
        <v>-5129490000</v>
      </c>
      <c r="H51" s="4">
        <f t="shared" si="0"/>
        <v>144056831594.57001</v>
      </c>
      <c r="I51" s="4"/>
      <c r="J51" s="4"/>
      <c r="K51" s="4"/>
      <c r="L51" s="4"/>
      <c r="M51" s="4"/>
      <c r="N51" s="4"/>
      <c r="O51" s="4"/>
      <c r="P51" s="4"/>
      <c r="Q51" s="4"/>
      <c r="R51" s="4">
        <v>1919100</v>
      </c>
      <c r="S51" s="5">
        <v>7.300818091813871E-2</v>
      </c>
      <c r="T51" s="5">
        <v>0</v>
      </c>
      <c r="U51" s="5">
        <v>-1.6697589999999998E-2</v>
      </c>
    </row>
    <row r="52" spans="1:21" x14ac:dyDescent="0.2">
      <c r="A52" s="26"/>
      <c r="B52" t="s">
        <v>37</v>
      </c>
      <c r="C52" s="2">
        <v>45268</v>
      </c>
      <c r="D52" s="4">
        <v>2600</v>
      </c>
      <c r="E52" s="4">
        <v>22810</v>
      </c>
      <c r="F52" s="4">
        <v>-20210</v>
      </c>
      <c r="G52" s="4">
        <v>-1070750000</v>
      </c>
      <c r="H52" s="4">
        <f t="shared" si="0"/>
        <v>142986081594.57001</v>
      </c>
      <c r="I52" s="4"/>
      <c r="J52" s="4"/>
      <c r="K52" s="4"/>
      <c r="L52" s="4"/>
      <c r="M52" s="4"/>
      <c r="N52" s="4">
        <v>1247</v>
      </c>
      <c r="O52" s="4">
        <v>1090</v>
      </c>
      <c r="P52" s="4">
        <v>934100</v>
      </c>
      <c r="Q52" s="4">
        <v>897700</v>
      </c>
      <c r="R52" s="4">
        <v>1940700</v>
      </c>
      <c r="S52" s="5">
        <v>1.3093213788839079E-2</v>
      </c>
      <c r="T52" s="5">
        <v>0</v>
      </c>
      <c r="U52" s="5">
        <v>3.7735799999999999E-3</v>
      </c>
    </row>
    <row r="53" spans="1:21" x14ac:dyDescent="0.2">
      <c r="A53" s="26"/>
      <c r="B53" t="s">
        <v>34</v>
      </c>
      <c r="C53" s="2">
        <v>45271</v>
      </c>
      <c r="D53" s="4">
        <v>9000</v>
      </c>
      <c r="E53" s="4">
        <v>18200</v>
      </c>
      <c r="F53" s="4">
        <v>-9200</v>
      </c>
      <c r="G53" s="4">
        <v>-488420000</v>
      </c>
      <c r="H53" s="4">
        <f t="shared" si="0"/>
        <v>142497661594.57001</v>
      </c>
      <c r="I53" s="4"/>
      <c r="J53" s="4"/>
      <c r="K53" s="4"/>
      <c r="L53" s="4"/>
      <c r="M53" s="4"/>
      <c r="N53" s="4">
        <v>493</v>
      </c>
      <c r="O53" s="4">
        <v>783</v>
      </c>
      <c r="P53" s="4">
        <v>332900</v>
      </c>
      <c r="Q53" s="4">
        <v>472000</v>
      </c>
      <c r="R53" s="4">
        <v>836900</v>
      </c>
      <c r="S53" s="5">
        <v>3.2500896164416301E-2</v>
      </c>
      <c r="T53" s="5">
        <v>0</v>
      </c>
      <c r="U53" s="5">
        <v>0</v>
      </c>
    </row>
    <row r="54" spans="1:21" x14ac:dyDescent="0.2">
      <c r="A54" s="26"/>
      <c r="B54" t="s">
        <v>35</v>
      </c>
      <c r="C54" s="2">
        <v>45272</v>
      </c>
      <c r="D54" s="4">
        <v>15300</v>
      </c>
      <c r="E54" s="4">
        <v>34940</v>
      </c>
      <c r="F54" s="4">
        <v>-19640</v>
      </c>
      <c r="G54" s="4">
        <v>-1035830000</v>
      </c>
      <c r="H54" s="4">
        <f t="shared" si="0"/>
        <v>141461831594.57001</v>
      </c>
      <c r="I54" s="4"/>
      <c r="J54" s="4"/>
      <c r="K54" s="4"/>
      <c r="L54" s="4"/>
      <c r="M54" s="4"/>
      <c r="N54" s="4">
        <v>528</v>
      </c>
      <c r="O54" s="4">
        <v>888</v>
      </c>
      <c r="P54" s="4">
        <v>379400</v>
      </c>
      <c r="Q54" s="4">
        <v>646200</v>
      </c>
      <c r="R54" s="4">
        <v>1068800</v>
      </c>
      <c r="S54" s="5">
        <v>4.7005988023952096E-2</v>
      </c>
      <c r="T54" s="5">
        <v>0</v>
      </c>
      <c r="U54" s="5">
        <v>-1.12782E-2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91-0132-B143-ADD7-0E8D2BEC745F}">
  <dimension ref="A1:U67"/>
  <sheetViews>
    <sheetView workbookViewId="0">
      <pane ySplit="2" topLeftCell="A38" activePane="bottomLeft" state="frozen"/>
      <selection pane="bottomLeft" activeCell="L53" sqref="L53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4.1640625" customWidth="1"/>
    <col min="7" max="7" width="17.6640625" customWidth="1"/>
    <col min="8" max="8" width="21.5" customWidth="1"/>
    <col min="12" max="12" width="13.33203125" customWidth="1"/>
    <col min="18" max="18" width="15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491044</v>
      </c>
      <c r="E3" s="4">
        <v>112584</v>
      </c>
      <c r="F3" s="4">
        <v>378460</v>
      </c>
      <c r="G3" s="4">
        <v>28493550000</v>
      </c>
      <c r="H3" s="4">
        <v>28493550000</v>
      </c>
      <c r="I3" s="4"/>
      <c r="J3" s="4"/>
      <c r="K3" s="4"/>
      <c r="L3" s="4"/>
      <c r="M3" s="4"/>
      <c r="N3" s="4"/>
      <c r="O3" s="4"/>
      <c r="P3" s="4"/>
      <c r="Q3" s="4"/>
      <c r="R3" s="4">
        <v>1304901</v>
      </c>
      <c r="S3" s="5">
        <v>0.46258528424761725</v>
      </c>
      <c r="T3" s="5">
        <v>0</v>
      </c>
      <c r="U3" s="5">
        <v>1.886792E-2</v>
      </c>
    </row>
    <row r="4" spans="1:21" x14ac:dyDescent="0.2">
      <c r="A4" s="26"/>
      <c r="B4" t="s">
        <v>26</v>
      </c>
      <c r="C4" s="2">
        <v>45202</v>
      </c>
      <c r="D4" s="4">
        <v>322850</v>
      </c>
      <c r="E4" s="4">
        <v>199734</v>
      </c>
      <c r="F4" s="4">
        <v>123116</v>
      </c>
      <c r="G4" s="4">
        <v>9100660000</v>
      </c>
      <c r="H4" s="4">
        <f>H3+G4</f>
        <v>37594210000</v>
      </c>
      <c r="I4" s="4"/>
      <c r="J4" s="4"/>
      <c r="K4" s="4"/>
      <c r="L4" s="4"/>
      <c r="M4" s="4"/>
      <c r="N4" s="4"/>
      <c r="O4" s="4"/>
      <c r="P4" s="4"/>
      <c r="Q4" s="4"/>
      <c r="R4" s="4">
        <v>2013700</v>
      </c>
      <c r="S4" s="5">
        <v>0.25951432686100212</v>
      </c>
      <c r="T4" s="5">
        <v>0</v>
      </c>
      <c r="U4" s="5">
        <v>-2.1164019999999999E-2</v>
      </c>
    </row>
    <row r="5" spans="1:21" x14ac:dyDescent="0.2">
      <c r="A5" s="26"/>
      <c r="B5" t="s">
        <v>27</v>
      </c>
      <c r="C5" s="2">
        <v>45203</v>
      </c>
      <c r="D5" s="4">
        <v>464801</v>
      </c>
      <c r="E5" s="4">
        <v>218919</v>
      </c>
      <c r="F5" s="4">
        <v>245882</v>
      </c>
      <c r="G5" s="4">
        <v>18265760000</v>
      </c>
      <c r="H5" s="4">
        <f>H4+G5</f>
        <v>55859970000</v>
      </c>
      <c r="I5" s="4"/>
      <c r="J5" s="4"/>
      <c r="K5" s="4"/>
      <c r="L5" s="4"/>
      <c r="M5" s="4"/>
      <c r="N5" s="4"/>
      <c r="O5" s="4"/>
      <c r="P5" s="4"/>
      <c r="Q5" s="4"/>
      <c r="R5" s="4">
        <v>1177900</v>
      </c>
      <c r="S5" s="5">
        <v>0.58045674505475842</v>
      </c>
      <c r="T5" s="5">
        <v>0</v>
      </c>
      <c r="U5" s="5">
        <v>5.4054100000000002E-3</v>
      </c>
    </row>
    <row r="6" spans="1:21" x14ac:dyDescent="0.2">
      <c r="A6" s="26"/>
      <c r="B6" t="s">
        <v>28</v>
      </c>
      <c r="C6" s="2">
        <v>45204</v>
      </c>
      <c r="D6" s="4">
        <v>201070</v>
      </c>
      <c r="E6" s="4">
        <v>810048</v>
      </c>
      <c r="F6" s="4">
        <v>-608978</v>
      </c>
      <c r="G6" s="4">
        <v>-44818030000</v>
      </c>
      <c r="H6" s="4">
        <f>H5+G6</f>
        <v>11041940000</v>
      </c>
      <c r="I6" s="4"/>
      <c r="J6" s="4"/>
      <c r="K6" s="4"/>
      <c r="L6" s="4"/>
      <c r="M6" s="4"/>
      <c r="N6" s="4"/>
      <c r="O6" s="4"/>
      <c r="P6" s="4"/>
      <c r="Q6" s="4"/>
      <c r="R6" s="4">
        <v>2645700</v>
      </c>
      <c r="S6" s="5">
        <v>0.38217409381260159</v>
      </c>
      <c r="T6" s="5">
        <v>0</v>
      </c>
      <c r="U6" s="5">
        <v>-2.2849459999999999E-2</v>
      </c>
    </row>
    <row r="7" spans="1:21" x14ac:dyDescent="0.2">
      <c r="A7" s="26"/>
      <c r="B7" t="s">
        <v>29</v>
      </c>
      <c r="C7" s="2">
        <v>45205</v>
      </c>
      <c r="D7" s="4">
        <v>657000</v>
      </c>
      <c r="E7" s="4">
        <v>21500</v>
      </c>
      <c r="F7" s="4">
        <v>635500</v>
      </c>
      <c r="G7" s="4">
        <v>46875780000</v>
      </c>
      <c r="H7" s="4">
        <f t="shared" ref="H7:H54" si="0">H6+G7</f>
        <v>57917720000</v>
      </c>
      <c r="I7" s="4"/>
      <c r="J7" s="4"/>
      <c r="K7" s="4"/>
      <c r="L7" s="4"/>
      <c r="M7" s="4"/>
      <c r="N7" s="4"/>
      <c r="O7" s="4"/>
      <c r="P7" s="4"/>
      <c r="Q7" s="4"/>
      <c r="R7" s="4">
        <v>1327000</v>
      </c>
      <c r="S7" s="5">
        <v>0.51130369253956287</v>
      </c>
      <c r="T7" s="5">
        <v>0</v>
      </c>
      <c r="U7" s="5">
        <v>2.063274E-2</v>
      </c>
    </row>
    <row r="8" spans="1:21" x14ac:dyDescent="0.2">
      <c r="A8" s="26"/>
      <c r="B8" t="s">
        <v>32</v>
      </c>
      <c r="C8" s="2">
        <v>45208</v>
      </c>
      <c r="D8" s="4">
        <v>21500</v>
      </c>
      <c r="E8" s="4">
        <v>243306</v>
      </c>
      <c r="F8" s="4">
        <v>-221806</v>
      </c>
      <c r="G8" s="4">
        <v>-16390940000</v>
      </c>
      <c r="H8" s="4">
        <f t="shared" si="0"/>
        <v>41526780000</v>
      </c>
      <c r="I8" s="4"/>
      <c r="J8" s="4"/>
      <c r="K8" s="4"/>
      <c r="L8" s="4"/>
      <c r="M8" s="4"/>
      <c r="N8" s="4"/>
      <c r="O8" s="4"/>
      <c r="P8" s="4"/>
      <c r="Q8" s="4"/>
      <c r="R8" s="4">
        <v>1621374</v>
      </c>
      <c r="S8" s="5">
        <v>0.16332197259854914</v>
      </c>
      <c r="T8" s="5">
        <v>0</v>
      </c>
      <c r="U8" s="5">
        <v>-6.7385400000000003E-3</v>
      </c>
    </row>
    <row r="9" spans="1:21" x14ac:dyDescent="0.2">
      <c r="A9" s="26"/>
      <c r="B9" t="s">
        <v>33</v>
      </c>
      <c r="C9" s="2">
        <v>45209</v>
      </c>
      <c r="D9" s="4">
        <v>36322</v>
      </c>
      <c r="E9" s="4">
        <v>155427</v>
      </c>
      <c r="F9" s="4">
        <v>-119105</v>
      </c>
      <c r="G9" s="4">
        <v>-8879610000</v>
      </c>
      <c r="H9" s="4">
        <f t="shared" si="0"/>
        <v>32647170000</v>
      </c>
      <c r="I9" s="4"/>
      <c r="J9" s="4"/>
      <c r="K9" s="4"/>
      <c r="L9" s="4"/>
      <c r="M9" s="4"/>
      <c r="N9" s="4"/>
      <c r="O9" s="4"/>
      <c r="P9" s="4"/>
      <c r="Q9" s="4"/>
      <c r="R9" s="4">
        <v>1123900</v>
      </c>
      <c r="S9" s="5">
        <v>0.17061037458848652</v>
      </c>
      <c r="T9" s="5">
        <v>0</v>
      </c>
      <c r="U9" s="5">
        <v>9.4979599999999997E-3</v>
      </c>
    </row>
    <row r="10" spans="1:21" x14ac:dyDescent="0.2">
      <c r="A10" s="26"/>
      <c r="B10" t="s">
        <v>34</v>
      </c>
      <c r="C10" s="2">
        <v>45210</v>
      </c>
      <c r="D10" s="4">
        <v>151900</v>
      </c>
      <c r="E10" s="4">
        <v>237093</v>
      </c>
      <c r="F10" s="4">
        <v>-85193</v>
      </c>
      <c r="G10" s="4">
        <v>-6318980000</v>
      </c>
      <c r="H10" s="4">
        <f t="shared" si="0"/>
        <v>26328190000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1898774</v>
      </c>
      <c r="S10" s="5">
        <v>0.20486534995739356</v>
      </c>
      <c r="T10" s="5">
        <v>0</v>
      </c>
      <c r="U10" s="5">
        <v>0</v>
      </c>
    </row>
    <row r="11" spans="1:21" x14ac:dyDescent="0.2">
      <c r="A11" s="26"/>
      <c r="B11" t="s">
        <v>35</v>
      </c>
      <c r="C11" s="2">
        <v>45211</v>
      </c>
      <c r="D11" s="4">
        <v>148500</v>
      </c>
      <c r="E11" s="4">
        <v>355200</v>
      </c>
      <c r="F11" s="4">
        <v>-206700</v>
      </c>
      <c r="G11" s="4">
        <v>-15489580000</v>
      </c>
      <c r="H11" s="4">
        <f t="shared" si="0"/>
        <v>10838610000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2534800</v>
      </c>
      <c r="S11" s="5">
        <v>0.19871390247751303</v>
      </c>
      <c r="T11" s="5">
        <v>0</v>
      </c>
      <c r="U11" s="5">
        <v>1.478495E-2</v>
      </c>
    </row>
    <row r="12" spans="1:21" x14ac:dyDescent="0.2">
      <c r="A12" s="26"/>
      <c r="B12" t="s">
        <v>36</v>
      </c>
      <c r="C12" s="2">
        <v>45212</v>
      </c>
      <c r="D12" s="4">
        <v>127479</v>
      </c>
      <c r="E12" s="4">
        <v>194306</v>
      </c>
      <c r="F12" s="4">
        <v>-66827</v>
      </c>
      <c r="G12" s="4">
        <v>-5050350000</v>
      </c>
      <c r="H12" s="4">
        <f t="shared" si="0"/>
        <v>5788260000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1560000</v>
      </c>
      <c r="S12" s="5">
        <v>0.20627243589743591</v>
      </c>
      <c r="T12" s="5">
        <v>0</v>
      </c>
      <c r="U12" s="5">
        <v>3.9735100000000004E-3</v>
      </c>
    </row>
    <row r="13" spans="1:21" x14ac:dyDescent="0.2">
      <c r="A13" s="26"/>
      <c r="B13" t="s">
        <v>8</v>
      </c>
      <c r="C13" s="6">
        <v>45215</v>
      </c>
      <c r="D13" s="4">
        <v>303350</v>
      </c>
      <c r="E13" s="4">
        <v>105351</v>
      </c>
      <c r="F13" s="4">
        <v>197999</v>
      </c>
      <c r="G13" s="4">
        <v>14882280000</v>
      </c>
      <c r="H13" s="4">
        <f t="shared" si="0"/>
        <v>20670540000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1374400</v>
      </c>
      <c r="S13" s="5">
        <v>0.2973668509895227</v>
      </c>
      <c r="T13" s="5">
        <v>0</v>
      </c>
      <c r="U13" s="5">
        <v>-7.9155700000000002E-3</v>
      </c>
    </row>
    <row r="14" spans="1:21" x14ac:dyDescent="0.2">
      <c r="A14" s="26"/>
      <c r="B14" t="s">
        <v>9</v>
      </c>
      <c r="C14" s="6">
        <v>45216</v>
      </c>
      <c r="D14" s="4">
        <v>499136</v>
      </c>
      <c r="E14" s="4">
        <v>401574</v>
      </c>
      <c r="F14" s="4">
        <v>97562</v>
      </c>
      <c r="G14" s="4">
        <v>7441020000</v>
      </c>
      <c r="H14" s="4">
        <f t="shared" si="0"/>
        <v>28111560000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1595900</v>
      </c>
      <c r="S14" s="5">
        <v>0.56438999937339429</v>
      </c>
      <c r="T14" s="5">
        <v>0</v>
      </c>
      <c r="U14" s="5">
        <v>-5.3191499999999999E-3</v>
      </c>
    </row>
    <row r="15" spans="1:21" x14ac:dyDescent="0.2">
      <c r="A15" s="26"/>
      <c r="B15" t="s">
        <v>10</v>
      </c>
      <c r="C15" s="6">
        <v>45217</v>
      </c>
      <c r="D15" s="4">
        <v>612492</v>
      </c>
      <c r="E15" s="4">
        <v>957105</v>
      </c>
      <c r="F15" s="4">
        <v>-344613</v>
      </c>
      <c r="G15" s="4">
        <v>-25244650000</v>
      </c>
      <c r="H15" s="4">
        <f t="shared" si="0"/>
        <v>2866910000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2572400</v>
      </c>
      <c r="S15" s="5">
        <v>0.6101683252993314</v>
      </c>
      <c r="T15" s="5">
        <v>0</v>
      </c>
      <c r="U15" s="5">
        <v>-1.203209E-2</v>
      </c>
    </row>
    <row r="16" spans="1:21" x14ac:dyDescent="0.2">
      <c r="A16" s="26"/>
      <c r="B16" t="s">
        <v>11</v>
      </c>
      <c r="C16" s="6">
        <v>45218</v>
      </c>
      <c r="D16" s="4">
        <v>979018</v>
      </c>
      <c r="E16" s="4">
        <v>1682100</v>
      </c>
      <c r="F16" s="4">
        <v>-703082</v>
      </c>
      <c r="G16" s="4">
        <v>-50733470000</v>
      </c>
      <c r="H16" s="4">
        <f t="shared" si="0"/>
        <v>-47866560000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4007700</v>
      </c>
      <c r="S16" s="5">
        <v>0.66400129750230807</v>
      </c>
      <c r="T16" s="5">
        <v>0</v>
      </c>
      <c r="U16" s="5">
        <v>-3.3829499999999998E-2</v>
      </c>
    </row>
    <row r="17" spans="1:21" x14ac:dyDescent="0.2">
      <c r="A17" s="26"/>
      <c r="B17" t="s">
        <v>12</v>
      </c>
      <c r="C17" s="6">
        <v>45219</v>
      </c>
      <c r="D17" s="4">
        <v>1139914</v>
      </c>
      <c r="E17" s="4">
        <v>854459</v>
      </c>
      <c r="F17" s="4">
        <v>285455</v>
      </c>
      <c r="G17" s="4">
        <v>20828050000</v>
      </c>
      <c r="H17" s="4">
        <f t="shared" si="0"/>
        <v>-27038510000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2371808</v>
      </c>
      <c r="S17" s="5">
        <v>0.84086612407075112</v>
      </c>
      <c r="T17" s="5">
        <v>0</v>
      </c>
      <c r="U17" s="5">
        <v>1.260504E-2</v>
      </c>
    </row>
    <row r="18" spans="1:21" x14ac:dyDescent="0.2">
      <c r="A18" s="26"/>
      <c r="B18" t="s">
        <v>15</v>
      </c>
      <c r="C18" s="6">
        <v>45222</v>
      </c>
      <c r="D18" s="4">
        <v>237780</v>
      </c>
      <c r="E18" s="4">
        <v>1247900</v>
      </c>
      <c r="F18" s="4">
        <v>-1010120</v>
      </c>
      <c r="G18" s="4">
        <v>-71170300000</v>
      </c>
      <c r="H18" s="4">
        <f t="shared" si="0"/>
        <v>-98208810000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2804900</v>
      </c>
      <c r="S18" s="5">
        <v>0.52967307212378334</v>
      </c>
      <c r="T18" s="5">
        <v>0</v>
      </c>
      <c r="U18" s="5">
        <v>-2.9045640000000001E-2</v>
      </c>
    </row>
    <row r="19" spans="1:21" x14ac:dyDescent="0.2">
      <c r="A19" s="26"/>
      <c r="B19" t="s">
        <v>16</v>
      </c>
      <c r="C19" s="6">
        <v>45223</v>
      </c>
      <c r="D19" s="4">
        <v>88300</v>
      </c>
      <c r="E19" s="4">
        <v>537044</v>
      </c>
      <c r="F19" s="4">
        <v>-448744</v>
      </c>
      <c r="G19" s="4">
        <v>-31579290000</v>
      </c>
      <c r="H19" s="4">
        <f t="shared" si="0"/>
        <v>-129788100000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1099508</v>
      </c>
      <c r="S19" s="5">
        <v>0.56874893134019944</v>
      </c>
      <c r="T19" s="5">
        <v>0</v>
      </c>
      <c r="U19" s="5">
        <v>1.4245E-3</v>
      </c>
    </row>
    <row r="20" spans="1:21" x14ac:dyDescent="0.2">
      <c r="A20" s="26"/>
      <c r="B20" t="s">
        <v>17</v>
      </c>
      <c r="C20" s="6">
        <v>45224</v>
      </c>
      <c r="D20" s="4">
        <v>94370</v>
      </c>
      <c r="E20" s="4">
        <v>429900</v>
      </c>
      <c r="F20" s="4">
        <v>-335530</v>
      </c>
      <c r="G20" s="4">
        <v>-23583680000</v>
      </c>
      <c r="H20" s="4">
        <f t="shared" si="0"/>
        <v>-153371780000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2477700</v>
      </c>
      <c r="S20" s="5">
        <v>0.21159543124672076</v>
      </c>
      <c r="T20" s="5">
        <v>0</v>
      </c>
      <c r="U20" s="5">
        <v>-1.849218E-2</v>
      </c>
    </row>
    <row r="21" spans="1:21" x14ac:dyDescent="0.2">
      <c r="A21" s="26"/>
      <c r="B21" t="s">
        <v>18</v>
      </c>
      <c r="C21" s="6">
        <v>45225</v>
      </c>
      <c r="D21" s="4">
        <v>1834322</v>
      </c>
      <c r="E21" s="4">
        <v>424910</v>
      </c>
      <c r="F21" s="4">
        <v>1409412</v>
      </c>
      <c r="G21" s="4">
        <v>94348640000</v>
      </c>
      <c r="H21" s="4">
        <f t="shared" si="0"/>
        <v>-59023140000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5201700</v>
      </c>
      <c r="S21" s="5">
        <v>0.43432570121306496</v>
      </c>
      <c r="T21" s="5">
        <v>0</v>
      </c>
      <c r="U21" s="5">
        <v>-2.8985509999999999E-2</v>
      </c>
    </row>
    <row r="22" spans="1:21" x14ac:dyDescent="0.2">
      <c r="A22" s="26"/>
      <c r="B22" t="s">
        <v>19</v>
      </c>
      <c r="C22" s="6">
        <v>45226</v>
      </c>
      <c r="D22" s="4">
        <v>582330</v>
      </c>
      <c r="E22" s="4">
        <v>594591</v>
      </c>
      <c r="F22" s="4">
        <v>-12261</v>
      </c>
      <c r="G22" s="4">
        <v>-714910000</v>
      </c>
      <c r="H22" s="4">
        <f t="shared" si="0"/>
        <v>-59738050000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1811000</v>
      </c>
      <c r="S22" s="5">
        <v>0.64987355052457207</v>
      </c>
      <c r="T22" s="5">
        <v>0</v>
      </c>
      <c r="U22" s="5">
        <v>1.492537E-2</v>
      </c>
    </row>
    <row r="23" spans="1:21" x14ac:dyDescent="0.2">
      <c r="A23" s="26"/>
      <c r="B23" t="s">
        <v>22</v>
      </c>
      <c r="C23" s="2">
        <v>45229</v>
      </c>
      <c r="D23" s="4">
        <v>319300</v>
      </c>
      <c r="E23" s="4">
        <v>190200</v>
      </c>
      <c r="F23" s="4">
        <v>129100</v>
      </c>
      <c r="G23" s="4">
        <v>8762020000</v>
      </c>
      <c r="H23" s="4">
        <f t="shared" si="0"/>
        <v>-50976030000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1112000</v>
      </c>
      <c r="S23" s="5">
        <v>0.45818345323741005</v>
      </c>
      <c r="T23" s="5">
        <v>0</v>
      </c>
      <c r="U23" s="5">
        <v>-5.8823499999999997E-3</v>
      </c>
    </row>
    <row r="24" spans="1:21" x14ac:dyDescent="0.2">
      <c r="A24" s="26"/>
      <c r="B24" t="s">
        <v>23</v>
      </c>
      <c r="C24" s="2">
        <v>45230</v>
      </c>
      <c r="D24" s="4">
        <v>916900</v>
      </c>
      <c r="E24" s="4">
        <v>588712</v>
      </c>
      <c r="F24" s="4">
        <v>328188</v>
      </c>
      <c r="G24" s="4">
        <v>22643530000</v>
      </c>
      <c r="H24" s="4">
        <f t="shared" si="0"/>
        <v>-28332500000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2183600</v>
      </c>
      <c r="S24" s="5">
        <v>0.68950906759479758</v>
      </c>
      <c r="T24" s="5">
        <v>0</v>
      </c>
      <c r="U24" s="5">
        <v>5.9171600000000003E-3</v>
      </c>
    </row>
    <row r="25" spans="1:21" x14ac:dyDescent="0.2">
      <c r="A25" s="26">
        <v>11</v>
      </c>
      <c r="B25" t="s">
        <v>24</v>
      </c>
      <c r="C25" s="6">
        <v>45231</v>
      </c>
      <c r="D25" s="4">
        <v>1128500</v>
      </c>
      <c r="E25" s="4">
        <v>393172</v>
      </c>
      <c r="F25" s="4">
        <v>735328</v>
      </c>
      <c r="G25" s="4">
        <v>51205380000</v>
      </c>
      <c r="H25" s="4">
        <f t="shared" si="0"/>
        <v>22872880000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2337200</v>
      </c>
      <c r="S25" s="5">
        <v>0.65106623309943523</v>
      </c>
      <c r="T25" s="5">
        <v>0</v>
      </c>
      <c r="U25" s="5">
        <v>3.5294119999999998E-2</v>
      </c>
    </row>
    <row r="26" spans="1:21" x14ac:dyDescent="0.2">
      <c r="A26" s="26"/>
      <c r="B26" t="s">
        <v>25</v>
      </c>
      <c r="C26" s="6">
        <v>45232</v>
      </c>
      <c r="D26" s="4">
        <v>762800</v>
      </c>
      <c r="E26" s="4">
        <v>1033532</v>
      </c>
      <c r="F26" s="4">
        <v>-270732</v>
      </c>
      <c r="G26" s="4">
        <v>-18965790000</v>
      </c>
      <c r="H26" s="4">
        <f t="shared" si="0"/>
        <v>3907090000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2390200</v>
      </c>
      <c r="S26" s="5">
        <v>0.75154045686553428</v>
      </c>
      <c r="T26" s="5">
        <v>0</v>
      </c>
      <c r="U26" s="5">
        <v>7.1022699999999999E-3</v>
      </c>
    </row>
    <row r="27" spans="1:21" x14ac:dyDescent="0.2">
      <c r="A27" s="26"/>
      <c r="B27" t="s">
        <v>26</v>
      </c>
      <c r="C27" s="6">
        <v>45233</v>
      </c>
      <c r="D27" s="4">
        <v>540137</v>
      </c>
      <c r="E27" s="4">
        <v>698971</v>
      </c>
      <c r="F27" s="4">
        <v>-158834</v>
      </c>
      <c r="G27" s="4">
        <v>-11129620000</v>
      </c>
      <c r="H27" s="4">
        <f t="shared" si="0"/>
        <v>-7222530000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1692700</v>
      </c>
      <c r="S27" s="5">
        <v>0.73203048384238201</v>
      </c>
      <c r="T27" s="5">
        <v>0</v>
      </c>
      <c r="U27" s="5">
        <v>-1.2693940000000001E-2</v>
      </c>
    </row>
    <row r="28" spans="1:21" x14ac:dyDescent="0.2">
      <c r="A28" s="26"/>
      <c r="B28" t="s">
        <v>29</v>
      </c>
      <c r="C28" s="6">
        <v>45236</v>
      </c>
      <c r="D28" s="4">
        <v>421700</v>
      </c>
      <c r="E28" s="4">
        <v>591186</v>
      </c>
      <c r="F28" s="4">
        <v>-169486</v>
      </c>
      <c r="G28" s="4">
        <v>-11949790000</v>
      </c>
      <c r="H28" s="4">
        <f t="shared" si="0"/>
        <v>-19172320000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1136800</v>
      </c>
      <c r="S28" s="5">
        <v>0.89099753694581285</v>
      </c>
      <c r="T28" s="5">
        <v>0</v>
      </c>
      <c r="U28" s="5">
        <v>1.428571E-2</v>
      </c>
    </row>
    <row r="29" spans="1:21" x14ac:dyDescent="0.2">
      <c r="A29" s="26"/>
      <c r="B29" t="s">
        <v>30</v>
      </c>
      <c r="C29" s="6">
        <v>45237</v>
      </c>
      <c r="D29" s="4">
        <v>267600</v>
      </c>
      <c r="E29" s="4">
        <v>481076</v>
      </c>
      <c r="F29" s="4">
        <v>-213476</v>
      </c>
      <c r="G29" s="4">
        <v>-15032400000</v>
      </c>
      <c r="H29" s="4">
        <f t="shared" si="0"/>
        <v>-34204720000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1474700</v>
      </c>
      <c r="S29" s="5">
        <v>0.50768020614362241</v>
      </c>
      <c r="T29" s="5">
        <v>0</v>
      </c>
      <c r="U29" s="5">
        <v>-2.8168999999999998E-3</v>
      </c>
    </row>
    <row r="30" spans="1:21" x14ac:dyDescent="0.2">
      <c r="A30" s="26"/>
      <c r="B30" t="s">
        <v>37</v>
      </c>
      <c r="C30" s="6">
        <v>45238</v>
      </c>
      <c r="D30" s="4">
        <v>575900</v>
      </c>
      <c r="E30" s="4">
        <v>1089400</v>
      </c>
      <c r="F30" s="4">
        <v>-513500</v>
      </c>
      <c r="G30" s="4">
        <v>-36313790000</v>
      </c>
      <c r="H30" s="4">
        <f t="shared" si="0"/>
        <v>-70518510000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2339600</v>
      </c>
      <c r="S30" s="5">
        <v>0.71178833988716017</v>
      </c>
      <c r="T30" s="5">
        <v>0</v>
      </c>
      <c r="U30" s="5">
        <v>8.4745800000000007E-3</v>
      </c>
    </row>
    <row r="31" spans="1:21" x14ac:dyDescent="0.2">
      <c r="A31" s="26"/>
      <c r="B31" t="s">
        <v>32</v>
      </c>
      <c r="C31" s="6">
        <v>45239</v>
      </c>
      <c r="D31" s="4">
        <v>656900</v>
      </c>
      <c r="E31" s="4">
        <v>2087126</v>
      </c>
      <c r="F31" s="4">
        <v>-1430226</v>
      </c>
      <c r="G31" s="4">
        <v>-102147340000</v>
      </c>
      <c r="H31" s="4">
        <f t="shared" si="0"/>
        <v>-172665850000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3420100</v>
      </c>
      <c r="S31" s="5">
        <v>0.80232332387941874</v>
      </c>
      <c r="T31" s="5">
        <v>0</v>
      </c>
      <c r="U31" s="5">
        <v>-9.8039200000000007E-3</v>
      </c>
    </row>
    <row r="32" spans="1:21" x14ac:dyDescent="0.2">
      <c r="A32" s="26"/>
      <c r="B32" t="s">
        <v>33</v>
      </c>
      <c r="C32" s="6">
        <v>45240</v>
      </c>
      <c r="D32" s="4">
        <v>591200</v>
      </c>
      <c r="E32" s="4">
        <v>1244522</v>
      </c>
      <c r="F32" s="4">
        <v>-653322</v>
      </c>
      <c r="G32" s="4">
        <v>-45848440000</v>
      </c>
      <c r="H32" s="4">
        <f t="shared" si="0"/>
        <v>-218514290000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2833100</v>
      </c>
      <c r="S32" s="5">
        <v>0.6479552433729836</v>
      </c>
      <c r="T32" s="5">
        <v>0</v>
      </c>
      <c r="U32" s="5">
        <v>-1.55587E-2</v>
      </c>
    </row>
    <row r="33" spans="1:21" x14ac:dyDescent="0.2">
      <c r="A33" s="26"/>
      <c r="B33" t="s">
        <v>36</v>
      </c>
      <c r="C33" s="6">
        <v>45243</v>
      </c>
      <c r="D33" s="4">
        <v>84716</v>
      </c>
      <c r="E33" s="4">
        <v>384300</v>
      </c>
      <c r="F33" s="4">
        <v>-299584</v>
      </c>
      <c r="G33" s="4">
        <v>-20785170000</v>
      </c>
      <c r="H33" s="4">
        <f t="shared" si="0"/>
        <v>-239299460000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1730800</v>
      </c>
      <c r="S33" s="5">
        <v>0.27098220476080426</v>
      </c>
      <c r="T33" s="5">
        <v>0</v>
      </c>
      <c r="U33" s="5">
        <v>-1.293103E-2</v>
      </c>
    </row>
    <row r="34" spans="1:21" x14ac:dyDescent="0.2">
      <c r="A34" s="26"/>
      <c r="B34" t="s">
        <v>38</v>
      </c>
      <c r="C34" s="6">
        <v>45244</v>
      </c>
      <c r="D34" s="4">
        <v>221918</v>
      </c>
      <c r="E34" s="4">
        <v>2182775</v>
      </c>
      <c r="F34" s="4">
        <v>-1960857</v>
      </c>
      <c r="G34" s="4">
        <v>-134716060000</v>
      </c>
      <c r="H34" s="4">
        <f t="shared" si="0"/>
        <v>-374015520000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2996000</v>
      </c>
      <c r="S34" s="5">
        <v>0.80263451268357811</v>
      </c>
      <c r="T34" s="5">
        <v>0</v>
      </c>
      <c r="U34" s="5">
        <v>2.91121E-3</v>
      </c>
    </row>
    <row r="35" spans="1:21" x14ac:dyDescent="0.2">
      <c r="A35" s="26"/>
      <c r="B35" t="s">
        <v>7</v>
      </c>
      <c r="C35" s="6">
        <v>45245</v>
      </c>
      <c r="D35" s="4">
        <v>1642200</v>
      </c>
      <c r="E35" s="4">
        <v>1111793</v>
      </c>
      <c r="F35" s="4">
        <v>530407</v>
      </c>
      <c r="G35" s="4">
        <v>37887920000</v>
      </c>
      <c r="H35" s="4">
        <f t="shared" si="0"/>
        <v>-336127600000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3949400</v>
      </c>
      <c r="S35" s="5">
        <v>0.69731933964652859</v>
      </c>
      <c r="T35" s="5">
        <v>0</v>
      </c>
      <c r="U35" s="5">
        <v>2.612482E-2</v>
      </c>
    </row>
    <row r="36" spans="1:21" x14ac:dyDescent="0.2">
      <c r="A36" s="26"/>
      <c r="B36" t="s">
        <v>8</v>
      </c>
      <c r="C36" s="6">
        <v>45246</v>
      </c>
      <c r="D36" s="4">
        <v>237000</v>
      </c>
      <c r="E36" s="4">
        <v>1187654</v>
      </c>
      <c r="F36" s="4">
        <v>-950654</v>
      </c>
      <c r="G36" s="4">
        <v>-66880250000</v>
      </c>
      <c r="H36" s="4">
        <f t="shared" si="0"/>
        <v>-403007850000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2368200</v>
      </c>
      <c r="S36" s="5">
        <v>0.60157672493877201</v>
      </c>
      <c r="T36" s="5">
        <v>0</v>
      </c>
      <c r="U36" s="5">
        <v>-5.6577099999999998E-3</v>
      </c>
    </row>
    <row r="37" spans="1:21" x14ac:dyDescent="0.2">
      <c r="A37" s="26"/>
      <c r="B37" t="s">
        <v>9</v>
      </c>
      <c r="C37" s="6">
        <v>45247</v>
      </c>
      <c r="D37" s="4">
        <v>209940</v>
      </c>
      <c r="E37" s="4">
        <v>350110</v>
      </c>
      <c r="F37" s="4">
        <v>-140170</v>
      </c>
      <c r="G37" s="4">
        <v>-9795660000</v>
      </c>
      <c r="H37" s="4">
        <f t="shared" si="0"/>
        <v>-412803510000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2335800</v>
      </c>
      <c r="S37" s="5">
        <v>0.23976795958558095</v>
      </c>
      <c r="T37" s="5">
        <v>0</v>
      </c>
      <c r="U37" s="5">
        <v>-4.26743E-3</v>
      </c>
    </row>
    <row r="38" spans="1:21" x14ac:dyDescent="0.2">
      <c r="A38" s="26"/>
      <c r="B38" t="s">
        <v>12</v>
      </c>
      <c r="C38" s="2">
        <v>45250</v>
      </c>
      <c r="D38" s="4">
        <v>146100</v>
      </c>
      <c r="E38" s="4">
        <v>663078</v>
      </c>
      <c r="F38" s="4">
        <v>-516978</v>
      </c>
      <c r="G38" s="4">
        <v>-35826950000</v>
      </c>
      <c r="H38" s="4">
        <f>H37+G38</f>
        <v>-448630460000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2001000</v>
      </c>
      <c r="S38" s="5">
        <v>0.40438680659670168</v>
      </c>
      <c r="T38" s="5">
        <v>0</v>
      </c>
      <c r="U38" s="5">
        <v>-0.01</v>
      </c>
    </row>
    <row r="39" spans="1:21" x14ac:dyDescent="0.2">
      <c r="A39" s="26"/>
      <c r="B39" t="s">
        <v>13</v>
      </c>
      <c r="C39" s="2">
        <v>45251</v>
      </c>
      <c r="D39" s="4">
        <v>173300</v>
      </c>
      <c r="E39" s="4">
        <v>1867340</v>
      </c>
      <c r="F39" s="4">
        <v>-1694040</v>
      </c>
      <c r="G39" s="4">
        <v>-117242683749.84796</v>
      </c>
      <c r="H39" s="4">
        <f t="shared" si="0"/>
        <v>-565873143749.8479</v>
      </c>
      <c r="I39" s="4"/>
      <c r="J39" s="4"/>
      <c r="K39" s="4"/>
      <c r="L39" s="4"/>
      <c r="M39" s="4"/>
      <c r="N39" s="4"/>
      <c r="O39" s="4"/>
      <c r="P39" s="4"/>
      <c r="Q39" s="4"/>
      <c r="R39" s="4">
        <v>2989800</v>
      </c>
      <c r="S39" s="5">
        <v>0.68253394875911433</v>
      </c>
      <c r="T39" s="5">
        <v>0</v>
      </c>
      <c r="U39" s="5">
        <v>2.8860000000000001E-3</v>
      </c>
    </row>
    <row r="40" spans="1:21" x14ac:dyDescent="0.2">
      <c r="A40" s="26"/>
      <c r="B40" t="s">
        <v>14</v>
      </c>
      <c r="C40" s="2">
        <v>45252</v>
      </c>
      <c r="D40" s="4">
        <v>166610</v>
      </c>
      <c r="E40" s="4">
        <v>407152</v>
      </c>
      <c r="F40" s="4">
        <v>-240542</v>
      </c>
      <c r="G40" s="4">
        <v>-16680770000</v>
      </c>
      <c r="H40" s="4">
        <f t="shared" si="0"/>
        <v>-582553913749.8479</v>
      </c>
      <c r="I40" s="4"/>
      <c r="J40" s="4"/>
      <c r="K40" s="4"/>
      <c r="L40" s="4"/>
      <c r="M40" s="4"/>
      <c r="N40" s="4"/>
      <c r="O40" s="4"/>
      <c r="P40" s="4"/>
      <c r="Q40" s="4"/>
      <c r="R40" s="4">
        <v>1533200</v>
      </c>
      <c r="S40" s="5">
        <v>0.37422515001304463</v>
      </c>
      <c r="T40" s="5">
        <v>0</v>
      </c>
      <c r="U40" s="5">
        <v>-1.43885E-3</v>
      </c>
    </row>
    <row r="41" spans="1:21" x14ac:dyDescent="0.2">
      <c r="A41" s="26"/>
      <c r="B41" t="s">
        <v>15</v>
      </c>
      <c r="C41" s="2">
        <v>45253</v>
      </c>
      <c r="D41" s="4">
        <v>112500</v>
      </c>
      <c r="E41" s="4">
        <v>396987</v>
      </c>
      <c r="F41" s="4">
        <v>-284487</v>
      </c>
      <c r="G41" s="4">
        <v>-19696510000</v>
      </c>
      <c r="H41" s="4">
        <f t="shared" si="0"/>
        <v>-602250423749.8479</v>
      </c>
      <c r="I41" s="4"/>
      <c r="J41" s="4"/>
      <c r="K41" s="4"/>
      <c r="L41" s="4"/>
      <c r="M41" s="4"/>
      <c r="N41" s="4"/>
      <c r="O41" s="4"/>
      <c r="P41" s="4"/>
      <c r="Q41" s="4"/>
      <c r="R41" s="4">
        <v>1653100</v>
      </c>
      <c r="S41" s="5">
        <v>0.30820095578004958</v>
      </c>
      <c r="T41" s="5">
        <v>0</v>
      </c>
      <c r="U41" s="5">
        <v>-1.008646E-2</v>
      </c>
    </row>
    <row r="42" spans="1:21" x14ac:dyDescent="0.2">
      <c r="A42" s="26"/>
      <c r="B42" t="s">
        <v>16</v>
      </c>
      <c r="C42" s="2">
        <v>45254</v>
      </c>
      <c r="D42" s="4">
        <v>575759</v>
      </c>
      <c r="E42" s="4">
        <v>1282257</v>
      </c>
      <c r="F42" s="4">
        <v>-706498</v>
      </c>
      <c r="G42" s="4">
        <v>-48139310000</v>
      </c>
      <c r="H42" s="4">
        <f t="shared" si="0"/>
        <v>-650389733749.8479</v>
      </c>
      <c r="I42" s="4"/>
      <c r="J42" s="4"/>
      <c r="K42" s="4"/>
      <c r="L42" s="4"/>
      <c r="M42" s="4"/>
      <c r="N42" s="4"/>
      <c r="O42" s="4"/>
      <c r="P42" s="4"/>
      <c r="Q42" s="4"/>
      <c r="R42" s="4">
        <v>3128900</v>
      </c>
      <c r="S42" s="5">
        <v>0.59382402761353825</v>
      </c>
      <c r="T42" s="5">
        <v>0</v>
      </c>
      <c r="U42" s="5">
        <v>-5.82242E-3</v>
      </c>
    </row>
    <row r="43" spans="1:21" x14ac:dyDescent="0.2">
      <c r="A43" s="26"/>
      <c r="B43" t="s">
        <v>19</v>
      </c>
      <c r="C43" s="2">
        <v>45257</v>
      </c>
      <c r="D43" s="4">
        <v>234600</v>
      </c>
      <c r="E43" s="4">
        <v>363376</v>
      </c>
      <c r="F43" s="4">
        <v>-128776</v>
      </c>
      <c r="G43" s="4">
        <v>-8797800000</v>
      </c>
      <c r="H43" s="4">
        <f t="shared" si="0"/>
        <v>-659187533749.8479</v>
      </c>
      <c r="I43" s="4"/>
      <c r="J43" s="4"/>
      <c r="K43" s="4"/>
      <c r="L43" s="4"/>
      <c r="M43" s="4"/>
      <c r="N43" s="4"/>
      <c r="O43" s="4"/>
      <c r="P43" s="4"/>
      <c r="Q43" s="4"/>
      <c r="R43" s="4">
        <v>1333300</v>
      </c>
      <c r="S43" s="5">
        <v>0.44849321233030826</v>
      </c>
      <c r="T43" s="5">
        <v>0</v>
      </c>
      <c r="U43" s="5">
        <v>-2.9282599999999998E-3</v>
      </c>
    </row>
    <row r="44" spans="1:21" x14ac:dyDescent="0.2">
      <c r="A44" s="26"/>
      <c r="B44" t="s">
        <v>20</v>
      </c>
      <c r="C44" s="2">
        <v>45258</v>
      </c>
      <c r="D44" s="4">
        <v>313100</v>
      </c>
      <c r="E44" s="4">
        <v>797125</v>
      </c>
      <c r="F44" s="4">
        <v>-484025</v>
      </c>
      <c r="G44" s="4">
        <v>-32867330000</v>
      </c>
      <c r="H44" s="4">
        <f t="shared" si="0"/>
        <v>-692054863749.8479</v>
      </c>
      <c r="I44" s="4"/>
      <c r="J44" s="4"/>
      <c r="K44" s="4"/>
      <c r="L44" s="4"/>
      <c r="M44" s="4"/>
      <c r="N44" s="4"/>
      <c r="O44" s="4"/>
      <c r="P44" s="4"/>
      <c r="Q44" s="4"/>
      <c r="R44" s="4">
        <v>1957253</v>
      </c>
      <c r="S44" s="5">
        <v>0.56723632560532544</v>
      </c>
      <c r="T44" s="5">
        <v>0</v>
      </c>
      <c r="U44" s="5">
        <v>5.8737199999999998E-3</v>
      </c>
    </row>
    <row r="45" spans="1:21" x14ac:dyDescent="0.2">
      <c r="A45" s="26"/>
      <c r="B45" t="s">
        <v>21</v>
      </c>
      <c r="C45" s="2">
        <v>45259</v>
      </c>
      <c r="D45" s="4">
        <v>160592</v>
      </c>
      <c r="E45" s="4">
        <v>496543</v>
      </c>
      <c r="F45" s="4">
        <v>-335951</v>
      </c>
      <c r="G45" s="4">
        <v>-22987070000</v>
      </c>
      <c r="H45" s="4">
        <f t="shared" si="0"/>
        <v>-715041933749.8479</v>
      </c>
      <c r="I45" s="4"/>
      <c r="J45" s="4"/>
      <c r="K45" s="4"/>
      <c r="L45" s="4"/>
      <c r="M45" s="4"/>
      <c r="N45" s="4"/>
      <c r="O45" s="4"/>
      <c r="P45" s="4"/>
      <c r="Q45" s="4"/>
      <c r="R45" s="4">
        <v>1419153</v>
      </c>
      <c r="S45" s="5">
        <v>0.46304732470706117</v>
      </c>
      <c r="T45" s="5">
        <v>0</v>
      </c>
      <c r="U45" s="5">
        <v>-1.4598499999999999E-3</v>
      </c>
    </row>
    <row r="46" spans="1:21" x14ac:dyDescent="0.2">
      <c r="A46" s="26"/>
      <c r="B46" t="s">
        <v>22</v>
      </c>
      <c r="C46" s="2">
        <v>45260</v>
      </c>
      <c r="D46" s="4">
        <v>194519</v>
      </c>
      <c r="E46" s="4">
        <v>1727461</v>
      </c>
      <c r="F46" s="4">
        <v>-1532942</v>
      </c>
      <c r="G46" s="4">
        <v>-103967690000</v>
      </c>
      <c r="H46" s="4">
        <f t="shared" si="0"/>
        <v>-819009623749.8479</v>
      </c>
      <c r="I46" s="4"/>
      <c r="J46" s="4"/>
      <c r="K46" s="4"/>
      <c r="L46" s="4"/>
      <c r="M46" s="4"/>
      <c r="N46" s="4"/>
      <c r="O46" s="4"/>
      <c r="P46" s="4"/>
      <c r="Q46" s="4"/>
      <c r="R46" s="4">
        <v>2630600</v>
      </c>
      <c r="S46" s="5">
        <v>0.73062419219949826</v>
      </c>
      <c r="T46" s="5">
        <v>0</v>
      </c>
      <c r="U46" s="5">
        <v>-1.461988E-2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563800</v>
      </c>
      <c r="E47" s="4">
        <v>433102</v>
      </c>
      <c r="F47" s="4">
        <v>130698</v>
      </c>
      <c r="G47" s="4">
        <v>8876410000</v>
      </c>
      <c r="H47" s="4">
        <f t="shared" si="0"/>
        <v>-810133213749.8479</v>
      </c>
      <c r="I47" s="4"/>
      <c r="J47" s="4"/>
      <c r="K47" s="4"/>
      <c r="L47" s="4"/>
      <c r="M47" s="4"/>
      <c r="N47" s="4"/>
      <c r="O47" s="4"/>
      <c r="P47" s="4"/>
      <c r="Q47" s="4"/>
      <c r="R47" s="4">
        <v>1558800</v>
      </c>
      <c r="S47" s="5">
        <v>0.63953169104439311</v>
      </c>
      <c r="T47" s="5">
        <v>0</v>
      </c>
      <c r="U47" s="5">
        <v>1.4836800000000001E-2</v>
      </c>
    </row>
    <row r="48" spans="1:21" x14ac:dyDescent="0.2">
      <c r="A48" s="26"/>
      <c r="B48" t="s">
        <v>27</v>
      </c>
      <c r="C48" s="2">
        <v>45264</v>
      </c>
      <c r="D48" s="4">
        <v>613700</v>
      </c>
      <c r="E48" s="4">
        <v>1033100</v>
      </c>
      <c r="F48" s="4">
        <v>-419400</v>
      </c>
      <c r="G48" s="4">
        <v>-28918100000</v>
      </c>
      <c r="H48" s="4">
        <f t="shared" si="0"/>
        <v>-839051313749.8479</v>
      </c>
      <c r="I48" s="4"/>
      <c r="J48" s="4"/>
      <c r="K48" s="4"/>
      <c r="L48" s="4"/>
      <c r="M48" s="4"/>
      <c r="N48" s="4"/>
      <c r="O48" s="4"/>
      <c r="P48" s="4"/>
      <c r="Q48" s="4"/>
      <c r="R48" s="4">
        <v>3006800</v>
      </c>
      <c r="S48" s="5">
        <v>0.54769189836370891</v>
      </c>
      <c r="T48" s="5">
        <v>0</v>
      </c>
      <c r="U48" s="5">
        <v>5.8479500000000002E-3</v>
      </c>
    </row>
    <row r="49" spans="1:21" x14ac:dyDescent="0.2">
      <c r="A49" s="26"/>
      <c r="B49" t="s">
        <v>28</v>
      </c>
      <c r="C49" s="2">
        <v>45265</v>
      </c>
      <c r="D49" s="4">
        <v>66100</v>
      </c>
      <c r="E49" s="4">
        <v>1406879</v>
      </c>
      <c r="F49" s="4">
        <v>-1340779</v>
      </c>
      <c r="G49" s="4">
        <v>-91638630000</v>
      </c>
      <c r="H49" s="4">
        <f t="shared" si="0"/>
        <v>-930689943749.8479</v>
      </c>
      <c r="I49" s="4"/>
      <c r="J49" s="4"/>
      <c r="K49" s="4"/>
      <c r="L49" s="4"/>
      <c r="M49" s="4"/>
      <c r="N49" s="4"/>
      <c r="O49" s="4"/>
      <c r="P49" s="4"/>
      <c r="Q49" s="4"/>
      <c r="R49" s="4">
        <v>2302100</v>
      </c>
      <c r="S49" s="5">
        <v>0.63984144911168062</v>
      </c>
      <c r="T49" s="5">
        <v>0</v>
      </c>
      <c r="U49" s="5">
        <v>-1.017442E-2</v>
      </c>
    </row>
    <row r="50" spans="1:21" x14ac:dyDescent="0.2">
      <c r="A50" s="26"/>
      <c r="B50" t="s">
        <v>29</v>
      </c>
      <c r="C50" s="2">
        <v>45266</v>
      </c>
      <c r="D50" s="4">
        <v>135700</v>
      </c>
      <c r="E50" s="4">
        <v>898439</v>
      </c>
      <c r="F50" s="4">
        <v>-762739</v>
      </c>
      <c r="G50" s="4">
        <v>-52065370000</v>
      </c>
      <c r="H50" s="4">
        <f t="shared" si="0"/>
        <v>-982755313749.8479</v>
      </c>
      <c r="I50" s="4"/>
      <c r="J50" s="4"/>
      <c r="K50" s="4"/>
      <c r="L50" s="4"/>
      <c r="M50" s="4"/>
      <c r="N50" s="4"/>
      <c r="O50" s="4"/>
      <c r="P50" s="4"/>
      <c r="Q50" s="4"/>
      <c r="R50" s="4">
        <v>1606600</v>
      </c>
      <c r="S50" s="5">
        <v>0.643681688036848</v>
      </c>
      <c r="T50" s="5">
        <v>0</v>
      </c>
      <c r="U50" s="5">
        <v>5.8737199999999998E-3</v>
      </c>
    </row>
    <row r="51" spans="1:21" x14ac:dyDescent="0.2">
      <c r="A51" s="26"/>
      <c r="B51" t="s">
        <v>30</v>
      </c>
      <c r="C51" s="2">
        <v>45267</v>
      </c>
      <c r="D51" s="4">
        <v>858950</v>
      </c>
      <c r="E51" s="4">
        <v>1659495</v>
      </c>
      <c r="F51" s="4">
        <v>-800545</v>
      </c>
      <c r="G51" s="4">
        <v>-54409890000</v>
      </c>
      <c r="H51" s="4">
        <f t="shared" si="0"/>
        <v>-1037165203749.8479</v>
      </c>
      <c r="I51" s="4"/>
      <c r="J51" s="4"/>
      <c r="K51" s="4"/>
      <c r="L51" s="4"/>
      <c r="M51" s="4"/>
      <c r="N51" s="4"/>
      <c r="O51" s="4"/>
      <c r="P51" s="4"/>
      <c r="Q51" s="4"/>
      <c r="R51" s="4">
        <v>3921300</v>
      </c>
      <c r="S51" s="5">
        <v>0.64224746895162321</v>
      </c>
      <c r="T51" s="5">
        <v>0</v>
      </c>
      <c r="U51" s="5">
        <v>-1.4598499999999999E-3</v>
      </c>
    </row>
    <row r="52" spans="1:21" x14ac:dyDescent="0.2">
      <c r="A52" s="26"/>
      <c r="B52" t="s">
        <v>37</v>
      </c>
      <c r="C52" s="2">
        <v>45268</v>
      </c>
      <c r="D52" s="4">
        <v>118301</v>
      </c>
      <c r="E52" s="4">
        <v>1232232</v>
      </c>
      <c r="F52" s="4">
        <v>-1113931</v>
      </c>
      <c r="G52" s="4">
        <v>-76633950000</v>
      </c>
      <c r="H52" s="4">
        <f t="shared" si="0"/>
        <v>-1113799153749.8479</v>
      </c>
      <c r="I52" s="4">
        <v>53600</v>
      </c>
      <c r="J52" s="4">
        <v>168300</v>
      </c>
      <c r="K52" s="4">
        <v>-114700</v>
      </c>
      <c r="L52" s="4">
        <v>-7869600000</v>
      </c>
      <c r="M52" s="4"/>
      <c r="N52" s="4"/>
      <c r="O52" s="4"/>
      <c r="P52" s="4"/>
      <c r="Q52" s="4"/>
      <c r="R52" s="4">
        <v>3729400</v>
      </c>
      <c r="S52" s="5">
        <v>0.36213144205502223</v>
      </c>
      <c r="T52" s="5">
        <v>5.950018769775299E-2</v>
      </c>
      <c r="U52" s="5">
        <v>8.7719300000000007E-3</v>
      </c>
    </row>
    <row r="53" spans="1:21" x14ac:dyDescent="0.2">
      <c r="A53" s="26"/>
      <c r="B53" t="s">
        <v>34</v>
      </c>
      <c r="C53" s="2">
        <v>45271</v>
      </c>
      <c r="D53" s="4">
        <v>766615</v>
      </c>
      <c r="E53" s="4">
        <v>1009762</v>
      </c>
      <c r="F53" s="4">
        <v>-243147</v>
      </c>
      <c r="G53" s="4">
        <v>-17100670000</v>
      </c>
      <c r="H53" s="4">
        <f t="shared" si="0"/>
        <v>-1130899823749.8479</v>
      </c>
      <c r="I53" s="4">
        <v>300700</v>
      </c>
      <c r="J53" s="4">
        <v>288200</v>
      </c>
      <c r="K53" s="4">
        <v>12500</v>
      </c>
      <c r="L53" s="4">
        <v>911270000</v>
      </c>
      <c r="M53" s="4"/>
      <c r="N53" s="4">
        <v>2274</v>
      </c>
      <c r="O53" s="4">
        <v>2251</v>
      </c>
      <c r="P53" s="4">
        <v>2121700</v>
      </c>
      <c r="Q53" s="4">
        <v>2188000</v>
      </c>
      <c r="R53" s="4">
        <v>4764500</v>
      </c>
      <c r="S53" s="5">
        <v>0.37283597439395527</v>
      </c>
      <c r="T53" s="5">
        <v>0.12360163710777626</v>
      </c>
      <c r="U53" s="5">
        <v>1.449275E-2</v>
      </c>
    </row>
    <row r="54" spans="1:21" x14ac:dyDescent="0.2">
      <c r="A54" s="26"/>
      <c r="B54" t="s">
        <v>35</v>
      </c>
      <c r="C54" s="2">
        <v>45272</v>
      </c>
      <c r="D54" s="4">
        <v>556567</v>
      </c>
      <c r="E54" s="4">
        <v>1439082</v>
      </c>
      <c r="F54" s="4">
        <v>-882515</v>
      </c>
      <c r="G54" s="4">
        <v>-61191520000</v>
      </c>
      <c r="H54" s="4">
        <f t="shared" si="0"/>
        <v>-1192091343749.8479</v>
      </c>
      <c r="I54" s="4">
        <v>98200</v>
      </c>
      <c r="J54" s="4">
        <v>159200</v>
      </c>
      <c r="K54" s="4">
        <v>-61000</v>
      </c>
      <c r="L54" s="4">
        <v>-4284060000</v>
      </c>
      <c r="M54" s="4"/>
      <c r="N54" s="4">
        <v>1500</v>
      </c>
      <c r="O54" s="4">
        <v>2312</v>
      </c>
      <c r="P54" s="4">
        <v>938300</v>
      </c>
      <c r="Q54" s="4">
        <v>1697000</v>
      </c>
      <c r="R54" s="4">
        <v>2788700</v>
      </c>
      <c r="S54" s="5">
        <v>0.71561982285652814</v>
      </c>
      <c r="T54" s="5">
        <v>9.2301072184171842E-2</v>
      </c>
      <c r="U54" s="5">
        <v>-8.5714299999999997E-3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A34C-ED2A-3F42-A5F8-5B1ABFA58097}">
  <dimension ref="A1:U67"/>
  <sheetViews>
    <sheetView workbookViewId="0">
      <pane ySplit="2" topLeftCell="A23" activePane="bottomLeft" state="frozen"/>
      <selection pane="bottomLeft" activeCell="N52" sqref="N52:Q52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4.5" customWidth="1"/>
    <col min="7" max="7" width="16.33203125" customWidth="1"/>
    <col min="8" max="8" width="21.5" customWidth="1"/>
    <col min="18" max="18" width="15.6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21625</v>
      </c>
      <c r="E3" s="4">
        <v>0</v>
      </c>
      <c r="F3" s="4">
        <v>21625</v>
      </c>
      <c r="G3" s="4">
        <v>1738120000</v>
      </c>
      <c r="H3" s="4">
        <v>1738120000</v>
      </c>
      <c r="I3" s="4"/>
      <c r="J3" s="4"/>
      <c r="K3" s="4"/>
      <c r="L3" s="4"/>
      <c r="M3" s="4"/>
      <c r="N3" s="4"/>
      <c r="O3" s="4"/>
      <c r="P3" s="4"/>
      <c r="Q3" s="4"/>
      <c r="R3" s="4">
        <v>447508</v>
      </c>
      <c r="S3" s="5">
        <v>4.8323158468675423E-2</v>
      </c>
      <c r="T3" s="5">
        <v>0</v>
      </c>
      <c r="U3" s="5">
        <v>1.2690399999999999E-3</v>
      </c>
    </row>
    <row r="4" spans="1:21" x14ac:dyDescent="0.2">
      <c r="A4" s="26"/>
      <c r="B4" t="s">
        <v>26</v>
      </c>
      <c r="C4" s="2">
        <v>45202</v>
      </c>
      <c r="D4" s="4">
        <v>306200</v>
      </c>
      <c r="E4" s="4">
        <v>305933</v>
      </c>
      <c r="F4" s="4">
        <v>267</v>
      </c>
      <c r="G4" s="4">
        <v>35720000</v>
      </c>
      <c r="H4" s="4">
        <f>H3+G4</f>
        <v>1773840000</v>
      </c>
      <c r="I4" s="4"/>
      <c r="J4" s="4"/>
      <c r="K4" s="4"/>
      <c r="L4" s="4"/>
      <c r="M4" s="4"/>
      <c r="N4" s="4"/>
      <c r="O4" s="4"/>
      <c r="P4" s="4"/>
      <c r="Q4" s="4"/>
      <c r="R4" s="4">
        <v>767100</v>
      </c>
      <c r="S4" s="5">
        <v>0.79798331377916831</v>
      </c>
      <c r="T4" s="5">
        <v>0</v>
      </c>
      <c r="U4" s="5">
        <v>-1.7743979999999999E-2</v>
      </c>
    </row>
    <row r="5" spans="1:21" x14ac:dyDescent="0.2">
      <c r="A5" s="26"/>
      <c r="B5" t="s">
        <v>27</v>
      </c>
      <c r="C5" s="2">
        <v>45203</v>
      </c>
      <c r="D5" s="4">
        <v>228000</v>
      </c>
      <c r="E5" s="4">
        <v>228000</v>
      </c>
      <c r="F5" s="4">
        <v>0</v>
      </c>
      <c r="G5" s="4">
        <v>0</v>
      </c>
      <c r="H5" s="4">
        <f>H4+G5</f>
        <v>1773840000</v>
      </c>
      <c r="I5" s="4"/>
      <c r="J5" s="4"/>
      <c r="K5" s="4"/>
      <c r="L5" s="4"/>
      <c r="M5" s="4"/>
      <c r="N5" s="4"/>
      <c r="O5" s="4"/>
      <c r="P5" s="4"/>
      <c r="Q5" s="4"/>
      <c r="R5" s="4">
        <v>613800</v>
      </c>
      <c r="S5" s="5">
        <v>0.74291300097751711</v>
      </c>
      <c r="T5" s="5">
        <v>0</v>
      </c>
      <c r="U5" s="5">
        <v>1.29032E-3</v>
      </c>
    </row>
    <row r="6" spans="1:21" x14ac:dyDescent="0.2">
      <c r="A6" s="26"/>
      <c r="B6" t="s">
        <v>28</v>
      </c>
      <c r="C6" s="2">
        <v>45204</v>
      </c>
      <c r="D6" s="4">
        <v>74500</v>
      </c>
      <c r="E6" s="4">
        <v>74500</v>
      </c>
      <c r="F6" s="4">
        <v>0</v>
      </c>
      <c r="G6" s="4">
        <v>0</v>
      </c>
      <c r="H6" s="4">
        <f>H5+G6</f>
        <v>1773840000</v>
      </c>
      <c r="I6" s="4"/>
      <c r="J6" s="4"/>
      <c r="K6" s="4"/>
      <c r="L6" s="4"/>
      <c r="M6" s="4"/>
      <c r="N6" s="4"/>
      <c r="O6" s="4"/>
      <c r="P6" s="4"/>
      <c r="Q6" s="4"/>
      <c r="R6" s="4">
        <v>367200</v>
      </c>
      <c r="S6" s="5">
        <v>0.40577342047930282</v>
      </c>
      <c r="T6" s="5">
        <v>0</v>
      </c>
      <c r="U6" s="5">
        <v>2.5773200000000001E-3</v>
      </c>
    </row>
    <row r="7" spans="1:21" x14ac:dyDescent="0.2">
      <c r="A7" s="26"/>
      <c r="B7" t="s">
        <v>29</v>
      </c>
      <c r="C7" s="2">
        <v>45205</v>
      </c>
      <c r="D7" s="4">
        <v>97100</v>
      </c>
      <c r="E7" s="4">
        <v>81100</v>
      </c>
      <c r="F7" s="4">
        <v>16000</v>
      </c>
      <c r="G7" s="4">
        <v>1251200000</v>
      </c>
      <c r="H7" s="4">
        <f t="shared" ref="H7:H54" si="0">H6+G7</f>
        <v>3025040000</v>
      </c>
      <c r="I7" s="4"/>
      <c r="J7" s="4"/>
      <c r="K7" s="4"/>
      <c r="L7" s="4"/>
      <c r="M7" s="4"/>
      <c r="N7" s="4"/>
      <c r="O7" s="4"/>
      <c r="P7" s="4"/>
      <c r="Q7" s="4"/>
      <c r="R7" s="4">
        <v>359800</v>
      </c>
      <c r="S7" s="5">
        <v>0.49527515286270152</v>
      </c>
      <c r="T7" s="5">
        <v>0</v>
      </c>
      <c r="U7" s="5">
        <v>2.57069E-3</v>
      </c>
    </row>
    <row r="8" spans="1:21" x14ac:dyDescent="0.2">
      <c r="A8" s="26"/>
      <c r="B8" t="s">
        <v>32</v>
      </c>
      <c r="C8" s="2">
        <v>45208</v>
      </c>
      <c r="D8" s="4">
        <v>20000</v>
      </c>
      <c r="E8" s="4">
        <v>20000</v>
      </c>
      <c r="F8" s="4">
        <v>0</v>
      </c>
      <c r="G8" s="4">
        <v>0</v>
      </c>
      <c r="H8" s="4">
        <f t="shared" si="0"/>
        <v>3025040000</v>
      </c>
      <c r="I8" s="4"/>
      <c r="J8" s="4"/>
      <c r="K8" s="4"/>
      <c r="L8" s="4"/>
      <c r="M8" s="4"/>
      <c r="N8" s="4"/>
      <c r="O8" s="4"/>
      <c r="P8" s="4"/>
      <c r="Q8" s="4"/>
      <c r="R8" s="4">
        <v>717600</v>
      </c>
      <c r="S8" s="5">
        <v>5.5741360089186176E-2</v>
      </c>
      <c r="T8" s="5">
        <v>0</v>
      </c>
      <c r="U8" s="5">
        <v>2.5641029999999999E-2</v>
      </c>
    </row>
    <row r="9" spans="1:21" x14ac:dyDescent="0.2">
      <c r="A9" s="26"/>
      <c r="B9" t="s">
        <v>33</v>
      </c>
      <c r="C9" s="2">
        <v>45209</v>
      </c>
      <c r="D9" s="4">
        <v>33</v>
      </c>
      <c r="E9" s="4">
        <v>166</v>
      </c>
      <c r="F9" s="4">
        <v>-133</v>
      </c>
      <c r="G9" s="4">
        <v>-10680000</v>
      </c>
      <c r="H9" s="4">
        <f t="shared" si="0"/>
        <v>3014360000</v>
      </c>
      <c r="I9" s="4"/>
      <c r="J9" s="4"/>
      <c r="K9" s="4"/>
      <c r="L9" s="4"/>
      <c r="M9" s="4"/>
      <c r="N9" s="4"/>
      <c r="O9" s="4"/>
      <c r="P9" s="4"/>
      <c r="Q9" s="4"/>
      <c r="R9" s="4">
        <v>557100</v>
      </c>
      <c r="S9" s="5">
        <v>3.5720696463830554E-4</v>
      </c>
      <c r="T9" s="5">
        <v>0</v>
      </c>
      <c r="U9" s="5">
        <v>-6.2500000000000003E-3</v>
      </c>
    </row>
    <row r="10" spans="1:21" x14ac:dyDescent="0.2">
      <c r="A10" s="26"/>
      <c r="B10" t="s">
        <v>34</v>
      </c>
      <c r="C10" s="2">
        <v>45210</v>
      </c>
      <c r="D10" s="4">
        <v>492300</v>
      </c>
      <c r="E10" s="4">
        <v>503114</v>
      </c>
      <c r="F10" s="4">
        <v>-10814</v>
      </c>
      <c r="G10" s="4">
        <v>-865870000</v>
      </c>
      <c r="H10" s="4">
        <f t="shared" si="0"/>
        <v>2148490000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922800</v>
      </c>
      <c r="S10" s="5">
        <v>1.0786887732986563</v>
      </c>
      <c r="T10" s="5">
        <v>0</v>
      </c>
      <c r="U10" s="5">
        <v>1.006289E-2</v>
      </c>
    </row>
    <row r="11" spans="1:21" x14ac:dyDescent="0.2">
      <c r="A11" s="26"/>
      <c r="B11" t="s">
        <v>35</v>
      </c>
      <c r="C11" s="2">
        <v>45211</v>
      </c>
      <c r="D11" s="4">
        <v>56700</v>
      </c>
      <c r="E11" s="4">
        <v>56700</v>
      </c>
      <c r="F11" s="4">
        <v>0</v>
      </c>
      <c r="G11" s="4">
        <v>0</v>
      </c>
      <c r="H11" s="4">
        <f t="shared" si="0"/>
        <v>2148490000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417100</v>
      </c>
      <c r="S11" s="5">
        <v>0.2718772476624311</v>
      </c>
      <c r="T11" s="5">
        <v>0</v>
      </c>
      <c r="U11" s="5">
        <v>-3.7359899999999998E-3</v>
      </c>
    </row>
    <row r="12" spans="1:21" x14ac:dyDescent="0.2">
      <c r="A12" s="26"/>
      <c r="B12" t="s">
        <v>36</v>
      </c>
      <c r="C12" s="2">
        <v>45212</v>
      </c>
      <c r="D12" s="4">
        <v>166</v>
      </c>
      <c r="E12" s="4">
        <v>8400</v>
      </c>
      <c r="F12" s="4">
        <v>-8234</v>
      </c>
      <c r="G12" s="4">
        <v>-655220000</v>
      </c>
      <c r="H12" s="4">
        <f t="shared" si="0"/>
        <v>1493270000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446200</v>
      </c>
      <c r="S12" s="5">
        <v>1.9197669206633797E-2</v>
      </c>
      <c r="T12" s="5">
        <v>0</v>
      </c>
      <c r="U12" s="5">
        <v>-2.5000000000000001E-3</v>
      </c>
    </row>
    <row r="13" spans="1:21" x14ac:dyDescent="0.2">
      <c r="A13" s="26"/>
      <c r="B13" t="s">
        <v>8</v>
      </c>
      <c r="C13" s="6">
        <v>45215</v>
      </c>
      <c r="D13" s="4">
        <v>0</v>
      </c>
      <c r="E13" s="4">
        <v>47200</v>
      </c>
      <c r="F13" s="4">
        <v>-47200</v>
      </c>
      <c r="G13" s="4">
        <v>-3778040000</v>
      </c>
      <c r="H13" s="4">
        <f t="shared" si="0"/>
        <v>-2284770000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565200</v>
      </c>
      <c r="S13" s="5">
        <v>8.3510261854210899E-2</v>
      </c>
      <c r="T13" s="5">
        <v>0</v>
      </c>
      <c r="U13" s="5">
        <v>1.2531300000000001E-3</v>
      </c>
    </row>
    <row r="14" spans="1:21" x14ac:dyDescent="0.2">
      <c r="A14" s="26"/>
      <c r="B14" t="s">
        <v>9</v>
      </c>
      <c r="C14" s="6">
        <v>45216</v>
      </c>
      <c r="D14" s="4">
        <v>110400</v>
      </c>
      <c r="E14" s="4">
        <v>115800</v>
      </c>
      <c r="F14" s="4">
        <v>-5400</v>
      </c>
      <c r="G14" s="4">
        <v>-427140000</v>
      </c>
      <c r="H14" s="4">
        <f t="shared" si="0"/>
        <v>-2711910000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456000</v>
      </c>
      <c r="S14" s="5">
        <v>0.49605263157894736</v>
      </c>
      <c r="T14" s="5">
        <v>0</v>
      </c>
      <c r="U14" s="5">
        <v>-1.001252E-2</v>
      </c>
    </row>
    <row r="15" spans="1:21" x14ac:dyDescent="0.2">
      <c r="A15" s="26"/>
      <c r="B15" t="s">
        <v>10</v>
      </c>
      <c r="C15" s="6">
        <v>45217</v>
      </c>
      <c r="D15" s="4">
        <v>532500</v>
      </c>
      <c r="E15" s="4">
        <v>532500</v>
      </c>
      <c r="F15" s="4">
        <v>0</v>
      </c>
      <c r="G15" s="4">
        <v>0</v>
      </c>
      <c r="H15" s="4">
        <f t="shared" si="0"/>
        <v>-2711910000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1218000</v>
      </c>
      <c r="S15" s="5">
        <v>0.87438423645320196</v>
      </c>
      <c r="T15" s="5">
        <v>0</v>
      </c>
      <c r="U15" s="5">
        <v>-2.654867E-2</v>
      </c>
    </row>
    <row r="16" spans="1:21" x14ac:dyDescent="0.2">
      <c r="A16" s="26"/>
      <c r="B16" t="s">
        <v>11</v>
      </c>
      <c r="C16" s="6">
        <v>45218</v>
      </c>
      <c r="D16" s="4">
        <v>21414</v>
      </c>
      <c r="E16" s="4">
        <v>15300</v>
      </c>
      <c r="F16" s="4">
        <v>6114</v>
      </c>
      <c r="G16" s="4">
        <v>507980000</v>
      </c>
      <c r="H16" s="4">
        <f t="shared" si="0"/>
        <v>-2203930000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754700</v>
      </c>
      <c r="S16" s="5">
        <v>4.8647144560752614E-2</v>
      </c>
      <c r="T16" s="5">
        <v>0</v>
      </c>
      <c r="U16" s="5">
        <v>-1.428571E-2</v>
      </c>
    </row>
    <row r="17" spans="1:21" x14ac:dyDescent="0.2">
      <c r="A17" s="26"/>
      <c r="B17" t="s">
        <v>12</v>
      </c>
      <c r="C17" s="6">
        <v>45219</v>
      </c>
      <c r="D17" s="4">
        <v>5400</v>
      </c>
      <c r="E17" s="4">
        <v>15900</v>
      </c>
      <c r="F17" s="4">
        <v>-10500</v>
      </c>
      <c r="G17" s="4">
        <v>-790700000</v>
      </c>
      <c r="H17" s="4">
        <f t="shared" si="0"/>
        <v>-2994630000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314300</v>
      </c>
      <c r="S17" s="5">
        <v>6.7769646834234809E-2</v>
      </c>
      <c r="T17" s="5">
        <v>0</v>
      </c>
      <c r="U17" s="5">
        <v>3.9545700000000001E-3</v>
      </c>
    </row>
    <row r="18" spans="1:21" x14ac:dyDescent="0.2">
      <c r="A18" s="26"/>
      <c r="B18" t="s">
        <v>15</v>
      </c>
      <c r="C18" s="6">
        <v>45222</v>
      </c>
      <c r="D18" s="4">
        <v>0</v>
      </c>
      <c r="E18" s="4">
        <v>15300</v>
      </c>
      <c r="F18" s="4">
        <v>-15300</v>
      </c>
      <c r="G18" s="4">
        <v>-1148020000</v>
      </c>
      <c r="H18" s="4">
        <f t="shared" si="0"/>
        <v>-4142650000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579000</v>
      </c>
      <c r="S18" s="5">
        <v>2.6424870466321245E-2</v>
      </c>
      <c r="T18" s="5">
        <v>0</v>
      </c>
      <c r="U18" s="5">
        <v>-1.458886E-2</v>
      </c>
    </row>
    <row r="19" spans="1:21" x14ac:dyDescent="0.2">
      <c r="A19" s="26"/>
      <c r="B19" t="s">
        <v>16</v>
      </c>
      <c r="C19" s="6">
        <v>45223</v>
      </c>
      <c r="D19" s="4">
        <v>15300</v>
      </c>
      <c r="E19" s="4">
        <v>1266</v>
      </c>
      <c r="F19" s="4">
        <v>14034</v>
      </c>
      <c r="G19" s="4">
        <v>1050120000</v>
      </c>
      <c r="H19" s="4">
        <f t="shared" si="0"/>
        <v>-3092530000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331700</v>
      </c>
      <c r="S19" s="5">
        <v>4.9942719324690986E-2</v>
      </c>
      <c r="T19" s="5">
        <v>0</v>
      </c>
      <c r="U19" s="5">
        <v>6.7294800000000004E-3</v>
      </c>
    </row>
    <row r="20" spans="1:21" x14ac:dyDescent="0.2">
      <c r="A20" s="26"/>
      <c r="B20" t="s">
        <v>17</v>
      </c>
      <c r="C20" s="6">
        <v>45224</v>
      </c>
      <c r="D20" s="4">
        <v>15900</v>
      </c>
      <c r="E20" s="4">
        <v>0</v>
      </c>
      <c r="F20" s="4">
        <v>15900</v>
      </c>
      <c r="G20" s="4">
        <v>1189320000</v>
      </c>
      <c r="H20" s="4">
        <f t="shared" si="0"/>
        <v>-1903210000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447800</v>
      </c>
      <c r="S20" s="5">
        <v>3.550692273336311E-2</v>
      </c>
      <c r="T20" s="5">
        <v>0</v>
      </c>
      <c r="U20" s="5">
        <v>-6.6844900000000004E-3</v>
      </c>
    </row>
    <row r="21" spans="1:21" x14ac:dyDescent="0.2">
      <c r="A21" s="26"/>
      <c r="B21" t="s">
        <v>18</v>
      </c>
      <c r="C21" s="6">
        <v>45225</v>
      </c>
      <c r="D21" s="4">
        <v>15300</v>
      </c>
      <c r="E21" s="4">
        <v>100</v>
      </c>
      <c r="F21" s="4">
        <v>15200</v>
      </c>
      <c r="G21" s="4">
        <v>1124840000</v>
      </c>
      <c r="H21" s="4">
        <f t="shared" si="0"/>
        <v>-778370000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989700</v>
      </c>
      <c r="S21" s="5">
        <v>1.5560270789128019E-2</v>
      </c>
      <c r="T21" s="5">
        <v>0</v>
      </c>
      <c r="U21" s="5">
        <v>-4.03769E-3</v>
      </c>
    </row>
    <row r="22" spans="1:21" x14ac:dyDescent="0.2">
      <c r="A22" s="26"/>
      <c r="B22" t="s">
        <v>19</v>
      </c>
      <c r="C22" s="6">
        <v>45226</v>
      </c>
      <c r="D22" s="4">
        <v>358670</v>
      </c>
      <c r="E22" s="4">
        <v>363730</v>
      </c>
      <c r="F22" s="4">
        <v>-5060</v>
      </c>
      <c r="G22" s="4">
        <v>-369949176.36787033</v>
      </c>
      <c r="H22" s="4">
        <f t="shared" si="0"/>
        <v>-1148319176.3678703</v>
      </c>
      <c r="I22" s="4"/>
      <c r="J22" s="4"/>
      <c r="K22" s="4"/>
      <c r="L22" s="4"/>
      <c r="M22" s="4"/>
      <c r="N22" s="4"/>
      <c r="O22" s="4"/>
      <c r="P22" s="4"/>
      <c r="Q22" s="4"/>
      <c r="R22" s="4">
        <v>701033</v>
      </c>
      <c r="S22" s="5">
        <v>1.030479306965578</v>
      </c>
      <c r="T22" s="5">
        <v>0</v>
      </c>
      <c r="U22" s="5">
        <v>-5.4054100000000002E-3</v>
      </c>
    </row>
    <row r="23" spans="1:21" x14ac:dyDescent="0.2">
      <c r="A23" s="26"/>
      <c r="B23" t="s">
        <v>22</v>
      </c>
      <c r="C23" s="2">
        <v>45229</v>
      </c>
      <c r="D23" s="4">
        <v>200026</v>
      </c>
      <c r="E23" s="4">
        <v>200000</v>
      </c>
      <c r="F23" s="4">
        <v>26</v>
      </c>
      <c r="G23" s="4">
        <v>1910000</v>
      </c>
      <c r="H23" s="4">
        <f t="shared" si="0"/>
        <v>-1146409176.3678703</v>
      </c>
      <c r="I23" s="4"/>
      <c r="J23" s="4"/>
      <c r="K23" s="4"/>
      <c r="L23" s="4"/>
      <c r="M23" s="4"/>
      <c r="N23" s="4"/>
      <c r="O23" s="4"/>
      <c r="P23" s="4"/>
      <c r="Q23" s="4"/>
      <c r="R23" s="4">
        <v>523300</v>
      </c>
      <c r="S23" s="5">
        <v>0.76442958150200646</v>
      </c>
      <c r="T23" s="5">
        <v>0</v>
      </c>
      <c r="U23" s="5">
        <v>-9.5108699999999994E-3</v>
      </c>
    </row>
    <row r="24" spans="1:21" x14ac:dyDescent="0.2">
      <c r="A24" s="26"/>
      <c r="B24" t="s">
        <v>23</v>
      </c>
      <c r="C24" s="2">
        <v>45230</v>
      </c>
      <c r="D24" s="4">
        <v>100</v>
      </c>
      <c r="E24" s="4">
        <v>11200</v>
      </c>
      <c r="F24" s="4">
        <v>-11100</v>
      </c>
      <c r="G24" s="4">
        <v>-799244990.64643526</v>
      </c>
      <c r="H24" s="4">
        <f t="shared" si="0"/>
        <v>-1945654167.0143056</v>
      </c>
      <c r="I24" s="4"/>
      <c r="J24" s="4"/>
      <c r="K24" s="4"/>
      <c r="L24" s="4"/>
      <c r="M24" s="4"/>
      <c r="N24" s="4"/>
      <c r="O24" s="4"/>
      <c r="P24" s="4"/>
      <c r="Q24" s="4"/>
      <c r="R24" s="4">
        <v>481100</v>
      </c>
      <c r="S24" s="5">
        <v>2.3487840365828312E-2</v>
      </c>
      <c r="T24" s="5">
        <v>0</v>
      </c>
      <c r="U24" s="5">
        <v>-1.234568E-2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206300</v>
      </c>
      <c r="E25" s="4">
        <v>200000</v>
      </c>
      <c r="F25" s="4">
        <v>6300</v>
      </c>
      <c r="G25" s="4">
        <v>450990061.32878876</v>
      </c>
      <c r="H25" s="4">
        <f t="shared" si="0"/>
        <v>-1494664105.6855168</v>
      </c>
      <c r="I25" s="4"/>
      <c r="J25" s="4"/>
      <c r="K25" s="4"/>
      <c r="L25" s="4"/>
      <c r="M25" s="4"/>
      <c r="N25" s="4"/>
      <c r="O25" s="4"/>
      <c r="P25" s="4"/>
      <c r="Q25" s="4"/>
      <c r="R25" s="4">
        <v>514200</v>
      </c>
      <c r="S25" s="5">
        <v>0.79015947102294826</v>
      </c>
      <c r="T25" s="5">
        <v>0</v>
      </c>
      <c r="U25" s="5">
        <v>0</v>
      </c>
    </row>
    <row r="26" spans="1:21" x14ac:dyDescent="0.2">
      <c r="A26" s="26"/>
      <c r="B26" t="s">
        <v>25</v>
      </c>
      <c r="C26" s="6">
        <v>45232</v>
      </c>
      <c r="D26" s="4">
        <v>0</v>
      </c>
      <c r="E26" s="4">
        <v>8900</v>
      </c>
      <c r="F26" s="4">
        <v>-8900</v>
      </c>
      <c r="G26" s="4">
        <v>-649700000</v>
      </c>
      <c r="H26" s="4">
        <f t="shared" si="0"/>
        <v>-2144364105.6855168</v>
      </c>
      <c r="I26" s="4"/>
      <c r="J26" s="4"/>
      <c r="K26" s="4"/>
      <c r="L26" s="4"/>
      <c r="M26" s="4"/>
      <c r="N26" s="4"/>
      <c r="O26" s="4"/>
      <c r="P26" s="4"/>
      <c r="Q26" s="4"/>
      <c r="R26" s="4">
        <v>374100</v>
      </c>
      <c r="S26" s="5">
        <v>2.3790430366212242E-2</v>
      </c>
      <c r="T26" s="5">
        <v>0</v>
      </c>
      <c r="U26" s="5">
        <v>2.5000000000000001E-2</v>
      </c>
    </row>
    <row r="27" spans="1:21" x14ac:dyDescent="0.2">
      <c r="A27" s="26"/>
      <c r="B27" t="s">
        <v>26</v>
      </c>
      <c r="C27" s="6">
        <v>45233</v>
      </c>
      <c r="D27" s="4">
        <v>111200</v>
      </c>
      <c r="E27" s="4">
        <v>100000</v>
      </c>
      <c r="F27" s="4">
        <v>11200</v>
      </c>
      <c r="G27" s="4">
        <v>837760000</v>
      </c>
      <c r="H27" s="4">
        <f t="shared" si="0"/>
        <v>-1306604105.6855168</v>
      </c>
      <c r="I27" s="4"/>
      <c r="J27" s="4"/>
      <c r="K27" s="4"/>
      <c r="L27" s="4"/>
      <c r="M27" s="4"/>
      <c r="N27" s="4"/>
      <c r="O27" s="4"/>
      <c r="P27" s="4"/>
      <c r="Q27" s="4"/>
      <c r="R27" s="4">
        <v>1867200</v>
      </c>
      <c r="S27" s="5">
        <v>0.11311053984575835</v>
      </c>
      <c r="T27" s="5">
        <v>0</v>
      </c>
      <c r="U27" s="5">
        <v>0</v>
      </c>
    </row>
    <row r="28" spans="1:21" x14ac:dyDescent="0.2">
      <c r="A28" s="26"/>
      <c r="B28" t="s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-1306604105.6855168</v>
      </c>
      <c r="I28" s="4"/>
      <c r="J28" s="4"/>
      <c r="K28" s="4"/>
      <c r="L28" s="4"/>
      <c r="M28" s="4"/>
      <c r="N28" s="4"/>
      <c r="O28" s="4"/>
      <c r="P28" s="4"/>
      <c r="Q28" s="4"/>
      <c r="R28" s="4">
        <v>544600</v>
      </c>
      <c r="S28" s="5">
        <v>0</v>
      </c>
      <c r="T28" s="5">
        <v>0</v>
      </c>
      <c r="U28" s="5">
        <v>3.7940380000000003E-2</v>
      </c>
    </row>
    <row r="29" spans="1:21" x14ac:dyDescent="0.2">
      <c r="A29" s="26"/>
      <c r="B29" t="s">
        <v>30</v>
      </c>
      <c r="C29" s="6">
        <v>45237</v>
      </c>
      <c r="D29" s="4">
        <v>8900</v>
      </c>
      <c r="E29" s="4">
        <v>0</v>
      </c>
      <c r="F29" s="4">
        <v>8900</v>
      </c>
      <c r="G29" s="4">
        <v>684410000</v>
      </c>
      <c r="H29" s="4">
        <f t="shared" si="0"/>
        <v>-622194105.68551683</v>
      </c>
      <c r="I29" s="4"/>
      <c r="J29" s="4"/>
      <c r="K29" s="4"/>
      <c r="L29" s="4"/>
      <c r="M29" s="4"/>
      <c r="N29" s="4"/>
      <c r="O29" s="4"/>
      <c r="P29" s="4"/>
      <c r="Q29" s="4"/>
      <c r="R29" s="4">
        <v>231100</v>
      </c>
      <c r="S29" s="5">
        <v>3.8511466897446993E-2</v>
      </c>
      <c r="T29" s="5">
        <v>0</v>
      </c>
      <c r="U29" s="5">
        <v>-9.1383799999999998E-3</v>
      </c>
    </row>
    <row r="30" spans="1:21" x14ac:dyDescent="0.2">
      <c r="A30" s="26"/>
      <c r="B30" t="s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-622194105.68551683</v>
      </c>
      <c r="I30" s="4"/>
      <c r="J30" s="4"/>
      <c r="K30" s="4"/>
      <c r="L30" s="4"/>
      <c r="M30" s="4"/>
      <c r="N30" s="4"/>
      <c r="O30" s="4"/>
      <c r="P30" s="4"/>
      <c r="Q30" s="4"/>
      <c r="R30" s="4">
        <v>531600</v>
      </c>
      <c r="S30" s="5">
        <v>0</v>
      </c>
      <c r="T30" s="5">
        <v>0</v>
      </c>
      <c r="U30" s="5">
        <v>1.449275E-2</v>
      </c>
    </row>
    <row r="31" spans="1:21" x14ac:dyDescent="0.2">
      <c r="A31" s="26"/>
      <c r="B31" t="s">
        <v>32</v>
      </c>
      <c r="C31" s="6">
        <v>45239</v>
      </c>
      <c r="D31" s="4">
        <v>200000</v>
      </c>
      <c r="E31" s="4">
        <v>200000</v>
      </c>
      <c r="F31" s="4">
        <v>0</v>
      </c>
      <c r="G31" s="4">
        <v>0</v>
      </c>
      <c r="H31" s="4">
        <f t="shared" si="0"/>
        <v>-622194105.68551683</v>
      </c>
      <c r="I31" s="4"/>
      <c r="J31" s="4"/>
      <c r="K31" s="4"/>
      <c r="L31" s="4"/>
      <c r="M31" s="4"/>
      <c r="N31" s="4"/>
      <c r="O31" s="4"/>
      <c r="P31" s="4"/>
      <c r="Q31" s="4"/>
      <c r="R31" s="4">
        <v>709700</v>
      </c>
      <c r="S31" s="5">
        <v>0.56361843032267156</v>
      </c>
      <c r="T31" s="5">
        <v>0</v>
      </c>
      <c r="U31" s="5">
        <v>-6.4935100000000001E-3</v>
      </c>
    </row>
    <row r="32" spans="1:21" x14ac:dyDescent="0.2">
      <c r="A32" s="26"/>
      <c r="B32" t="s">
        <v>33</v>
      </c>
      <c r="C32" s="6">
        <v>45240</v>
      </c>
      <c r="D32" s="4">
        <v>0</v>
      </c>
      <c r="E32" s="4">
        <v>11000</v>
      </c>
      <c r="F32" s="4">
        <v>-11000</v>
      </c>
      <c r="G32" s="4">
        <v>-838090000</v>
      </c>
      <c r="H32" s="4">
        <f t="shared" si="0"/>
        <v>-1460284105.6855168</v>
      </c>
      <c r="I32" s="4"/>
      <c r="J32" s="4"/>
      <c r="K32" s="4"/>
      <c r="L32" s="4"/>
      <c r="M32" s="4"/>
      <c r="N32" s="4"/>
      <c r="O32" s="4"/>
      <c r="P32" s="4"/>
      <c r="Q32" s="4"/>
      <c r="R32" s="4">
        <v>770700</v>
      </c>
      <c r="S32" s="5">
        <v>1.4272739068379395E-2</v>
      </c>
      <c r="T32" s="5">
        <v>0</v>
      </c>
      <c r="U32" s="5">
        <v>-6.5359499999999996E-3</v>
      </c>
    </row>
    <row r="33" spans="1:21" x14ac:dyDescent="0.2">
      <c r="A33" s="26"/>
      <c r="B33" t="s">
        <v>36</v>
      </c>
      <c r="C33" s="6">
        <v>45243</v>
      </c>
      <c r="D33" s="4">
        <v>743400</v>
      </c>
      <c r="E33" s="4">
        <v>753700</v>
      </c>
      <c r="F33" s="4">
        <v>-10300</v>
      </c>
      <c r="G33" s="4">
        <v>-782920000</v>
      </c>
      <c r="H33" s="4">
        <f t="shared" si="0"/>
        <v>-2243204105.6855168</v>
      </c>
      <c r="I33" s="4"/>
      <c r="J33" s="4"/>
      <c r="K33" s="4"/>
      <c r="L33" s="4"/>
      <c r="M33" s="4"/>
      <c r="N33" s="4"/>
      <c r="O33" s="4"/>
      <c r="P33" s="4"/>
      <c r="Q33" s="4"/>
      <c r="R33" s="4">
        <v>1057900</v>
      </c>
      <c r="S33" s="5">
        <v>1.4151621136213253</v>
      </c>
      <c r="T33" s="5">
        <v>0</v>
      </c>
      <c r="U33" s="5">
        <v>1.3157900000000001E-3</v>
      </c>
    </row>
    <row r="34" spans="1:21" x14ac:dyDescent="0.2">
      <c r="A34" s="26"/>
      <c r="B34" t="s">
        <v>38</v>
      </c>
      <c r="C34" s="6">
        <v>45244</v>
      </c>
      <c r="D34" s="4">
        <v>0</v>
      </c>
      <c r="E34" s="4">
        <v>400</v>
      </c>
      <c r="F34" s="4">
        <v>-400</v>
      </c>
      <c r="G34" s="4">
        <v>-31240000</v>
      </c>
      <c r="H34" s="4">
        <f t="shared" si="0"/>
        <v>-2274444105.6855168</v>
      </c>
      <c r="I34" s="4"/>
      <c r="J34" s="4"/>
      <c r="K34" s="4"/>
      <c r="L34" s="4"/>
      <c r="M34" s="4"/>
      <c r="N34" s="4"/>
      <c r="O34" s="4"/>
      <c r="P34" s="4"/>
      <c r="Q34" s="4"/>
      <c r="R34" s="4">
        <v>567500</v>
      </c>
      <c r="S34" s="5">
        <v>7.0484581497797362E-4</v>
      </c>
      <c r="T34" s="5">
        <v>0</v>
      </c>
      <c r="U34" s="5">
        <v>2.6281209999999999E-2</v>
      </c>
    </row>
    <row r="35" spans="1:21" x14ac:dyDescent="0.2">
      <c r="A35" s="26"/>
      <c r="B35" t="s">
        <v>7</v>
      </c>
      <c r="C35" s="6">
        <v>45245</v>
      </c>
      <c r="D35" s="4">
        <v>11000</v>
      </c>
      <c r="E35" s="4">
        <v>0</v>
      </c>
      <c r="F35" s="4">
        <v>11000</v>
      </c>
      <c r="G35" s="4">
        <v>869000000</v>
      </c>
      <c r="H35" s="4">
        <f t="shared" si="0"/>
        <v>-1405444105.6855168</v>
      </c>
      <c r="I35" s="4"/>
      <c r="J35" s="4"/>
      <c r="K35" s="4"/>
      <c r="L35" s="4"/>
      <c r="M35" s="4"/>
      <c r="N35" s="4"/>
      <c r="O35" s="4"/>
      <c r="P35" s="4"/>
      <c r="Q35" s="4"/>
      <c r="R35" s="4">
        <v>686600</v>
      </c>
      <c r="S35" s="5">
        <v>1.6020972909991261E-2</v>
      </c>
      <c r="T35" s="5">
        <v>0</v>
      </c>
      <c r="U35" s="5">
        <v>2.5608200000000001E-3</v>
      </c>
    </row>
    <row r="36" spans="1:21" x14ac:dyDescent="0.2">
      <c r="A36" s="26"/>
      <c r="B36" t="s">
        <v>8</v>
      </c>
      <c r="C36" s="6">
        <v>45246</v>
      </c>
      <c r="D36" s="4">
        <v>785000</v>
      </c>
      <c r="E36" s="4">
        <v>774700</v>
      </c>
      <c r="F36" s="4">
        <v>10300</v>
      </c>
      <c r="G36" s="4">
        <v>804430000</v>
      </c>
      <c r="H36" s="4">
        <f t="shared" si="0"/>
        <v>-601014105.68551683</v>
      </c>
      <c r="I36" s="4"/>
      <c r="J36" s="4"/>
      <c r="K36" s="4"/>
      <c r="L36" s="4"/>
      <c r="M36" s="4"/>
      <c r="N36" s="4"/>
      <c r="O36" s="4"/>
      <c r="P36" s="4"/>
      <c r="Q36" s="4"/>
      <c r="R36" s="4">
        <v>1018100</v>
      </c>
      <c r="S36" s="5">
        <v>1.5319713191238582</v>
      </c>
      <c r="T36" s="5">
        <v>0</v>
      </c>
      <c r="U36" s="5">
        <v>-3.8314199999999999E-3</v>
      </c>
    </row>
    <row r="37" spans="1:21" x14ac:dyDescent="0.2">
      <c r="A37" s="26"/>
      <c r="B37" t="s">
        <v>9</v>
      </c>
      <c r="C37" s="6">
        <v>45247</v>
      </c>
      <c r="D37" s="4">
        <v>400</v>
      </c>
      <c r="E37" s="4">
        <v>0</v>
      </c>
      <c r="F37" s="4">
        <v>400</v>
      </c>
      <c r="G37" s="4">
        <v>31200000</v>
      </c>
      <c r="H37" s="4">
        <f t="shared" si="0"/>
        <v>-569814105.68551683</v>
      </c>
      <c r="I37" s="4"/>
      <c r="J37" s="4"/>
      <c r="K37" s="4"/>
      <c r="L37" s="4"/>
      <c r="M37" s="4"/>
      <c r="N37" s="4"/>
      <c r="O37" s="4"/>
      <c r="P37" s="4"/>
      <c r="Q37" s="4"/>
      <c r="R37" s="4">
        <v>1274100</v>
      </c>
      <c r="S37" s="5">
        <v>3.1394709991366455E-4</v>
      </c>
      <c r="T37" s="5">
        <v>0</v>
      </c>
      <c r="U37" s="5">
        <v>1.153846E-2</v>
      </c>
    </row>
    <row r="38" spans="1:21" x14ac:dyDescent="0.2">
      <c r="A38" s="26"/>
      <c r="B38" t="s">
        <v>12</v>
      </c>
      <c r="C38" s="2">
        <v>45250</v>
      </c>
      <c r="D38" s="4">
        <v>0</v>
      </c>
      <c r="E38" s="4">
        <v>700</v>
      </c>
      <c r="F38" s="4">
        <v>-700</v>
      </c>
      <c r="G38" s="4">
        <v>-55400000</v>
      </c>
      <c r="H38" s="4">
        <f>H37+G38</f>
        <v>-625214105.68551683</v>
      </c>
      <c r="I38" s="4"/>
      <c r="J38" s="4"/>
      <c r="K38" s="4"/>
      <c r="L38" s="4"/>
      <c r="M38" s="4"/>
      <c r="N38" s="4"/>
      <c r="O38" s="4"/>
      <c r="P38" s="4"/>
      <c r="Q38" s="4"/>
      <c r="R38" s="4">
        <v>760700</v>
      </c>
      <c r="S38" s="5">
        <v>9.2020507427369527E-4</v>
      </c>
      <c r="T38" s="5">
        <v>0</v>
      </c>
      <c r="U38" s="5">
        <v>1.2674299999999999E-3</v>
      </c>
    </row>
    <row r="39" spans="1:21" x14ac:dyDescent="0.2">
      <c r="A39" s="26"/>
      <c r="B39" t="s">
        <v>13</v>
      </c>
      <c r="C39" s="2">
        <v>45251</v>
      </c>
      <c r="D39" s="4">
        <v>800000</v>
      </c>
      <c r="E39" s="4">
        <v>803700</v>
      </c>
      <c r="F39" s="4">
        <v>-3700</v>
      </c>
      <c r="G39" s="4">
        <v>-298780000</v>
      </c>
      <c r="H39" s="4">
        <f t="shared" si="0"/>
        <v>-923994105.68551683</v>
      </c>
      <c r="I39" s="4"/>
      <c r="J39" s="4"/>
      <c r="K39" s="4"/>
      <c r="L39" s="4"/>
      <c r="M39" s="4"/>
      <c r="N39" s="4"/>
      <c r="O39" s="4"/>
      <c r="P39" s="4"/>
      <c r="Q39" s="4"/>
      <c r="R39" s="4">
        <v>1859700</v>
      </c>
      <c r="S39" s="5">
        <v>0.86234338871861049</v>
      </c>
      <c r="T39" s="5">
        <v>0</v>
      </c>
      <c r="U39" s="5">
        <v>2.658228E-2</v>
      </c>
    </row>
    <row r="40" spans="1:21" x14ac:dyDescent="0.2">
      <c r="A40" s="26"/>
      <c r="B40" t="s">
        <v>14</v>
      </c>
      <c r="C40" s="2">
        <v>45252</v>
      </c>
      <c r="D40" s="4">
        <v>648900</v>
      </c>
      <c r="E40" s="4">
        <v>649900</v>
      </c>
      <c r="F40" s="4">
        <v>-1000</v>
      </c>
      <c r="G40" s="4">
        <v>-81300000</v>
      </c>
      <c r="H40" s="4">
        <f t="shared" si="0"/>
        <v>-1005294105.6855168</v>
      </c>
      <c r="I40" s="4"/>
      <c r="J40" s="4"/>
      <c r="K40" s="4"/>
      <c r="L40" s="4"/>
      <c r="M40" s="4"/>
      <c r="N40" s="4"/>
      <c r="O40" s="4"/>
      <c r="P40" s="4"/>
      <c r="Q40" s="4"/>
      <c r="R40" s="4">
        <v>1423200</v>
      </c>
      <c r="S40" s="5">
        <v>0.91259134345137716</v>
      </c>
      <c r="T40" s="5">
        <v>0</v>
      </c>
      <c r="U40" s="5">
        <v>1.2330500000000001E-3</v>
      </c>
    </row>
    <row r="41" spans="1:21" x14ac:dyDescent="0.2">
      <c r="A41" s="26"/>
      <c r="B41" t="s">
        <v>15</v>
      </c>
      <c r="C41" s="2">
        <v>45253</v>
      </c>
      <c r="D41" s="4">
        <v>146600</v>
      </c>
      <c r="E41" s="4">
        <v>146100</v>
      </c>
      <c r="F41" s="4">
        <v>500</v>
      </c>
      <c r="G41" s="4">
        <v>40690000</v>
      </c>
      <c r="H41" s="4">
        <f t="shared" si="0"/>
        <v>-964604105.68551683</v>
      </c>
      <c r="I41" s="4"/>
      <c r="J41" s="4"/>
      <c r="K41" s="4"/>
      <c r="L41" s="4"/>
      <c r="M41" s="4"/>
      <c r="N41" s="4"/>
      <c r="O41" s="4"/>
      <c r="P41" s="4"/>
      <c r="Q41" s="4"/>
      <c r="R41" s="4">
        <v>1382200</v>
      </c>
      <c r="S41" s="5">
        <v>0.21176385472435247</v>
      </c>
      <c r="T41" s="5">
        <v>0</v>
      </c>
      <c r="U41" s="5">
        <v>-4.92611E-3</v>
      </c>
    </row>
    <row r="42" spans="1:21" x14ac:dyDescent="0.2">
      <c r="A42" s="26"/>
      <c r="B42" t="s">
        <v>16</v>
      </c>
      <c r="C42" s="2">
        <v>45254</v>
      </c>
      <c r="D42" s="4">
        <v>942600</v>
      </c>
      <c r="E42" s="4">
        <v>938973</v>
      </c>
      <c r="F42" s="4">
        <v>3627</v>
      </c>
      <c r="G42" s="4">
        <v>291540000</v>
      </c>
      <c r="H42" s="4">
        <f t="shared" si="0"/>
        <v>-673064105.68551683</v>
      </c>
      <c r="I42" s="4"/>
      <c r="J42" s="4"/>
      <c r="K42" s="4"/>
      <c r="L42" s="4"/>
      <c r="M42" s="4"/>
      <c r="N42" s="4"/>
      <c r="O42" s="4"/>
      <c r="P42" s="4"/>
      <c r="Q42" s="4"/>
      <c r="R42" s="4">
        <v>1642773</v>
      </c>
      <c r="S42" s="5">
        <v>1.1453639669023048</v>
      </c>
      <c r="T42" s="5">
        <v>0</v>
      </c>
      <c r="U42" s="5">
        <v>-4.9505E-3</v>
      </c>
    </row>
    <row r="43" spans="1:21" x14ac:dyDescent="0.2">
      <c r="A43" s="26"/>
      <c r="B43" t="s">
        <v>19</v>
      </c>
      <c r="C43" s="2">
        <v>45257</v>
      </c>
      <c r="D43" s="4">
        <v>1000</v>
      </c>
      <c r="E43" s="4">
        <v>0</v>
      </c>
      <c r="F43" s="4">
        <v>1000</v>
      </c>
      <c r="G43" s="4">
        <v>80600000</v>
      </c>
      <c r="H43" s="4">
        <f t="shared" si="0"/>
        <v>-592464105.68551683</v>
      </c>
      <c r="I43" s="4"/>
      <c r="J43" s="4"/>
      <c r="K43" s="4"/>
      <c r="L43" s="4"/>
      <c r="M43" s="4"/>
      <c r="N43" s="4"/>
      <c r="O43" s="4"/>
      <c r="P43" s="4"/>
      <c r="Q43" s="4"/>
      <c r="R43" s="4">
        <v>551200</v>
      </c>
      <c r="S43" s="5">
        <v>1.8142235123367199E-3</v>
      </c>
      <c r="T43" s="5">
        <v>0</v>
      </c>
      <c r="U43" s="5">
        <v>-1.1194030000000001E-2</v>
      </c>
    </row>
    <row r="44" spans="1:21" x14ac:dyDescent="0.2">
      <c r="A44" s="26"/>
      <c r="B44" t="s">
        <v>20</v>
      </c>
      <c r="C44" s="2">
        <v>45258</v>
      </c>
      <c r="D44" s="4">
        <v>200</v>
      </c>
      <c r="E44" s="4">
        <v>0</v>
      </c>
      <c r="F44" s="4">
        <v>200</v>
      </c>
      <c r="G44" s="4">
        <v>15720000</v>
      </c>
      <c r="H44" s="4">
        <f t="shared" si="0"/>
        <v>-576744105.68551683</v>
      </c>
      <c r="I44" s="4"/>
      <c r="J44" s="4"/>
      <c r="K44" s="4"/>
      <c r="L44" s="4"/>
      <c r="M44" s="4"/>
      <c r="N44" s="4"/>
      <c r="O44" s="4"/>
      <c r="P44" s="4"/>
      <c r="Q44" s="4"/>
      <c r="R44" s="4">
        <v>429100</v>
      </c>
      <c r="S44" s="5">
        <v>4.6609182008855747E-4</v>
      </c>
      <c r="T44" s="5">
        <v>0</v>
      </c>
      <c r="U44" s="5">
        <v>-5.0314499999999998E-3</v>
      </c>
    </row>
    <row r="45" spans="1:21" x14ac:dyDescent="0.2">
      <c r="A45" s="26"/>
      <c r="B45" t="s">
        <v>21</v>
      </c>
      <c r="C45" s="2">
        <v>45259</v>
      </c>
      <c r="D45" s="4">
        <v>78000</v>
      </c>
      <c r="E45" s="4">
        <v>78000</v>
      </c>
      <c r="F45" s="4">
        <v>0</v>
      </c>
      <c r="G45" s="4">
        <v>0</v>
      </c>
      <c r="H45" s="4">
        <f t="shared" si="0"/>
        <v>-576744105.68551683</v>
      </c>
      <c r="I45" s="4"/>
      <c r="J45" s="4"/>
      <c r="K45" s="4"/>
      <c r="L45" s="4"/>
      <c r="M45" s="4"/>
      <c r="N45" s="4"/>
      <c r="O45" s="4"/>
      <c r="P45" s="4"/>
      <c r="Q45" s="4"/>
      <c r="R45" s="4">
        <v>699100</v>
      </c>
      <c r="S45" s="5">
        <v>0.22314404234015162</v>
      </c>
      <c r="T45" s="5">
        <v>0</v>
      </c>
      <c r="U45" s="5">
        <v>1.0113779999999999E-2</v>
      </c>
    </row>
    <row r="46" spans="1:21" x14ac:dyDescent="0.2">
      <c r="A46" s="26"/>
      <c r="B46" t="s">
        <v>22</v>
      </c>
      <c r="C46" s="2">
        <v>45260</v>
      </c>
      <c r="D46" s="4">
        <v>281873</v>
      </c>
      <c r="E46" s="4">
        <v>282000</v>
      </c>
      <c r="F46" s="4">
        <v>-127</v>
      </c>
      <c r="G46" s="4">
        <v>-10200000</v>
      </c>
      <c r="H46" s="4">
        <f t="shared" si="0"/>
        <v>-586944105.68551683</v>
      </c>
      <c r="I46" s="4"/>
      <c r="J46" s="4"/>
      <c r="K46" s="4"/>
      <c r="L46" s="4"/>
      <c r="M46" s="4"/>
      <c r="N46" s="4"/>
      <c r="O46" s="4"/>
      <c r="P46" s="4"/>
      <c r="Q46" s="4"/>
      <c r="R46" s="4">
        <v>943100</v>
      </c>
      <c r="S46" s="5">
        <v>0.59789311843918991</v>
      </c>
      <c r="T46" s="5">
        <v>0</v>
      </c>
      <c r="U46" s="5">
        <v>7.5093900000000003E-3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187200</v>
      </c>
      <c r="E47" s="4">
        <v>187866</v>
      </c>
      <c r="F47" s="4">
        <v>-666</v>
      </c>
      <c r="G47" s="4">
        <v>-53410000</v>
      </c>
      <c r="H47" s="4">
        <f t="shared" si="0"/>
        <v>-640354105.68551683</v>
      </c>
      <c r="I47" s="4"/>
      <c r="J47" s="4"/>
      <c r="K47" s="4"/>
      <c r="L47" s="4"/>
      <c r="M47" s="4"/>
      <c r="N47" s="4"/>
      <c r="O47" s="4"/>
      <c r="P47" s="4"/>
      <c r="Q47" s="4"/>
      <c r="R47" s="4">
        <v>535900</v>
      </c>
      <c r="S47" s="5">
        <v>0.69988057473409215</v>
      </c>
      <c r="T47" s="5">
        <v>0</v>
      </c>
      <c r="U47" s="5">
        <v>-2.4844699999999999E-3</v>
      </c>
    </row>
    <row r="48" spans="1:21" x14ac:dyDescent="0.2">
      <c r="A48" s="26"/>
      <c r="B48" t="s">
        <v>27</v>
      </c>
      <c r="C48" s="2">
        <v>45264</v>
      </c>
      <c r="D48" s="4">
        <v>34133</v>
      </c>
      <c r="E48" s="4">
        <v>34233</v>
      </c>
      <c r="F48" s="4">
        <v>-100</v>
      </c>
      <c r="G48" s="4">
        <v>-8010000</v>
      </c>
      <c r="H48" s="4">
        <f t="shared" si="0"/>
        <v>-648364105.68551683</v>
      </c>
      <c r="I48" s="4"/>
      <c r="J48" s="4"/>
      <c r="K48" s="4"/>
      <c r="L48" s="4"/>
      <c r="M48" s="4"/>
      <c r="N48" s="4"/>
      <c r="O48" s="4"/>
      <c r="P48" s="4"/>
      <c r="Q48" s="4"/>
      <c r="R48" s="4">
        <v>990333</v>
      </c>
      <c r="S48" s="5">
        <v>6.9033345349493555E-2</v>
      </c>
      <c r="T48" s="5">
        <v>0</v>
      </c>
      <c r="U48" s="5">
        <v>2.49066E-3</v>
      </c>
    </row>
    <row r="49" spans="1:21" x14ac:dyDescent="0.2">
      <c r="A49" s="26"/>
      <c r="B49" t="s">
        <v>28</v>
      </c>
      <c r="C49" s="2">
        <v>45265</v>
      </c>
      <c r="D49" s="4">
        <v>200</v>
      </c>
      <c r="E49" s="4">
        <v>100</v>
      </c>
      <c r="F49" s="4">
        <v>100</v>
      </c>
      <c r="G49" s="4">
        <v>8120000</v>
      </c>
      <c r="H49" s="4">
        <f t="shared" si="0"/>
        <v>-640244105.68551683</v>
      </c>
      <c r="I49" s="4"/>
      <c r="J49" s="4"/>
      <c r="K49" s="4"/>
      <c r="L49" s="4"/>
      <c r="M49" s="4"/>
      <c r="N49" s="4"/>
      <c r="O49" s="4"/>
      <c r="P49" s="4"/>
      <c r="Q49" s="4"/>
      <c r="R49" s="4">
        <v>819300</v>
      </c>
      <c r="S49" s="5">
        <v>3.6616623947272059E-4</v>
      </c>
      <c r="T49" s="5">
        <v>0</v>
      </c>
      <c r="U49" s="5">
        <v>-6.2111800000000002E-3</v>
      </c>
    </row>
    <row r="50" spans="1:21" x14ac:dyDescent="0.2">
      <c r="A50" s="26"/>
      <c r="B50" t="s">
        <v>29</v>
      </c>
      <c r="C50" s="2">
        <v>45266</v>
      </c>
      <c r="D50" s="4">
        <v>180657</v>
      </c>
      <c r="E50" s="4">
        <v>180391</v>
      </c>
      <c r="F50" s="4">
        <v>266</v>
      </c>
      <c r="G50" s="4">
        <v>21270000</v>
      </c>
      <c r="H50" s="4">
        <f t="shared" si="0"/>
        <v>-618974105.68551683</v>
      </c>
      <c r="I50" s="4"/>
      <c r="J50" s="4"/>
      <c r="K50" s="4"/>
      <c r="L50" s="4"/>
      <c r="M50" s="4"/>
      <c r="N50" s="4"/>
      <c r="O50" s="4"/>
      <c r="P50" s="4"/>
      <c r="Q50" s="4"/>
      <c r="R50" s="4">
        <v>813291</v>
      </c>
      <c r="S50" s="5">
        <v>0.44393458184094009</v>
      </c>
      <c r="T50" s="5">
        <v>0</v>
      </c>
      <c r="U50" s="5">
        <v>1.25E-3</v>
      </c>
    </row>
    <row r="51" spans="1:21" x14ac:dyDescent="0.2">
      <c r="A51" s="26"/>
      <c r="B51" t="s">
        <v>30</v>
      </c>
      <c r="C51" s="2">
        <v>45267</v>
      </c>
      <c r="D51" s="4">
        <v>300000</v>
      </c>
      <c r="E51" s="4">
        <v>300000</v>
      </c>
      <c r="F51" s="4">
        <v>0</v>
      </c>
      <c r="G51" s="4">
        <v>0</v>
      </c>
      <c r="H51" s="4">
        <f t="shared" si="0"/>
        <v>-618974105.68551683</v>
      </c>
      <c r="I51" s="4"/>
      <c r="J51" s="4"/>
      <c r="K51" s="4"/>
      <c r="L51" s="4"/>
      <c r="M51" s="4"/>
      <c r="N51" s="4"/>
      <c r="O51" s="4"/>
      <c r="P51" s="4"/>
      <c r="Q51" s="4"/>
      <c r="R51" s="4">
        <v>1112900</v>
      </c>
      <c r="S51" s="5">
        <v>0.53913199748405072</v>
      </c>
      <c r="T51" s="5">
        <v>0</v>
      </c>
      <c r="U51" s="5">
        <v>-1.9975030000000001E-2</v>
      </c>
    </row>
    <row r="52" spans="1:21" x14ac:dyDescent="0.2">
      <c r="A52" s="26"/>
      <c r="B52" t="s">
        <v>37</v>
      </c>
      <c r="C52" s="2">
        <v>45268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-618974105.68551683</v>
      </c>
      <c r="I52" s="4"/>
      <c r="J52" s="4"/>
      <c r="K52" s="4"/>
      <c r="L52" s="4"/>
      <c r="M52" s="4"/>
      <c r="N52" s="4"/>
      <c r="O52" s="4"/>
      <c r="P52" s="4"/>
      <c r="Q52" s="4"/>
      <c r="R52" s="4">
        <v>640700</v>
      </c>
      <c r="S52" s="5">
        <v>0</v>
      </c>
      <c r="T52" s="5">
        <v>0</v>
      </c>
      <c r="U52" s="5">
        <v>1.27389E-3</v>
      </c>
    </row>
    <row r="53" spans="1:21" x14ac:dyDescent="0.2">
      <c r="A53" s="26"/>
      <c r="B53" t="s">
        <v>34</v>
      </c>
      <c r="C53" s="2">
        <v>45271</v>
      </c>
      <c r="D53" s="4">
        <v>264600</v>
      </c>
      <c r="E53" s="4">
        <v>264269</v>
      </c>
      <c r="F53" s="4">
        <v>331</v>
      </c>
      <c r="G53" s="4">
        <v>25940000</v>
      </c>
      <c r="H53" s="4">
        <f t="shared" si="0"/>
        <v>-593034105.68551683</v>
      </c>
      <c r="I53" s="4"/>
      <c r="J53" s="4"/>
      <c r="K53" s="4"/>
      <c r="L53" s="4"/>
      <c r="M53" s="4"/>
      <c r="N53" s="4">
        <v>483</v>
      </c>
      <c r="O53" s="4">
        <v>238</v>
      </c>
      <c r="P53" s="4">
        <v>735200</v>
      </c>
      <c r="Q53" s="4">
        <v>187500</v>
      </c>
      <c r="R53" s="4">
        <v>1319800</v>
      </c>
      <c r="S53" s="5">
        <v>0.40071904834065769</v>
      </c>
      <c r="T53" s="5">
        <v>0</v>
      </c>
      <c r="U53" s="5">
        <v>1.78117E-2</v>
      </c>
    </row>
    <row r="54" spans="1:21" x14ac:dyDescent="0.2">
      <c r="A54" s="26"/>
      <c r="B54" t="s">
        <v>35</v>
      </c>
      <c r="C54" s="2">
        <v>45272</v>
      </c>
      <c r="D54" s="4">
        <v>239000</v>
      </c>
      <c r="E54" s="4">
        <v>239000</v>
      </c>
      <c r="F54" s="4">
        <v>0</v>
      </c>
      <c r="G54" s="4">
        <v>0</v>
      </c>
      <c r="H54" s="4">
        <f t="shared" si="0"/>
        <v>-593034105.68551683</v>
      </c>
      <c r="I54" s="4"/>
      <c r="J54" s="4"/>
      <c r="K54" s="4"/>
      <c r="L54" s="4"/>
      <c r="M54" s="4"/>
      <c r="N54" s="4">
        <v>223</v>
      </c>
      <c r="O54" s="4">
        <v>184</v>
      </c>
      <c r="P54" s="4">
        <v>225200</v>
      </c>
      <c r="Q54" s="4">
        <v>295200</v>
      </c>
      <c r="R54" s="4">
        <v>866100</v>
      </c>
      <c r="S54" s="5">
        <v>0.55189931878535969</v>
      </c>
      <c r="T54" s="5">
        <v>0</v>
      </c>
      <c r="U54" s="5">
        <v>3.7499999999999999E-3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CF-F994-F647-91B5-44A1FE954D07}">
  <dimension ref="A1:U67"/>
  <sheetViews>
    <sheetView topLeftCell="D1" workbookViewId="0">
      <pane ySplit="2" topLeftCell="A37" activePane="bottomLeft" state="frozen"/>
      <selection pane="bottomLeft" activeCell="H54" sqref="H54"/>
    </sheetView>
  </sheetViews>
  <sheetFormatPr baseColWidth="10" defaultRowHeight="16" x14ac:dyDescent="0.2"/>
  <cols>
    <col min="4" max="4" width="14.33203125" customWidth="1"/>
    <col min="5" max="5" width="15.5" customWidth="1"/>
    <col min="6" max="6" width="15" customWidth="1"/>
    <col min="7" max="7" width="18.33203125" customWidth="1"/>
    <col min="8" max="8" width="19.33203125" customWidth="1"/>
    <col min="18" max="18" width="17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14417</v>
      </c>
      <c r="E3" s="4">
        <v>37976</v>
      </c>
      <c r="F3" s="4">
        <v>-23559</v>
      </c>
      <c r="G3" s="4">
        <v>-2096170000</v>
      </c>
      <c r="H3" s="4">
        <v>-2096170000</v>
      </c>
      <c r="I3" s="4"/>
      <c r="J3" s="4"/>
      <c r="K3" s="4"/>
      <c r="L3" s="4"/>
      <c r="M3" s="4"/>
      <c r="N3" s="4"/>
      <c r="O3" s="4"/>
      <c r="P3" s="4"/>
      <c r="Q3" s="4"/>
      <c r="R3" s="4">
        <v>465000</v>
      </c>
      <c r="S3" s="5">
        <v>0.1126731182795699</v>
      </c>
      <c r="T3" s="5">
        <v>0</v>
      </c>
      <c r="U3" s="5">
        <v>1.123596E-2</v>
      </c>
    </row>
    <row r="4" spans="1:21" x14ac:dyDescent="0.2">
      <c r="A4" s="26"/>
      <c r="B4" t="s">
        <v>26</v>
      </c>
      <c r="C4" s="2">
        <v>45202</v>
      </c>
      <c r="D4" s="4">
        <v>107100</v>
      </c>
      <c r="E4" s="4">
        <v>96345</v>
      </c>
      <c r="F4" s="4">
        <v>10755</v>
      </c>
      <c r="G4" s="4">
        <v>954000000</v>
      </c>
      <c r="H4" s="4">
        <f>H3+G4</f>
        <v>-1142170000</v>
      </c>
      <c r="I4" s="4"/>
      <c r="J4" s="4"/>
      <c r="K4" s="4"/>
      <c r="L4" s="4"/>
      <c r="M4" s="4"/>
      <c r="N4" s="4"/>
      <c r="O4" s="4"/>
      <c r="P4" s="4"/>
      <c r="Q4" s="4"/>
      <c r="R4" s="4">
        <v>1039200</v>
      </c>
      <c r="S4" s="5">
        <v>0.19577078521939953</v>
      </c>
      <c r="T4" s="5">
        <v>0</v>
      </c>
      <c r="U4" s="5">
        <v>-1.111111E-2</v>
      </c>
    </row>
    <row r="5" spans="1:21" x14ac:dyDescent="0.2">
      <c r="A5" s="26"/>
      <c r="B5" t="s">
        <v>27</v>
      </c>
      <c r="C5" s="2">
        <v>45203</v>
      </c>
      <c r="D5" s="4">
        <v>245800</v>
      </c>
      <c r="E5" s="4">
        <v>225700</v>
      </c>
      <c r="F5" s="4">
        <v>20100</v>
      </c>
      <c r="G5" s="4">
        <v>2222490000</v>
      </c>
      <c r="H5" s="4">
        <f>H4+G5</f>
        <v>1080320000</v>
      </c>
      <c r="I5" s="4"/>
      <c r="J5" s="4"/>
      <c r="K5" s="4"/>
      <c r="L5" s="4"/>
      <c r="M5" s="4"/>
      <c r="N5" s="4"/>
      <c r="O5" s="4"/>
      <c r="P5" s="4"/>
      <c r="Q5" s="4"/>
      <c r="R5" s="4">
        <v>1281500</v>
      </c>
      <c r="S5" s="5">
        <v>0.36792820912992585</v>
      </c>
      <c r="T5" s="5">
        <v>0</v>
      </c>
      <c r="U5" s="5">
        <v>6.9662920000000003E-2</v>
      </c>
    </row>
    <row r="6" spans="1:21" x14ac:dyDescent="0.2">
      <c r="A6" s="26"/>
      <c r="B6" t="s">
        <v>28</v>
      </c>
      <c r="C6" s="2">
        <v>45204</v>
      </c>
      <c r="D6" s="4">
        <v>7810</v>
      </c>
      <c r="E6" s="4">
        <v>249900</v>
      </c>
      <c r="F6" s="4">
        <v>-242090</v>
      </c>
      <c r="G6" s="4">
        <v>-22992080000</v>
      </c>
      <c r="H6" s="4">
        <f>H5+G6</f>
        <v>-21911760000</v>
      </c>
      <c r="I6" s="4"/>
      <c r="J6" s="4"/>
      <c r="K6" s="4"/>
      <c r="L6" s="4"/>
      <c r="M6" s="4"/>
      <c r="N6" s="4"/>
      <c r="O6" s="4"/>
      <c r="P6" s="4"/>
      <c r="Q6" s="4"/>
      <c r="R6" s="4">
        <v>904900</v>
      </c>
      <c r="S6" s="5">
        <v>0.28479389987843962</v>
      </c>
      <c r="T6" s="5">
        <v>0</v>
      </c>
      <c r="U6" s="5">
        <v>-8.4033600000000003E-3</v>
      </c>
    </row>
    <row r="7" spans="1:21" x14ac:dyDescent="0.2">
      <c r="A7" s="26"/>
      <c r="B7" t="s">
        <v>29</v>
      </c>
      <c r="C7" s="2">
        <v>45205</v>
      </c>
      <c r="D7" s="4">
        <v>52700</v>
      </c>
      <c r="E7" s="4">
        <v>64565</v>
      </c>
      <c r="F7" s="4">
        <v>-11865</v>
      </c>
      <c r="G7" s="4">
        <v>-1115320000</v>
      </c>
      <c r="H7" s="4">
        <f t="shared" ref="H7:H54" si="0">H6+G7</f>
        <v>-23027080000</v>
      </c>
      <c r="I7" s="4"/>
      <c r="J7" s="4"/>
      <c r="K7" s="4"/>
      <c r="L7" s="4"/>
      <c r="M7" s="4"/>
      <c r="N7" s="4"/>
      <c r="O7" s="4"/>
      <c r="P7" s="4"/>
      <c r="Q7" s="4"/>
      <c r="R7" s="4">
        <v>625400</v>
      </c>
      <c r="S7" s="5">
        <v>0.18750399744163734</v>
      </c>
      <c r="T7" s="5">
        <v>0</v>
      </c>
      <c r="U7" s="5">
        <v>3.2838979999999997E-2</v>
      </c>
    </row>
    <row r="8" spans="1:21" x14ac:dyDescent="0.2">
      <c r="A8" s="26"/>
      <c r="B8" t="s">
        <v>32</v>
      </c>
      <c r="C8" s="2">
        <v>45208</v>
      </c>
      <c r="D8" s="4">
        <v>7500</v>
      </c>
      <c r="E8" s="4">
        <v>345950</v>
      </c>
      <c r="F8" s="4">
        <v>-338450</v>
      </c>
      <c r="G8" s="4">
        <v>-32518070000</v>
      </c>
      <c r="H8" s="4">
        <f t="shared" si="0"/>
        <v>-55545150000</v>
      </c>
      <c r="I8" s="4"/>
      <c r="J8" s="4"/>
      <c r="K8" s="4"/>
      <c r="L8" s="4"/>
      <c r="M8" s="4"/>
      <c r="N8" s="4"/>
      <c r="O8" s="4"/>
      <c r="P8" s="4"/>
      <c r="Q8" s="4"/>
      <c r="R8" s="4">
        <v>637500</v>
      </c>
      <c r="S8" s="5">
        <v>0.55443137254901964</v>
      </c>
      <c r="T8" s="5">
        <v>0</v>
      </c>
      <c r="U8" s="5">
        <v>-1.538462E-2</v>
      </c>
    </row>
    <row r="9" spans="1:21" x14ac:dyDescent="0.2">
      <c r="A9" s="26"/>
      <c r="B9" t="s">
        <v>33</v>
      </c>
      <c r="C9" s="2">
        <v>45209</v>
      </c>
      <c r="D9" s="4">
        <v>19700</v>
      </c>
      <c r="E9" s="4">
        <v>433189</v>
      </c>
      <c r="F9" s="4">
        <v>-413489</v>
      </c>
      <c r="G9" s="4">
        <v>-39361140000</v>
      </c>
      <c r="H9" s="4">
        <f t="shared" si="0"/>
        <v>-94906290000</v>
      </c>
      <c r="I9" s="4"/>
      <c r="J9" s="4"/>
      <c r="K9" s="4"/>
      <c r="L9" s="4"/>
      <c r="M9" s="4"/>
      <c r="N9" s="4"/>
      <c r="O9" s="4"/>
      <c r="P9" s="4"/>
      <c r="Q9" s="4"/>
      <c r="R9" s="4">
        <v>1076900</v>
      </c>
      <c r="S9" s="5">
        <v>0.42054879747423157</v>
      </c>
      <c r="T9" s="5">
        <v>0</v>
      </c>
      <c r="U9" s="5">
        <v>-9.3749999999999997E-3</v>
      </c>
    </row>
    <row r="10" spans="1:21" x14ac:dyDescent="0.2">
      <c r="A10" s="26"/>
      <c r="B10" t="s">
        <v>34</v>
      </c>
      <c r="C10" s="2">
        <v>45210</v>
      </c>
      <c r="D10" s="4">
        <v>37500</v>
      </c>
      <c r="E10" s="4">
        <v>82293</v>
      </c>
      <c r="F10" s="4">
        <v>-44793</v>
      </c>
      <c r="G10" s="4">
        <v>-4287850000</v>
      </c>
      <c r="H10" s="4">
        <f t="shared" si="0"/>
        <v>-99194140000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321900</v>
      </c>
      <c r="S10" s="5">
        <v>0.37214352283317803</v>
      </c>
      <c r="T10" s="5">
        <v>0</v>
      </c>
      <c r="U10" s="5">
        <v>9.4637200000000001E-3</v>
      </c>
    </row>
    <row r="11" spans="1:21" x14ac:dyDescent="0.2">
      <c r="A11" s="26"/>
      <c r="B11" t="s">
        <v>35</v>
      </c>
      <c r="C11" s="2">
        <v>45211</v>
      </c>
      <c r="D11" s="4">
        <v>9700</v>
      </c>
      <c r="E11" s="4">
        <v>37200</v>
      </c>
      <c r="F11" s="4">
        <v>-27500</v>
      </c>
      <c r="G11" s="4">
        <v>-2670150000</v>
      </c>
      <c r="H11" s="4">
        <f t="shared" si="0"/>
        <v>-101864290000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560700</v>
      </c>
      <c r="S11" s="5">
        <v>8.364544319600499E-2</v>
      </c>
      <c r="T11" s="5">
        <v>0</v>
      </c>
      <c r="U11" s="5">
        <v>0</v>
      </c>
    </row>
    <row r="12" spans="1:21" x14ac:dyDescent="0.2">
      <c r="A12" s="26"/>
      <c r="B12" t="s">
        <v>36</v>
      </c>
      <c r="C12" s="2">
        <v>45212</v>
      </c>
      <c r="D12" s="4">
        <v>53000</v>
      </c>
      <c r="E12" s="4">
        <v>10500</v>
      </c>
      <c r="F12" s="4">
        <v>42500</v>
      </c>
      <c r="G12" s="4">
        <v>4096660000</v>
      </c>
      <c r="H12" s="4">
        <f t="shared" si="0"/>
        <v>-97767630000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525400</v>
      </c>
      <c r="S12" s="5">
        <v>0.12086029691663494</v>
      </c>
      <c r="T12" s="5">
        <v>0</v>
      </c>
      <c r="U12" s="5">
        <v>1.458333E-2</v>
      </c>
    </row>
    <row r="13" spans="1:21" x14ac:dyDescent="0.2">
      <c r="A13" s="26"/>
      <c r="B13" t="s">
        <v>8</v>
      </c>
      <c r="C13" s="6">
        <v>45215</v>
      </c>
      <c r="D13" s="4">
        <v>92000</v>
      </c>
      <c r="E13" s="4">
        <v>57900</v>
      </c>
      <c r="F13" s="4">
        <v>34100</v>
      </c>
      <c r="G13" s="4">
        <v>3265520000</v>
      </c>
      <c r="H13" s="4">
        <f t="shared" si="0"/>
        <v>-94502110000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701500</v>
      </c>
      <c r="S13" s="5">
        <v>0.21368496079828939</v>
      </c>
      <c r="T13" s="5">
        <v>0</v>
      </c>
      <c r="U13" s="5">
        <v>-4.10678E-3</v>
      </c>
    </row>
    <row r="14" spans="1:21" x14ac:dyDescent="0.2">
      <c r="A14" s="26"/>
      <c r="B14" t="s">
        <v>9</v>
      </c>
      <c r="C14" s="6">
        <v>45216</v>
      </c>
      <c r="D14" s="4">
        <v>110300</v>
      </c>
      <c r="E14" s="4">
        <v>27635</v>
      </c>
      <c r="F14" s="4">
        <v>82665</v>
      </c>
      <c r="G14" s="4">
        <v>7912760000</v>
      </c>
      <c r="H14" s="4">
        <f t="shared" si="0"/>
        <v>-86589350000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664900</v>
      </c>
      <c r="S14" s="5">
        <v>0.20745224845841481</v>
      </c>
      <c r="T14" s="5">
        <v>0</v>
      </c>
      <c r="U14" s="5">
        <v>-2.57732E-2</v>
      </c>
    </row>
    <row r="15" spans="1:21" x14ac:dyDescent="0.2">
      <c r="A15" s="26"/>
      <c r="B15" t="s">
        <v>10</v>
      </c>
      <c r="C15" s="6">
        <v>45217</v>
      </c>
      <c r="D15" s="4">
        <v>429915</v>
      </c>
      <c r="E15" s="4">
        <v>153125</v>
      </c>
      <c r="F15" s="4">
        <v>276790</v>
      </c>
      <c r="G15" s="4">
        <v>25575480000</v>
      </c>
      <c r="H15" s="4">
        <f t="shared" si="0"/>
        <v>-61013870000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1431300</v>
      </c>
      <c r="S15" s="5">
        <v>0.40734996157339481</v>
      </c>
      <c r="T15" s="5">
        <v>0</v>
      </c>
      <c r="U15" s="5">
        <v>5.2910099999999996E-3</v>
      </c>
    </row>
    <row r="16" spans="1:21" x14ac:dyDescent="0.2">
      <c r="A16" s="26"/>
      <c r="B16" t="s">
        <v>11</v>
      </c>
      <c r="C16" s="6">
        <v>45218</v>
      </c>
      <c r="D16" s="4">
        <v>262900</v>
      </c>
      <c r="E16" s="4">
        <v>57100</v>
      </c>
      <c r="F16" s="4">
        <v>205800</v>
      </c>
      <c r="G16" s="4">
        <v>19259950000</v>
      </c>
      <c r="H16" s="4">
        <f t="shared" si="0"/>
        <v>-41753920000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504500</v>
      </c>
      <c r="S16" s="5">
        <v>0.63429137760158572</v>
      </c>
      <c r="T16" s="5">
        <v>0</v>
      </c>
      <c r="U16" s="5">
        <v>-1.052632E-2</v>
      </c>
    </row>
    <row r="17" spans="1:21" x14ac:dyDescent="0.2">
      <c r="A17" s="26"/>
      <c r="B17" t="s">
        <v>12</v>
      </c>
      <c r="C17" s="6">
        <v>45219</v>
      </c>
      <c r="D17" s="4">
        <v>412300</v>
      </c>
      <c r="E17" s="4">
        <v>176725</v>
      </c>
      <c r="F17" s="4">
        <v>235575</v>
      </c>
      <c r="G17" s="4">
        <v>22219840000</v>
      </c>
      <c r="H17" s="4">
        <f t="shared" si="0"/>
        <v>-19534080000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1062100</v>
      </c>
      <c r="S17" s="5">
        <v>0.55458525562564731</v>
      </c>
      <c r="T17" s="5">
        <v>0</v>
      </c>
      <c r="U17" s="5">
        <v>7.4468099999999999E-3</v>
      </c>
    </row>
    <row r="18" spans="1:21" x14ac:dyDescent="0.2">
      <c r="A18" s="26"/>
      <c r="B18" t="s">
        <v>15</v>
      </c>
      <c r="C18" s="6">
        <v>45222</v>
      </c>
      <c r="D18" s="4">
        <v>159200</v>
      </c>
      <c r="E18" s="4">
        <v>52900</v>
      </c>
      <c r="F18" s="4">
        <v>106300</v>
      </c>
      <c r="G18" s="4">
        <v>9822670000</v>
      </c>
      <c r="H18" s="4">
        <f t="shared" si="0"/>
        <v>-9711410000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389100</v>
      </c>
      <c r="S18" s="5">
        <v>0.54510408635312257</v>
      </c>
      <c r="T18" s="5">
        <v>0</v>
      </c>
      <c r="U18" s="5">
        <v>-1.9007389999999999E-2</v>
      </c>
    </row>
    <row r="19" spans="1:21" x14ac:dyDescent="0.2">
      <c r="A19" s="26"/>
      <c r="B19" t="s">
        <v>16</v>
      </c>
      <c r="C19" s="6">
        <v>45223</v>
      </c>
      <c r="D19" s="4">
        <v>77100</v>
      </c>
      <c r="E19" s="4">
        <v>10401</v>
      </c>
      <c r="F19" s="4">
        <v>66699</v>
      </c>
      <c r="G19" s="4">
        <v>6228010000</v>
      </c>
      <c r="H19" s="4">
        <f t="shared" si="0"/>
        <v>-3483400000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348800</v>
      </c>
      <c r="S19" s="5">
        <v>0.25086295871559633</v>
      </c>
      <c r="T19" s="5">
        <v>0</v>
      </c>
      <c r="U19" s="5">
        <v>1.0764259999999999E-2</v>
      </c>
    </row>
    <row r="20" spans="1:21" x14ac:dyDescent="0.2">
      <c r="A20" s="26"/>
      <c r="B20" t="s">
        <v>17</v>
      </c>
      <c r="C20" s="6">
        <v>45224</v>
      </c>
      <c r="D20" s="4">
        <v>105400</v>
      </c>
      <c r="E20" s="4">
        <v>20984</v>
      </c>
      <c r="F20" s="4">
        <v>84416</v>
      </c>
      <c r="G20" s="4">
        <v>8061460000</v>
      </c>
      <c r="H20" s="4">
        <f t="shared" si="0"/>
        <v>4578060000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420700</v>
      </c>
      <c r="S20" s="5">
        <v>0.30041359638697407</v>
      </c>
      <c r="T20" s="5">
        <v>0</v>
      </c>
      <c r="U20" s="5">
        <v>1.171459E-2</v>
      </c>
    </row>
    <row r="21" spans="1:21" x14ac:dyDescent="0.2">
      <c r="A21" s="26"/>
      <c r="B21" t="s">
        <v>18</v>
      </c>
      <c r="C21" s="6">
        <v>45225</v>
      </c>
      <c r="D21" s="4">
        <v>307700</v>
      </c>
      <c r="E21" s="4">
        <v>150550</v>
      </c>
      <c r="F21" s="4">
        <v>157150</v>
      </c>
      <c r="G21" s="4">
        <v>14333320000</v>
      </c>
      <c r="H21" s="4">
        <f t="shared" si="0"/>
        <v>18911380000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882800</v>
      </c>
      <c r="S21" s="5">
        <v>0.5190869959220662</v>
      </c>
      <c r="T21" s="5">
        <v>0</v>
      </c>
      <c r="U21" s="5">
        <v>-2.2105260000000002E-2</v>
      </c>
    </row>
    <row r="22" spans="1:21" x14ac:dyDescent="0.2">
      <c r="A22" s="26"/>
      <c r="B22" t="s">
        <v>19</v>
      </c>
      <c r="C22" s="6">
        <v>45226</v>
      </c>
      <c r="D22" s="4">
        <v>69300</v>
      </c>
      <c r="E22" s="4">
        <v>23557</v>
      </c>
      <c r="F22" s="4">
        <v>45743</v>
      </c>
      <c r="G22" s="4">
        <v>4192310000</v>
      </c>
      <c r="H22" s="4">
        <f t="shared" si="0"/>
        <v>23103690000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332600</v>
      </c>
      <c r="S22" s="5">
        <v>0.27918520745640407</v>
      </c>
      <c r="T22" s="5">
        <v>0</v>
      </c>
      <c r="U22" s="5">
        <v>-1.07643E-3</v>
      </c>
    </row>
    <row r="23" spans="1:21" x14ac:dyDescent="0.2">
      <c r="A23" s="26"/>
      <c r="B23" t="s">
        <v>22</v>
      </c>
      <c r="C23" s="2">
        <v>45229</v>
      </c>
      <c r="D23" s="4">
        <v>173100</v>
      </c>
      <c r="E23" s="4">
        <v>25900</v>
      </c>
      <c r="F23" s="4">
        <v>147200</v>
      </c>
      <c r="G23" s="4">
        <v>12906050000</v>
      </c>
      <c r="H23" s="4">
        <f t="shared" si="0"/>
        <v>36009740000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443900</v>
      </c>
      <c r="S23" s="5">
        <v>0.44829916647893669</v>
      </c>
      <c r="T23" s="5">
        <v>0</v>
      </c>
      <c r="U23" s="5">
        <v>-6.8965520000000002E-2</v>
      </c>
    </row>
    <row r="24" spans="1:21" x14ac:dyDescent="0.2">
      <c r="A24" s="26"/>
      <c r="B24" t="s">
        <v>23</v>
      </c>
      <c r="C24" s="2">
        <v>45230</v>
      </c>
      <c r="D24" s="4">
        <v>641700</v>
      </c>
      <c r="E24" s="4">
        <v>63436</v>
      </c>
      <c r="F24" s="4">
        <v>578264</v>
      </c>
      <c r="G24" s="4">
        <v>49804150000</v>
      </c>
      <c r="H24" s="4">
        <f t="shared" si="0"/>
        <v>85813890000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962700</v>
      </c>
      <c r="S24" s="5">
        <v>0.73245663238807523</v>
      </c>
      <c r="T24" s="5">
        <v>0</v>
      </c>
      <c r="U24" s="5">
        <v>6.9444399999999996E-3</v>
      </c>
    </row>
    <row r="25" spans="1:21" x14ac:dyDescent="0.2">
      <c r="A25" s="26">
        <v>11</v>
      </c>
      <c r="B25" t="s">
        <v>24</v>
      </c>
      <c r="C25" s="6">
        <v>45231</v>
      </c>
      <c r="D25" s="4">
        <v>379800</v>
      </c>
      <c r="E25" s="4">
        <v>19900</v>
      </c>
      <c r="F25" s="4">
        <v>359900</v>
      </c>
      <c r="G25" s="4">
        <v>30802860000</v>
      </c>
      <c r="H25" s="4">
        <f t="shared" si="0"/>
        <v>116616750000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616100</v>
      </c>
      <c r="S25" s="5">
        <v>0.64875831845479626</v>
      </c>
      <c r="T25" s="5">
        <v>0</v>
      </c>
      <c r="U25" s="5">
        <v>1.1494249999999999E-2</v>
      </c>
    </row>
    <row r="26" spans="1:21" x14ac:dyDescent="0.2">
      <c r="A26" s="26"/>
      <c r="B26" t="s">
        <v>25</v>
      </c>
      <c r="C26" s="6">
        <v>45232</v>
      </c>
      <c r="D26" s="4">
        <v>115900</v>
      </c>
      <c r="E26" s="4">
        <v>2369</v>
      </c>
      <c r="F26" s="4">
        <v>113531</v>
      </c>
      <c r="G26" s="4">
        <v>10436660000</v>
      </c>
      <c r="H26" s="4">
        <f t="shared" si="0"/>
        <v>127053410000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302500</v>
      </c>
      <c r="S26" s="5">
        <v>0.39097190082644628</v>
      </c>
      <c r="T26" s="5">
        <v>0</v>
      </c>
      <c r="U26" s="5">
        <v>5.4545450000000002E-2</v>
      </c>
    </row>
    <row r="27" spans="1:21" x14ac:dyDescent="0.2">
      <c r="A27" s="26"/>
      <c r="B27" t="s">
        <v>26</v>
      </c>
      <c r="C27" s="6">
        <v>45233</v>
      </c>
      <c r="D27" s="4">
        <v>124000</v>
      </c>
      <c r="E27" s="4">
        <v>56800</v>
      </c>
      <c r="F27" s="4">
        <v>67200</v>
      </c>
      <c r="G27" s="4">
        <v>6322660000</v>
      </c>
      <c r="H27" s="4">
        <f t="shared" si="0"/>
        <v>133376070000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516000</v>
      </c>
      <c r="S27" s="5">
        <v>0.35038759689922483</v>
      </c>
      <c r="T27" s="5">
        <v>0</v>
      </c>
      <c r="U27" s="5">
        <v>3.4482760000000001E-2</v>
      </c>
    </row>
    <row r="28" spans="1:21" x14ac:dyDescent="0.2">
      <c r="A28" s="26"/>
      <c r="B28" t="s">
        <v>29</v>
      </c>
      <c r="C28" s="6">
        <v>45236</v>
      </c>
      <c r="D28" s="4">
        <v>11020</v>
      </c>
      <c r="E28" s="4">
        <v>238007</v>
      </c>
      <c r="F28" s="4">
        <v>-226987</v>
      </c>
      <c r="G28" s="4">
        <v>-21757340000</v>
      </c>
      <c r="H28" s="4">
        <f t="shared" si="0"/>
        <v>111618730000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494400</v>
      </c>
      <c r="S28" s="5">
        <v>0.50369538834951455</v>
      </c>
      <c r="T28" s="5">
        <v>0</v>
      </c>
      <c r="U28" s="5">
        <v>1.0416669999999999E-2</v>
      </c>
    </row>
    <row r="29" spans="1:21" x14ac:dyDescent="0.2">
      <c r="A29" s="26"/>
      <c r="B29" t="s">
        <v>30</v>
      </c>
      <c r="C29" s="6">
        <v>45237</v>
      </c>
      <c r="D29" s="4">
        <v>172100</v>
      </c>
      <c r="E29" s="4">
        <v>164346</v>
      </c>
      <c r="F29" s="4">
        <v>7754</v>
      </c>
      <c r="G29" s="4">
        <v>764930000</v>
      </c>
      <c r="H29" s="4">
        <f t="shared" si="0"/>
        <v>112383660000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472900</v>
      </c>
      <c r="S29" s="5">
        <v>0.71145273842249945</v>
      </c>
      <c r="T29" s="5">
        <v>0</v>
      </c>
      <c r="U29" s="5">
        <v>-1.0309280000000001E-2</v>
      </c>
    </row>
    <row r="30" spans="1:21" x14ac:dyDescent="0.2">
      <c r="A30" s="26"/>
      <c r="B30" t="s">
        <v>37</v>
      </c>
      <c r="C30" s="6">
        <v>45238</v>
      </c>
      <c r="D30" s="4">
        <v>149000</v>
      </c>
      <c r="E30" s="4">
        <v>299815</v>
      </c>
      <c r="F30" s="4">
        <v>-150815</v>
      </c>
      <c r="G30" s="4">
        <v>-15195360000</v>
      </c>
      <c r="H30" s="4">
        <f t="shared" si="0"/>
        <v>97188300000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907800</v>
      </c>
      <c r="S30" s="5">
        <v>0.49439854593522803</v>
      </c>
      <c r="T30" s="5">
        <v>0</v>
      </c>
      <c r="U30" s="5">
        <v>4.1666670000000003E-2</v>
      </c>
    </row>
    <row r="31" spans="1:21" x14ac:dyDescent="0.2">
      <c r="A31" s="26"/>
      <c r="B31" t="s">
        <v>32</v>
      </c>
      <c r="C31" s="6">
        <v>45239</v>
      </c>
      <c r="D31" s="4">
        <v>225000</v>
      </c>
      <c r="E31" s="4">
        <v>210405</v>
      </c>
      <c r="F31" s="4">
        <v>14595</v>
      </c>
      <c r="G31" s="4">
        <v>1886150000</v>
      </c>
      <c r="H31" s="4">
        <f t="shared" si="0"/>
        <v>99074450000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672300</v>
      </c>
      <c r="S31" s="5">
        <v>0.64763498438197231</v>
      </c>
      <c r="T31" s="5">
        <v>0</v>
      </c>
      <c r="U31" s="5">
        <v>4.4999999999999998E-2</v>
      </c>
    </row>
    <row r="32" spans="1:21" x14ac:dyDescent="0.2">
      <c r="A32" s="26"/>
      <c r="B32" t="s">
        <v>33</v>
      </c>
      <c r="C32" s="6">
        <v>45240</v>
      </c>
      <c r="D32" s="4">
        <v>35000</v>
      </c>
      <c r="E32" s="4">
        <v>40600</v>
      </c>
      <c r="F32" s="4">
        <v>-5600</v>
      </c>
      <c r="G32" s="4">
        <v>-575400000</v>
      </c>
      <c r="H32" s="4">
        <f t="shared" si="0"/>
        <v>98499050000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333000</v>
      </c>
      <c r="S32" s="5">
        <v>0.22702702702702704</v>
      </c>
      <c r="T32" s="5">
        <v>0</v>
      </c>
      <c r="U32" s="5">
        <v>-1.148325E-2</v>
      </c>
    </row>
    <row r="33" spans="1:21" x14ac:dyDescent="0.2">
      <c r="A33" s="26"/>
      <c r="B33" t="s">
        <v>36</v>
      </c>
      <c r="C33" s="6">
        <v>45243</v>
      </c>
      <c r="D33" s="4">
        <v>42400</v>
      </c>
      <c r="E33" s="4">
        <v>11400</v>
      </c>
      <c r="F33" s="4">
        <v>31000</v>
      </c>
      <c r="G33" s="4">
        <v>3233550000</v>
      </c>
      <c r="H33" s="4">
        <f t="shared" si="0"/>
        <v>101732600000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295000</v>
      </c>
      <c r="S33" s="5">
        <v>0.18237288135593221</v>
      </c>
      <c r="T33" s="5">
        <v>0</v>
      </c>
      <c r="U33" s="5">
        <v>0</v>
      </c>
    </row>
    <row r="34" spans="1:21" x14ac:dyDescent="0.2">
      <c r="A34" s="26"/>
      <c r="B34" t="s">
        <v>38</v>
      </c>
      <c r="C34" s="6">
        <v>45244</v>
      </c>
      <c r="D34" s="4">
        <v>59400</v>
      </c>
      <c r="E34" s="4">
        <v>26599</v>
      </c>
      <c r="F34" s="4">
        <v>32801</v>
      </c>
      <c r="G34" s="4">
        <v>3428190000</v>
      </c>
      <c r="H34" s="4">
        <f t="shared" si="0"/>
        <v>105160790000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164700</v>
      </c>
      <c r="S34" s="5">
        <v>0.5221554341226472</v>
      </c>
      <c r="T34" s="5">
        <v>0</v>
      </c>
      <c r="U34" s="5">
        <v>6.7763800000000003E-3</v>
      </c>
    </row>
    <row r="35" spans="1:21" x14ac:dyDescent="0.2">
      <c r="A35" s="26"/>
      <c r="B35" t="s">
        <v>7</v>
      </c>
      <c r="C35" s="6">
        <v>45245</v>
      </c>
      <c r="D35" s="4">
        <v>279000</v>
      </c>
      <c r="E35" s="4">
        <v>134200</v>
      </c>
      <c r="F35" s="4">
        <v>144800</v>
      </c>
      <c r="G35" s="4">
        <v>15098420000</v>
      </c>
      <c r="H35" s="4">
        <f t="shared" si="0"/>
        <v>120259210000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490800</v>
      </c>
      <c r="S35" s="5">
        <v>0.84189079054604732</v>
      </c>
      <c r="T35" s="5">
        <v>0</v>
      </c>
      <c r="U35" s="5">
        <v>8.6538499999999994E-3</v>
      </c>
    </row>
    <row r="36" spans="1:21" x14ac:dyDescent="0.2">
      <c r="A36" s="26"/>
      <c r="B36" t="s">
        <v>8</v>
      </c>
      <c r="C36" s="6">
        <v>45246</v>
      </c>
      <c r="D36" s="4">
        <v>44300</v>
      </c>
      <c r="E36" s="4">
        <v>375325</v>
      </c>
      <c r="F36" s="4">
        <v>-331025</v>
      </c>
      <c r="G36" s="4">
        <v>-34121920000</v>
      </c>
      <c r="H36" s="4">
        <f t="shared" si="0"/>
        <v>86137290000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515100</v>
      </c>
      <c r="S36" s="5">
        <v>0.81464764123471167</v>
      </c>
      <c r="T36" s="5">
        <v>0</v>
      </c>
      <c r="U36" s="5">
        <v>-1.334604E-2</v>
      </c>
    </row>
    <row r="37" spans="1:21" x14ac:dyDescent="0.2">
      <c r="A37" s="26"/>
      <c r="B37" t="s">
        <v>9</v>
      </c>
      <c r="C37" s="6">
        <v>45247</v>
      </c>
      <c r="D37" s="4">
        <v>188100</v>
      </c>
      <c r="E37" s="4">
        <v>56100</v>
      </c>
      <c r="F37" s="4">
        <v>132000</v>
      </c>
      <c r="G37" s="4">
        <v>13547390000</v>
      </c>
      <c r="H37" s="4">
        <f t="shared" si="0"/>
        <v>99684680000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722100</v>
      </c>
      <c r="S37" s="5">
        <v>0.33818030743664312</v>
      </c>
      <c r="T37" s="5">
        <v>0</v>
      </c>
      <c r="U37" s="5">
        <v>-5.7971000000000003E-3</v>
      </c>
    </row>
    <row r="38" spans="1:21" x14ac:dyDescent="0.2">
      <c r="A38" s="26"/>
      <c r="B38" t="s">
        <v>12</v>
      </c>
      <c r="C38" s="2">
        <v>45250</v>
      </c>
      <c r="D38" s="4">
        <v>115800</v>
      </c>
      <c r="E38" s="4">
        <v>111900</v>
      </c>
      <c r="F38" s="4">
        <v>3900</v>
      </c>
      <c r="G38" s="4">
        <v>395050000</v>
      </c>
      <c r="H38" s="4">
        <f>H37+G38</f>
        <v>100079730000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280400</v>
      </c>
      <c r="S38" s="5">
        <v>0.81205420827389441</v>
      </c>
      <c r="T38" s="5">
        <v>0</v>
      </c>
      <c r="U38" s="5">
        <v>-1.360544E-2</v>
      </c>
    </row>
    <row r="39" spans="1:21" x14ac:dyDescent="0.2">
      <c r="A39" s="26"/>
      <c r="B39" t="s">
        <v>13</v>
      </c>
      <c r="C39" s="2">
        <v>45251</v>
      </c>
      <c r="D39" s="4">
        <v>13500</v>
      </c>
      <c r="E39" s="4">
        <v>8665</v>
      </c>
      <c r="F39" s="4">
        <v>4835</v>
      </c>
      <c r="G39" s="4">
        <v>491500000</v>
      </c>
      <c r="H39" s="4">
        <f t="shared" si="0"/>
        <v>100571230000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188800</v>
      </c>
      <c r="S39" s="5">
        <v>0.11739936440677966</v>
      </c>
      <c r="T39" s="5">
        <v>0</v>
      </c>
      <c r="U39" s="5">
        <v>4.92611E-3</v>
      </c>
    </row>
    <row r="40" spans="1:21" x14ac:dyDescent="0.2">
      <c r="A40" s="26"/>
      <c r="B40" t="s">
        <v>14</v>
      </c>
      <c r="C40" s="2">
        <v>45252</v>
      </c>
      <c r="D40" s="4">
        <v>38525</v>
      </c>
      <c r="E40" s="4">
        <v>6891</v>
      </c>
      <c r="F40" s="4">
        <v>31634</v>
      </c>
      <c r="G40" s="4">
        <v>3209310000</v>
      </c>
      <c r="H40" s="4">
        <f t="shared" si="0"/>
        <v>103780540000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185600</v>
      </c>
      <c r="S40" s="5">
        <v>0.24469827586206896</v>
      </c>
      <c r="T40" s="5">
        <v>0</v>
      </c>
      <c r="U40" s="5">
        <v>-2.9411799999999998E-3</v>
      </c>
    </row>
    <row r="41" spans="1:21" x14ac:dyDescent="0.2">
      <c r="A41" s="26"/>
      <c r="B41" t="s">
        <v>15</v>
      </c>
      <c r="C41" s="2">
        <v>45253</v>
      </c>
      <c r="D41" s="4">
        <v>26500</v>
      </c>
      <c r="E41" s="4">
        <v>12009</v>
      </c>
      <c r="F41" s="4">
        <v>14491</v>
      </c>
      <c r="G41" s="4">
        <v>1431290000</v>
      </c>
      <c r="H41" s="4">
        <f t="shared" si="0"/>
        <v>105211830000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318800</v>
      </c>
      <c r="S41" s="5">
        <v>0.12079360100376411</v>
      </c>
      <c r="T41" s="5">
        <v>0</v>
      </c>
      <c r="U41" s="5">
        <v>-1.7699119999999999E-2</v>
      </c>
    </row>
    <row r="42" spans="1:21" x14ac:dyDescent="0.2">
      <c r="A42" s="26"/>
      <c r="B42" t="s">
        <v>16</v>
      </c>
      <c r="C42" s="2">
        <v>45254</v>
      </c>
      <c r="D42" s="4">
        <v>361100</v>
      </c>
      <c r="E42" s="4">
        <v>129500</v>
      </c>
      <c r="F42" s="4">
        <v>231600</v>
      </c>
      <c r="G42" s="4">
        <v>22902130000</v>
      </c>
      <c r="H42" s="4">
        <f t="shared" si="0"/>
        <v>128113960000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731900</v>
      </c>
      <c r="S42" s="5">
        <v>0.6703101516600628</v>
      </c>
      <c r="T42" s="5">
        <v>0</v>
      </c>
      <c r="U42" s="5">
        <v>2.1021020000000001E-2</v>
      </c>
    </row>
    <row r="43" spans="1:21" x14ac:dyDescent="0.2">
      <c r="A43" s="26"/>
      <c r="B43" t="s">
        <v>19</v>
      </c>
      <c r="C43" s="2">
        <v>45257</v>
      </c>
      <c r="D43" s="4">
        <v>26100</v>
      </c>
      <c r="E43" s="4">
        <v>6000</v>
      </c>
      <c r="F43" s="4">
        <v>20100</v>
      </c>
      <c r="G43" s="4">
        <v>2036550000</v>
      </c>
      <c r="H43" s="4">
        <f t="shared" si="0"/>
        <v>130150510000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100400</v>
      </c>
      <c r="S43" s="5">
        <v>0.3197211155378486</v>
      </c>
      <c r="T43" s="5">
        <v>0</v>
      </c>
      <c r="U43" s="5">
        <v>-2.9411759999999999E-2</v>
      </c>
    </row>
    <row r="44" spans="1:21" x14ac:dyDescent="0.2">
      <c r="A44" s="26"/>
      <c r="B44" t="s">
        <v>20</v>
      </c>
      <c r="C44" s="2">
        <v>45258</v>
      </c>
      <c r="D44" s="4">
        <v>70150</v>
      </c>
      <c r="E44" s="4">
        <v>133485</v>
      </c>
      <c r="F44" s="4">
        <v>-63335</v>
      </c>
      <c r="G44" s="4">
        <v>-6103640000</v>
      </c>
      <c r="H44" s="4">
        <f t="shared" si="0"/>
        <v>124046870000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361000</v>
      </c>
      <c r="S44" s="5">
        <v>0.56408587257617726</v>
      </c>
      <c r="T44" s="5">
        <v>0</v>
      </c>
      <c r="U44" s="5">
        <v>-2.0202000000000002E-3</v>
      </c>
    </row>
    <row r="45" spans="1:21" x14ac:dyDescent="0.2">
      <c r="A45" s="26"/>
      <c r="B45" t="s">
        <v>21</v>
      </c>
      <c r="C45" s="2">
        <v>45259</v>
      </c>
      <c r="D45" s="4">
        <v>47200</v>
      </c>
      <c r="E45" s="4">
        <v>13325</v>
      </c>
      <c r="F45" s="4">
        <v>33875</v>
      </c>
      <c r="G45" s="4">
        <v>3407930000</v>
      </c>
      <c r="H45" s="4">
        <f t="shared" si="0"/>
        <v>127454800000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221300</v>
      </c>
      <c r="S45" s="5">
        <v>0.27349751468594669</v>
      </c>
      <c r="T45" s="5">
        <v>0</v>
      </c>
      <c r="U45" s="5">
        <v>1.0121460000000001E-2</v>
      </c>
    </row>
    <row r="46" spans="1:21" x14ac:dyDescent="0.2">
      <c r="A46" s="26"/>
      <c r="B46" t="s">
        <v>22</v>
      </c>
      <c r="C46" s="2">
        <v>45260</v>
      </c>
      <c r="D46" s="4">
        <v>383000</v>
      </c>
      <c r="E46" s="4">
        <v>20300</v>
      </c>
      <c r="F46" s="4">
        <v>362700</v>
      </c>
      <c r="G46" s="4">
        <v>37254300000</v>
      </c>
      <c r="H46" s="4">
        <f t="shared" si="0"/>
        <v>164709100000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586700</v>
      </c>
      <c r="S46" s="5">
        <v>0.68740412476563828</v>
      </c>
      <c r="T46" s="5">
        <v>0</v>
      </c>
      <c r="U46" s="5">
        <v>2.6052100000000002E-2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63900</v>
      </c>
      <c r="E47" s="4">
        <v>37183</v>
      </c>
      <c r="F47" s="4">
        <v>26717</v>
      </c>
      <c r="G47" s="4">
        <v>2770190000</v>
      </c>
      <c r="H47" s="4">
        <f t="shared" si="0"/>
        <v>167479290000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163100</v>
      </c>
      <c r="S47" s="5">
        <v>0.61976088289393005</v>
      </c>
      <c r="T47" s="5">
        <v>0</v>
      </c>
      <c r="U47" s="5">
        <v>5.85938E-3</v>
      </c>
    </row>
    <row r="48" spans="1:21" x14ac:dyDescent="0.2">
      <c r="A48" s="26"/>
      <c r="B48" t="s">
        <v>27</v>
      </c>
      <c r="C48" s="2">
        <v>45264</v>
      </c>
      <c r="D48" s="4">
        <v>138300</v>
      </c>
      <c r="E48" s="4">
        <v>61932</v>
      </c>
      <c r="F48" s="4">
        <v>76368</v>
      </c>
      <c r="G48" s="4">
        <v>7847110000</v>
      </c>
      <c r="H48" s="4">
        <f t="shared" si="0"/>
        <v>175326400000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461200</v>
      </c>
      <c r="S48" s="5">
        <v>0.43415437987857763</v>
      </c>
      <c r="T48" s="5">
        <v>0</v>
      </c>
      <c r="U48" s="5">
        <v>0</v>
      </c>
    </row>
    <row r="49" spans="1:21" x14ac:dyDescent="0.2">
      <c r="A49" s="26"/>
      <c r="B49" t="s">
        <v>28</v>
      </c>
      <c r="C49" s="2">
        <v>45265</v>
      </c>
      <c r="D49" s="4">
        <v>111900</v>
      </c>
      <c r="E49" s="4">
        <v>234902</v>
      </c>
      <c r="F49" s="4">
        <v>-123002</v>
      </c>
      <c r="G49" s="4">
        <v>-12566610000</v>
      </c>
      <c r="H49" s="4">
        <f t="shared" si="0"/>
        <v>162759790000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414200</v>
      </c>
      <c r="S49" s="5">
        <v>0.83728150651859001</v>
      </c>
      <c r="T49" s="5">
        <v>0</v>
      </c>
      <c r="U49" s="5">
        <v>-1.1650489999999999E-2</v>
      </c>
    </row>
    <row r="50" spans="1:21" x14ac:dyDescent="0.2">
      <c r="A50" s="26"/>
      <c r="B50" t="s">
        <v>29</v>
      </c>
      <c r="C50" s="2">
        <v>45266</v>
      </c>
      <c r="D50" s="4">
        <v>44600</v>
      </c>
      <c r="E50" s="4">
        <v>191572</v>
      </c>
      <c r="F50" s="4">
        <v>-146972</v>
      </c>
      <c r="G50" s="4">
        <v>-14702700000</v>
      </c>
      <c r="H50" s="4">
        <f t="shared" si="0"/>
        <v>148057090000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553800</v>
      </c>
      <c r="S50" s="5">
        <v>0.42645720476706395</v>
      </c>
      <c r="T50" s="5">
        <v>0</v>
      </c>
      <c r="U50" s="5">
        <v>0</v>
      </c>
    </row>
    <row r="51" spans="1:21" x14ac:dyDescent="0.2">
      <c r="A51" s="26"/>
      <c r="B51" t="s">
        <v>30</v>
      </c>
      <c r="C51" s="2">
        <v>45267</v>
      </c>
      <c r="D51" s="4">
        <v>99450</v>
      </c>
      <c r="E51" s="4">
        <v>134341</v>
      </c>
      <c r="F51" s="4">
        <v>-34891</v>
      </c>
      <c r="G51" s="4">
        <v>-3406830000</v>
      </c>
      <c r="H51" s="4">
        <f t="shared" si="0"/>
        <v>144650260000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397400</v>
      </c>
      <c r="S51" s="5">
        <v>0.58830145948666335</v>
      </c>
      <c r="T51" s="5">
        <v>0</v>
      </c>
      <c r="U51" s="5">
        <v>9.8232000000000007E-4</v>
      </c>
    </row>
    <row r="52" spans="1:21" x14ac:dyDescent="0.2">
      <c r="A52" s="26"/>
      <c r="B52" t="s">
        <v>37</v>
      </c>
      <c r="C52" s="2">
        <v>45268</v>
      </c>
      <c r="D52" s="4">
        <v>71400</v>
      </c>
      <c r="E52" s="4">
        <v>110434</v>
      </c>
      <c r="F52" s="4">
        <v>-39034</v>
      </c>
      <c r="G52" s="4">
        <v>-3847790000</v>
      </c>
      <c r="H52" s="4">
        <f t="shared" si="0"/>
        <v>140802470000</v>
      </c>
      <c r="I52" s="4"/>
      <c r="J52" s="4"/>
      <c r="K52" s="4"/>
      <c r="L52" s="4"/>
      <c r="M52" s="4"/>
      <c r="N52" s="4">
        <v>231</v>
      </c>
      <c r="O52" s="4">
        <v>337</v>
      </c>
      <c r="P52" s="4">
        <v>100800</v>
      </c>
      <c r="Q52" s="4">
        <v>111400</v>
      </c>
      <c r="R52" s="4">
        <v>261300</v>
      </c>
      <c r="S52" s="5">
        <v>0.69588212782242631</v>
      </c>
      <c r="T52" s="5">
        <v>0</v>
      </c>
      <c r="U52" s="5">
        <v>-7.8508299999999996E-3</v>
      </c>
    </row>
    <row r="53" spans="1:21" x14ac:dyDescent="0.2">
      <c r="A53" s="26"/>
      <c r="B53" t="s">
        <v>34</v>
      </c>
      <c r="C53" s="2">
        <v>45271</v>
      </c>
      <c r="D53" s="4">
        <v>37100</v>
      </c>
      <c r="E53" s="4">
        <v>213729</v>
      </c>
      <c r="F53" s="4">
        <v>-176629</v>
      </c>
      <c r="G53" s="4">
        <v>-17504020000</v>
      </c>
      <c r="H53" s="4">
        <f t="shared" si="0"/>
        <v>123298450000</v>
      </c>
      <c r="I53" s="4"/>
      <c r="J53" s="4"/>
      <c r="K53" s="4"/>
      <c r="L53" s="4"/>
      <c r="M53" s="4"/>
      <c r="N53" s="4">
        <v>269</v>
      </c>
      <c r="O53" s="4">
        <v>471</v>
      </c>
      <c r="P53" s="4">
        <v>66300</v>
      </c>
      <c r="Q53" s="4">
        <v>174800</v>
      </c>
      <c r="R53" s="4">
        <v>295700</v>
      </c>
      <c r="S53" s="5">
        <v>0.84825498816367939</v>
      </c>
      <c r="T53" s="5">
        <v>0</v>
      </c>
      <c r="U53" s="5">
        <v>-1.978239E-2</v>
      </c>
    </row>
    <row r="54" spans="1:21" x14ac:dyDescent="0.2">
      <c r="A54" s="26"/>
      <c r="B54" t="s">
        <v>35</v>
      </c>
      <c r="C54" s="2">
        <v>45272</v>
      </c>
      <c r="D54" s="4">
        <v>160700</v>
      </c>
      <c r="E54" s="4">
        <v>65980</v>
      </c>
      <c r="F54" s="4">
        <v>94720</v>
      </c>
      <c r="G54" s="4">
        <v>9573800000</v>
      </c>
      <c r="H54" s="4">
        <f t="shared" si="0"/>
        <v>132872250000</v>
      </c>
      <c r="I54" s="4"/>
      <c r="J54" s="4"/>
      <c r="K54" s="4"/>
      <c r="L54" s="4"/>
      <c r="M54" s="4"/>
      <c r="N54" s="4">
        <v>315</v>
      </c>
      <c r="O54" s="4">
        <v>286</v>
      </c>
      <c r="P54" s="4">
        <v>162700</v>
      </c>
      <c r="Q54" s="4">
        <v>166300</v>
      </c>
      <c r="R54" s="4">
        <v>390100</v>
      </c>
      <c r="S54" s="5">
        <v>0.58108177390412719</v>
      </c>
      <c r="T54" s="5">
        <v>0</v>
      </c>
      <c r="U54" s="5">
        <v>2.421796E-2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FDCA-2788-D24C-913F-BC6FDE49A28A}">
  <dimension ref="A1:U67"/>
  <sheetViews>
    <sheetView workbookViewId="0">
      <pane ySplit="2" topLeftCell="A39" activePane="bottomLeft" state="frozen"/>
      <selection pane="bottomLeft" activeCell="H54" sqref="H54"/>
    </sheetView>
  </sheetViews>
  <sheetFormatPr baseColWidth="10" defaultRowHeight="16" x14ac:dyDescent="0.2"/>
  <cols>
    <col min="4" max="4" width="12.6640625" customWidth="1"/>
    <col min="5" max="5" width="14" customWidth="1"/>
    <col min="6" max="6" width="14.33203125" customWidth="1"/>
    <col min="7" max="7" width="16.33203125" customWidth="1"/>
    <col min="8" max="8" width="18.6640625" customWidth="1"/>
    <col min="18" max="18" width="16.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0</v>
      </c>
      <c r="E3" s="4">
        <v>1</v>
      </c>
      <c r="F3" s="4">
        <v>-1</v>
      </c>
      <c r="G3" s="4">
        <v>-27800.34</v>
      </c>
      <c r="H3" s="4">
        <v>-27800.34</v>
      </c>
      <c r="I3" s="4"/>
      <c r="J3" s="4"/>
      <c r="K3" s="4"/>
      <c r="L3" s="4"/>
      <c r="M3" s="4"/>
      <c r="N3" s="4"/>
      <c r="O3" s="4"/>
      <c r="P3" s="4"/>
      <c r="Q3" s="4"/>
      <c r="R3" s="4">
        <v>325200</v>
      </c>
      <c r="S3" s="5">
        <v>3.0750307503075032E-6</v>
      </c>
      <c r="T3" s="5">
        <v>0</v>
      </c>
      <c r="U3" s="5">
        <v>-3.6101100000000001E-3</v>
      </c>
    </row>
    <row r="4" spans="1:21" x14ac:dyDescent="0.2">
      <c r="A4" s="26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-27800.34</v>
      </c>
      <c r="I4" s="4"/>
      <c r="J4" s="4"/>
      <c r="K4" s="4"/>
      <c r="L4" s="4"/>
      <c r="M4" s="4"/>
      <c r="N4" s="4"/>
      <c r="O4" s="4"/>
      <c r="P4" s="4"/>
      <c r="Q4" s="4"/>
      <c r="R4" s="4">
        <v>892600</v>
      </c>
      <c r="S4" s="5">
        <v>0</v>
      </c>
      <c r="T4" s="5">
        <v>0</v>
      </c>
      <c r="U4" s="5">
        <v>-6.8840579999999998E-2</v>
      </c>
    </row>
    <row r="5" spans="1:21" x14ac:dyDescent="0.2">
      <c r="A5" s="26"/>
      <c r="B5" t="s">
        <v>27</v>
      </c>
      <c r="C5" s="2">
        <v>45203</v>
      </c>
      <c r="D5" s="4">
        <v>0</v>
      </c>
      <c r="E5" s="4">
        <v>110</v>
      </c>
      <c r="F5" s="4">
        <v>-110</v>
      </c>
      <c r="G5" s="4">
        <v>-2830000</v>
      </c>
      <c r="H5" s="4">
        <f>H4+G5</f>
        <v>-2857800.34</v>
      </c>
      <c r="I5" s="4"/>
      <c r="J5" s="4"/>
      <c r="K5" s="4"/>
      <c r="L5" s="4"/>
      <c r="M5" s="4"/>
      <c r="N5" s="4"/>
      <c r="O5" s="4"/>
      <c r="P5" s="4"/>
      <c r="Q5" s="4"/>
      <c r="R5" s="4">
        <v>542800</v>
      </c>
      <c r="S5" s="5">
        <v>2.0265291083271922E-4</v>
      </c>
      <c r="T5" s="5">
        <v>0</v>
      </c>
      <c r="U5" s="5">
        <v>0</v>
      </c>
    </row>
    <row r="6" spans="1:21" x14ac:dyDescent="0.2">
      <c r="A6" s="26"/>
      <c r="B6" t="s">
        <v>28</v>
      </c>
      <c r="C6" s="2">
        <v>45204</v>
      </c>
      <c r="D6" s="4">
        <v>0</v>
      </c>
      <c r="E6" s="4">
        <v>0</v>
      </c>
      <c r="F6" s="4">
        <v>0</v>
      </c>
      <c r="G6" s="4">
        <v>0</v>
      </c>
      <c r="H6" s="4">
        <f>H5+G6</f>
        <v>-2857800.34</v>
      </c>
      <c r="I6" s="4"/>
      <c r="J6" s="4"/>
      <c r="K6" s="4"/>
      <c r="L6" s="4"/>
      <c r="M6" s="4"/>
      <c r="N6" s="4"/>
      <c r="O6" s="4"/>
      <c r="P6" s="4"/>
      <c r="Q6" s="4"/>
      <c r="R6" s="4">
        <v>301500</v>
      </c>
      <c r="S6" s="5">
        <v>0</v>
      </c>
      <c r="T6" s="5">
        <v>0</v>
      </c>
      <c r="U6" s="5">
        <v>-2.33463E-2</v>
      </c>
    </row>
    <row r="7" spans="1:21" x14ac:dyDescent="0.2">
      <c r="A7" s="26"/>
      <c r="B7" t="s">
        <v>29</v>
      </c>
      <c r="C7" s="2">
        <v>45205</v>
      </c>
      <c r="D7" s="4">
        <v>0</v>
      </c>
      <c r="E7" s="4">
        <v>30800</v>
      </c>
      <c r="F7" s="4">
        <v>-30800</v>
      </c>
      <c r="G7" s="4">
        <v>-773080000</v>
      </c>
      <c r="H7" s="4">
        <f t="shared" ref="H7:H54" si="0">H6+G7</f>
        <v>-775937800.34000003</v>
      </c>
      <c r="I7" s="4"/>
      <c r="J7" s="4"/>
      <c r="K7" s="4"/>
      <c r="L7" s="4"/>
      <c r="M7" s="4"/>
      <c r="N7" s="4"/>
      <c r="O7" s="4"/>
      <c r="P7" s="4"/>
      <c r="Q7" s="4"/>
      <c r="R7" s="4">
        <v>319400</v>
      </c>
      <c r="S7" s="5">
        <v>9.6430807764558549E-2</v>
      </c>
      <c r="T7" s="5">
        <v>0</v>
      </c>
      <c r="U7" s="5">
        <v>3.187251E-2</v>
      </c>
    </row>
    <row r="8" spans="1:21" x14ac:dyDescent="0.2">
      <c r="A8" s="26"/>
      <c r="B8" t="s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-775937800.34000003</v>
      </c>
      <c r="I8" s="4"/>
      <c r="J8" s="4"/>
      <c r="K8" s="4"/>
      <c r="L8" s="4"/>
      <c r="M8" s="4"/>
      <c r="N8" s="4"/>
      <c r="O8" s="4"/>
      <c r="P8" s="4"/>
      <c r="Q8" s="4"/>
      <c r="R8" s="4">
        <v>313100</v>
      </c>
      <c r="S8" s="5">
        <v>0</v>
      </c>
      <c r="T8" s="5">
        <v>0</v>
      </c>
      <c r="U8" s="5">
        <v>2.3166019999999999E-2</v>
      </c>
    </row>
    <row r="9" spans="1:21" x14ac:dyDescent="0.2">
      <c r="A9" s="26"/>
      <c r="B9" t="s">
        <v>33</v>
      </c>
      <c r="C9" s="2">
        <v>45209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-775937800.34000003</v>
      </c>
      <c r="I9" s="4"/>
      <c r="J9" s="4"/>
      <c r="K9" s="4"/>
      <c r="L9" s="4"/>
      <c r="M9" s="4"/>
      <c r="N9" s="4"/>
      <c r="O9" s="4"/>
      <c r="P9" s="4"/>
      <c r="Q9" s="4"/>
      <c r="R9" s="4">
        <v>970400</v>
      </c>
      <c r="S9" s="5">
        <v>0</v>
      </c>
      <c r="T9" s="5">
        <v>0</v>
      </c>
      <c r="U9" s="5">
        <v>0</v>
      </c>
    </row>
    <row r="10" spans="1:21" x14ac:dyDescent="0.2">
      <c r="A10" s="26"/>
      <c r="B10" t="s">
        <v>34</v>
      </c>
      <c r="C10" s="2">
        <v>45210</v>
      </c>
      <c r="D10" s="4">
        <v>0</v>
      </c>
      <c r="E10" s="4">
        <v>5</v>
      </c>
      <c r="F10" s="4">
        <v>-5</v>
      </c>
      <c r="G10" s="4">
        <v>-130000</v>
      </c>
      <c r="H10" s="4">
        <f t="shared" si="0"/>
        <v>-776067800.34000003</v>
      </c>
      <c r="I10" s="4"/>
      <c r="J10" s="4"/>
      <c r="K10" s="4"/>
      <c r="L10" s="4"/>
      <c r="M10" s="4"/>
      <c r="N10" s="4"/>
      <c r="O10" s="4"/>
      <c r="P10" s="4"/>
      <c r="Q10" s="4"/>
      <c r="R10" s="4">
        <v>331600</v>
      </c>
      <c r="S10" s="5">
        <v>1.5078407720144752E-5</v>
      </c>
      <c r="T10" s="5">
        <v>0</v>
      </c>
      <c r="U10" s="5">
        <v>1.886792E-2</v>
      </c>
    </row>
    <row r="11" spans="1:21" x14ac:dyDescent="0.2">
      <c r="A11" s="26"/>
      <c r="B11" t="s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-776067800.34000003</v>
      </c>
      <c r="I11" s="4"/>
      <c r="J11" s="4"/>
      <c r="K11" s="4"/>
      <c r="L11" s="4"/>
      <c r="M11" s="4"/>
      <c r="N11" s="4"/>
      <c r="O11" s="4"/>
      <c r="P11" s="4"/>
      <c r="Q11" s="4"/>
      <c r="R11" s="4">
        <v>1088600</v>
      </c>
      <c r="S11" s="5">
        <v>0</v>
      </c>
      <c r="T11" s="5">
        <v>0</v>
      </c>
      <c r="U11" s="5">
        <v>1.851852E-2</v>
      </c>
    </row>
    <row r="12" spans="1:21" x14ac:dyDescent="0.2">
      <c r="A12" s="26"/>
      <c r="B12" t="s">
        <v>36</v>
      </c>
      <c r="C12" s="2">
        <v>45212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-776067800.34000003</v>
      </c>
      <c r="I12" s="4"/>
      <c r="J12" s="4"/>
      <c r="K12" s="4"/>
      <c r="L12" s="4"/>
      <c r="M12" s="4"/>
      <c r="N12" s="4"/>
      <c r="O12" s="4"/>
      <c r="P12" s="4"/>
      <c r="Q12" s="4"/>
      <c r="R12" s="4">
        <v>357700</v>
      </c>
      <c r="S12" s="5">
        <v>0</v>
      </c>
      <c r="T12" s="5">
        <v>0</v>
      </c>
      <c r="U12" s="5">
        <v>-3.6363599999999999E-3</v>
      </c>
    </row>
    <row r="13" spans="1:21" x14ac:dyDescent="0.2">
      <c r="A13" s="26"/>
      <c r="B13" t="s">
        <v>8</v>
      </c>
      <c r="C13" s="6">
        <v>45215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-776067800.34000003</v>
      </c>
      <c r="I13" s="4"/>
      <c r="J13" s="4"/>
      <c r="K13" s="4"/>
      <c r="L13" s="4"/>
      <c r="M13" s="4"/>
      <c r="N13" s="4"/>
      <c r="O13" s="4"/>
      <c r="P13" s="4"/>
      <c r="Q13" s="4"/>
      <c r="R13" s="4">
        <v>451300</v>
      </c>
      <c r="S13" s="5">
        <v>0</v>
      </c>
      <c r="T13" s="5">
        <v>0</v>
      </c>
      <c r="U13" s="5">
        <v>-3.2846720000000003E-2</v>
      </c>
    </row>
    <row r="14" spans="1:21" x14ac:dyDescent="0.2">
      <c r="A14" s="26"/>
      <c r="B14" t="s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-776067800.34000003</v>
      </c>
      <c r="I14" s="4"/>
      <c r="J14" s="4"/>
      <c r="K14" s="4"/>
      <c r="L14" s="4"/>
      <c r="M14" s="4"/>
      <c r="N14" s="4"/>
      <c r="O14" s="4"/>
      <c r="P14" s="4"/>
      <c r="Q14" s="4"/>
      <c r="R14" s="4">
        <v>463900</v>
      </c>
      <c r="S14" s="5">
        <v>0</v>
      </c>
      <c r="T14" s="5">
        <v>0</v>
      </c>
      <c r="U14" s="5">
        <v>-1.320755E-2</v>
      </c>
    </row>
    <row r="15" spans="1:21" x14ac:dyDescent="0.2">
      <c r="A15" s="26"/>
      <c r="B15" t="s">
        <v>10</v>
      </c>
      <c r="C15" s="6">
        <v>45217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-776067800.34000003</v>
      </c>
      <c r="I15" s="4"/>
      <c r="J15" s="4"/>
      <c r="K15" s="4"/>
      <c r="L15" s="4"/>
      <c r="M15" s="4"/>
      <c r="N15" s="4"/>
      <c r="O15" s="4"/>
      <c r="P15" s="4"/>
      <c r="Q15" s="4"/>
      <c r="R15" s="4">
        <v>891400</v>
      </c>
      <c r="S15" s="5">
        <v>0</v>
      </c>
      <c r="T15" s="5">
        <v>0</v>
      </c>
      <c r="U15" s="5">
        <v>-1.9120459999999999E-2</v>
      </c>
    </row>
    <row r="16" spans="1:21" x14ac:dyDescent="0.2">
      <c r="A16" s="26"/>
      <c r="B16" t="s">
        <v>11</v>
      </c>
      <c r="C16" s="6">
        <v>45218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-776067800.34000003</v>
      </c>
      <c r="I16" s="4"/>
      <c r="J16" s="4"/>
      <c r="K16" s="4"/>
      <c r="L16" s="4"/>
      <c r="M16" s="4"/>
      <c r="N16" s="4"/>
      <c r="O16" s="4"/>
      <c r="P16" s="4"/>
      <c r="Q16" s="4"/>
      <c r="R16" s="4">
        <v>365400</v>
      </c>
      <c r="S16" s="5">
        <v>0</v>
      </c>
      <c r="T16" s="5">
        <v>0</v>
      </c>
      <c r="U16" s="5">
        <v>-5.068226E-2</v>
      </c>
    </row>
    <row r="17" spans="1:21" x14ac:dyDescent="0.2">
      <c r="A17" s="26"/>
      <c r="B17" t="s">
        <v>12</v>
      </c>
      <c r="C17" s="6">
        <v>45219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-776067800.34000003</v>
      </c>
      <c r="I17" s="4"/>
      <c r="J17" s="4"/>
      <c r="K17" s="4"/>
      <c r="L17" s="4"/>
      <c r="M17" s="4"/>
      <c r="N17" s="4"/>
      <c r="O17" s="4"/>
      <c r="P17" s="4"/>
      <c r="Q17" s="4"/>
      <c r="R17" s="4">
        <v>422100</v>
      </c>
      <c r="S17" s="5">
        <v>0</v>
      </c>
      <c r="T17" s="5">
        <v>0</v>
      </c>
      <c r="U17" s="5">
        <v>4.7227930000000001E-2</v>
      </c>
    </row>
    <row r="18" spans="1:21" x14ac:dyDescent="0.2">
      <c r="A18" s="26"/>
      <c r="B18" t="s">
        <v>15</v>
      </c>
      <c r="C18" s="6">
        <v>45222</v>
      </c>
      <c r="D18" s="4">
        <v>0</v>
      </c>
      <c r="E18" s="4">
        <v>1700</v>
      </c>
      <c r="F18" s="4">
        <v>-1700</v>
      </c>
      <c r="G18" s="4">
        <v>-43350000</v>
      </c>
      <c r="H18" s="4">
        <f t="shared" si="0"/>
        <v>-819417800.34000003</v>
      </c>
      <c r="I18" s="4"/>
      <c r="J18" s="4"/>
      <c r="K18" s="4"/>
      <c r="L18" s="4"/>
      <c r="M18" s="4"/>
      <c r="N18" s="4"/>
      <c r="O18" s="4"/>
      <c r="P18" s="4"/>
      <c r="Q18" s="4"/>
      <c r="R18" s="4">
        <v>247400</v>
      </c>
      <c r="S18" s="5">
        <v>6.8714632174616003E-3</v>
      </c>
      <c r="T18" s="5">
        <v>0</v>
      </c>
      <c r="U18" s="5">
        <v>-2.1568629999999998E-2</v>
      </c>
    </row>
    <row r="19" spans="1:21" x14ac:dyDescent="0.2">
      <c r="A19" s="26"/>
      <c r="B19" t="s">
        <v>16</v>
      </c>
      <c r="C19" s="6">
        <v>45223</v>
      </c>
      <c r="D19" s="4">
        <v>0</v>
      </c>
      <c r="E19" s="4">
        <v>85</v>
      </c>
      <c r="F19" s="4">
        <v>-85</v>
      </c>
      <c r="G19" s="4">
        <v>-2080000</v>
      </c>
      <c r="H19" s="4">
        <f t="shared" si="0"/>
        <v>-821497800.34000003</v>
      </c>
      <c r="I19" s="4"/>
      <c r="J19" s="4"/>
      <c r="K19" s="4"/>
      <c r="L19" s="4"/>
      <c r="M19" s="4"/>
      <c r="N19" s="4"/>
      <c r="O19" s="4"/>
      <c r="P19" s="4"/>
      <c r="Q19" s="4"/>
      <c r="R19" s="4">
        <v>238200</v>
      </c>
      <c r="S19" s="5">
        <v>3.5684298908480268E-4</v>
      </c>
      <c r="T19" s="5">
        <v>0</v>
      </c>
      <c r="U19" s="5">
        <v>4.0080200000000002E-3</v>
      </c>
    </row>
    <row r="20" spans="1:21" x14ac:dyDescent="0.2">
      <c r="A20" s="26"/>
      <c r="B20" t="s">
        <v>17</v>
      </c>
      <c r="C20" s="6">
        <v>45224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-821497800.34000003</v>
      </c>
      <c r="I20" s="4"/>
      <c r="J20" s="4"/>
      <c r="K20" s="4"/>
      <c r="L20" s="4"/>
      <c r="M20" s="4"/>
      <c r="N20" s="4"/>
      <c r="O20" s="4"/>
      <c r="P20" s="4"/>
      <c r="Q20" s="4"/>
      <c r="R20" s="4">
        <v>311600</v>
      </c>
      <c r="S20" s="5">
        <v>0</v>
      </c>
      <c r="T20" s="5">
        <v>0</v>
      </c>
      <c r="U20" s="5">
        <v>9.9800400000000008E-3</v>
      </c>
    </row>
    <row r="21" spans="1:21" x14ac:dyDescent="0.2">
      <c r="A21" s="26"/>
      <c r="B21" t="s">
        <v>18</v>
      </c>
      <c r="C21" s="6">
        <v>45225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-821497800.34000003</v>
      </c>
      <c r="I21" s="4"/>
      <c r="J21" s="4"/>
      <c r="K21" s="4"/>
      <c r="L21" s="4"/>
      <c r="M21" s="4"/>
      <c r="N21" s="4"/>
      <c r="O21" s="4"/>
      <c r="P21" s="4"/>
      <c r="Q21" s="4"/>
      <c r="R21" s="4">
        <v>970900</v>
      </c>
      <c r="S21" s="5">
        <v>0</v>
      </c>
      <c r="T21" s="5">
        <v>0</v>
      </c>
      <c r="U21" s="5">
        <v>-6.9169960000000003E-2</v>
      </c>
    </row>
    <row r="22" spans="1:21" x14ac:dyDescent="0.2">
      <c r="A22" s="26"/>
      <c r="B22" t="s">
        <v>19</v>
      </c>
      <c r="C22" s="6">
        <v>45226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-821497800.34000003</v>
      </c>
      <c r="I22" s="4"/>
      <c r="J22" s="4"/>
      <c r="K22" s="4"/>
      <c r="L22" s="4"/>
      <c r="M22" s="4"/>
      <c r="N22" s="4"/>
      <c r="O22" s="4"/>
      <c r="P22" s="4"/>
      <c r="Q22" s="4"/>
      <c r="R22" s="4">
        <v>703800</v>
      </c>
      <c r="S22" s="5">
        <v>0</v>
      </c>
      <c r="T22" s="5">
        <v>0</v>
      </c>
      <c r="U22" s="5">
        <v>0</v>
      </c>
    </row>
    <row r="23" spans="1:21" x14ac:dyDescent="0.2">
      <c r="A23" s="26"/>
      <c r="B23" t="s">
        <v>22</v>
      </c>
      <c r="C23" s="2">
        <v>45229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-821497800.34000003</v>
      </c>
      <c r="I23" s="4"/>
      <c r="J23" s="4"/>
      <c r="K23" s="4"/>
      <c r="L23" s="4"/>
      <c r="M23" s="4"/>
      <c r="N23" s="4"/>
      <c r="O23" s="4"/>
      <c r="P23" s="4"/>
      <c r="Q23" s="4"/>
      <c r="R23" s="4">
        <v>88600</v>
      </c>
      <c r="S23" s="5">
        <v>0</v>
      </c>
      <c r="T23" s="5">
        <v>0</v>
      </c>
      <c r="U23" s="5">
        <v>-4.0339699999999999E-2</v>
      </c>
    </row>
    <row r="24" spans="1:21" x14ac:dyDescent="0.2">
      <c r="A24" s="26"/>
      <c r="B24" t="s">
        <v>23</v>
      </c>
      <c r="C24" s="2">
        <v>45230</v>
      </c>
      <c r="D24" s="4">
        <v>0</v>
      </c>
      <c r="E24" s="4">
        <v>800</v>
      </c>
      <c r="F24" s="4">
        <v>-800</v>
      </c>
      <c r="G24" s="4">
        <v>-18040000</v>
      </c>
      <c r="H24" s="4">
        <f t="shared" si="0"/>
        <v>-839537800.34000003</v>
      </c>
      <c r="I24" s="4"/>
      <c r="J24" s="4"/>
      <c r="K24" s="4"/>
      <c r="L24" s="4"/>
      <c r="M24" s="4"/>
      <c r="N24" s="4"/>
      <c r="O24" s="4"/>
      <c r="P24" s="4"/>
      <c r="Q24" s="4"/>
      <c r="R24" s="4">
        <v>596300</v>
      </c>
      <c r="S24" s="5">
        <v>1.3416065738722121E-3</v>
      </c>
      <c r="T24" s="5">
        <v>0</v>
      </c>
      <c r="U24" s="5">
        <v>-6.8584069999999997E-2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-839537800.34000003</v>
      </c>
      <c r="I25" s="4"/>
      <c r="J25" s="4"/>
      <c r="K25" s="4"/>
      <c r="L25" s="4"/>
      <c r="M25" s="4"/>
      <c r="N25" s="4"/>
      <c r="O25" s="4"/>
      <c r="P25" s="4"/>
      <c r="Q25" s="4"/>
      <c r="R25" s="4">
        <v>277900</v>
      </c>
      <c r="S25" s="5">
        <v>0</v>
      </c>
      <c r="T25" s="5">
        <v>0</v>
      </c>
      <c r="U25" s="5">
        <v>1.6627079999999999E-2</v>
      </c>
    </row>
    <row r="26" spans="1:21" x14ac:dyDescent="0.2">
      <c r="A26" s="26"/>
      <c r="B26" t="s">
        <v>25</v>
      </c>
      <c r="C26" s="6">
        <v>45232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-839537800.34000003</v>
      </c>
      <c r="I26" s="4"/>
      <c r="J26" s="4"/>
      <c r="K26" s="4"/>
      <c r="L26" s="4"/>
      <c r="M26" s="4"/>
      <c r="N26" s="4"/>
      <c r="O26" s="4"/>
      <c r="P26" s="4"/>
      <c r="Q26" s="4"/>
      <c r="R26" s="4">
        <v>373900</v>
      </c>
      <c r="S26" s="5">
        <v>0</v>
      </c>
      <c r="T26" s="5">
        <v>0</v>
      </c>
      <c r="U26" s="5">
        <v>6.7757010000000006E-2</v>
      </c>
    </row>
    <row r="27" spans="1:21" x14ac:dyDescent="0.2">
      <c r="A27" s="26"/>
      <c r="B27" t="s">
        <v>26</v>
      </c>
      <c r="C27" s="6">
        <v>45233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-839537800.34000003</v>
      </c>
      <c r="I27" s="4"/>
      <c r="J27" s="4"/>
      <c r="K27" s="4"/>
      <c r="L27" s="4"/>
      <c r="M27" s="4"/>
      <c r="N27" s="4"/>
      <c r="O27" s="4"/>
      <c r="P27" s="4"/>
      <c r="Q27" s="4"/>
      <c r="R27" s="4">
        <v>247700</v>
      </c>
      <c r="S27" s="5">
        <v>0</v>
      </c>
      <c r="T27" s="5">
        <v>0</v>
      </c>
      <c r="U27" s="5">
        <v>-2.1881800000000001E-3</v>
      </c>
    </row>
    <row r="28" spans="1:21" x14ac:dyDescent="0.2">
      <c r="A28" s="26"/>
      <c r="B28" t="s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-839537800.34000003</v>
      </c>
      <c r="I28" s="4"/>
      <c r="J28" s="4"/>
      <c r="K28" s="4"/>
      <c r="L28" s="4"/>
      <c r="M28" s="4"/>
      <c r="N28" s="4"/>
      <c r="O28" s="4"/>
      <c r="P28" s="4"/>
      <c r="Q28" s="4"/>
      <c r="R28" s="4">
        <v>252900</v>
      </c>
      <c r="S28" s="5">
        <v>0</v>
      </c>
      <c r="T28" s="5">
        <v>0</v>
      </c>
      <c r="U28" s="5">
        <v>1.9736839999999999E-2</v>
      </c>
    </row>
    <row r="29" spans="1:21" x14ac:dyDescent="0.2">
      <c r="A29" s="26"/>
      <c r="B29" t="s">
        <v>30</v>
      </c>
      <c r="C29" s="6">
        <v>45237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-839537800.34000003</v>
      </c>
      <c r="I29" s="4"/>
      <c r="J29" s="4"/>
      <c r="K29" s="4"/>
      <c r="L29" s="4"/>
      <c r="M29" s="4"/>
      <c r="N29" s="4"/>
      <c r="O29" s="4"/>
      <c r="P29" s="4"/>
      <c r="Q29" s="4"/>
      <c r="R29" s="4">
        <v>371100</v>
      </c>
      <c r="S29" s="5">
        <v>0</v>
      </c>
      <c r="T29" s="5">
        <v>0</v>
      </c>
      <c r="U29" s="5">
        <v>2.1505399999999998E-3</v>
      </c>
    </row>
    <row r="30" spans="1:21" x14ac:dyDescent="0.2">
      <c r="A30" s="26"/>
      <c r="B30" t="s">
        <v>37</v>
      </c>
      <c r="C30" s="6">
        <v>45238</v>
      </c>
      <c r="D30" s="4">
        <v>0</v>
      </c>
      <c r="E30" s="4">
        <v>900</v>
      </c>
      <c r="F30" s="4">
        <v>-900</v>
      </c>
      <c r="G30" s="4">
        <v>-21600000</v>
      </c>
      <c r="H30" s="4">
        <f t="shared" si="0"/>
        <v>-861137800.34000003</v>
      </c>
      <c r="I30" s="4"/>
      <c r="J30" s="4"/>
      <c r="K30" s="4"/>
      <c r="L30" s="4"/>
      <c r="M30" s="4"/>
      <c r="N30" s="4"/>
      <c r="O30" s="4"/>
      <c r="P30" s="4"/>
      <c r="Q30" s="4"/>
      <c r="R30" s="4">
        <v>378300</v>
      </c>
      <c r="S30" s="5">
        <v>2.3790642347343376E-3</v>
      </c>
      <c r="T30" s="5">
        <v>0</v>
      </c>
      <c r="U30" s="5">
        <v>4.7210299999999997E-2</v>
      </c>
    </row>
    <row r="31" spans="1:21" x14ac:dyDescent="0.2">
      <c r="A31" s="26"/>
      <c r="B31" t="s">
        <v>32</v>
      </c>
      <c r="C31" s="6">
        <v>45239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-861137800.34000003</v>
      </c>
      <c r="I31" s="4"/>
      <c r="J31" s="4"/>
      <c r="K31" s="4"/>
      <c r="L31" s="4"/>
      <c r="M31" s="4"/>
      <c r="N31" s="4"/>
      <c r="O31" s="4"/>
      <c r="P31" s="4"/>
      <c r="Q31" s="4"/>
      <c r="R31" s="4">
        <v>689100</v>
      </c>
      <c r="S31" s="5">
        <v>0</v>
      </c>
      <c r="T31" s="5">
        <v>0</v>
      </c>
      <c r="U31" s="5">
        <v>8.1967199999999994E-3</v>
      </c>
    </row>
    <row r="32" spans="1:21" x14ac:dyDescent="0.2">
      <c r="A32" s="26"/>
      <c r="B32" t="s">
        <v>33</v>
      </c>
      <c r="C32" s="6">
        <v>45240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-861137800.34000003</v>
      </c>
      <c r="I32" s="4"/>
      <c r="J32" s="4"/>
      <c r="K32" s="4"/>
      <c r="L32" s="4"/>
      <c r="M32" s="4"/>
      <c r="N32" s="4"/>
      <c r="O32" s="4"/>
      <c r="P32" s="4"/>
      <c r="Q32" s="4"/>
      <c r="R32" s="4">
        <v>412800</v>
      </c>
      <c r="S32" s="5">
        <v>0</v>
      </c>
      <c r="T32" s="5">
        <v>0</v>
      </c>
      <c r="U32" s="5">
        <v>-1.422764E-2</v>
      </c>
    </row>
    <row r="33" spans="1:21" x14ac:dyDescent="0.2">
      <c r="A33" s="26"/>
      <c r="B33" t="s">
        <v>36</v>
      </c>
      <c r="C33" s="6">
        <v>45243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-861137800.34000003</v>
      </c>
      <c r="I33" s="4"/>
      <c r="J33" s="4"/>
      <c r="K33" s="4"/>
      <c r="L33" s="4"/>
      <c r="M33" s="4"/>
      <c r="N33" s="4"/>
      <c r="O33" s="4"/>
      <c r="P33" s="4"/>
      <c r="Q33" s="4"/>
      <c r="R33" s="4">
        <v>365300</v>
      </c>
      <c r="S33" s="5">
        <v>0</v>
      </c>
      <c r="T33" s="5">
        <v>0</v>
      </c>
      <c r="U33" s="5">
        <v>-1.0309280000000001E-2</v>
      </c>
    </row>
    <row r="34" spans="1:21" x14ac:dyDescent="0.2">
      <c r="A34" s="26"/>
      <c r="B34" t="s">
        <v>38</v>
      </c>
      <c r="C34" s="6">
        <v>45244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-861137800.34000003</v>
      </c>
      <c r="I34" s="4"/>
      <c r="J34" s="4"/>
      <c r="K34" s="4"/>
      <c r="L34" s="4"/>
      <c r="M34" s="4"/>
      <c r="N34" s="4"/>
      <c r="O34" s="4"/>
      <c r="P34" s="4"/>
      <c r="Q34" s="4"/>
      <c r="R34" s="4">
        <v>555000</v>
      </c>
      <c r="S34" s="5">
        <v>0</v>
      </c>
      <c r="T34" s="5">
        <v>0</v>
      </c>
      <c r="U34" s="5">
        <v>0</v>
      </c>
    </row>
    <row r="35" spans="1:21" x14ac:dyDescent="0.2">
      <c r="A35" s="26"/>
      <c r="B35" t="s">
        <v>7</v>
      </c>
      <c r="C35" s="6">
        <v>45245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-861137800.34000003</v>
      </c>
      <c r="I35" s="4"/>
      <c r="J35" s="4"/>
      <c r="K35" s="4"/>
      <c r="L35" s="4"/>
      <c r="M35" s="4"/>
      <c r="N35" s="4"/>
      <c r="O35" s="4"/>
      <c r="P35" s="4"/>
      <c r="Q35" s="4"/>
      <c r="R35" s="4">
        <v>854800</v>
      </c>
      <c r="S35" s="5">
        <v>0</v>
      </c>
      <c r="T35" s="5">
        <v>0</v>
      </c>
      <c r="U35" s="5">
        <v>4.1666670000000003E-2</v>
      </c>
    </row>
    <row r="36" spans="1:21" x14ac:dyDescent="0.2">
      <c r="A36" s="26"/>
      <c r="B36" t="s">
        <v>8</v>
      </c>
      <c r="C36" s="6">
        <v>45246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-861137800.34000003</v>
      </c>
      <c r="I36" s="4"/>
      <c r="J36" s="4"/>
      <c r="K36" s="4"/>
      <c r="L36" s="4"/>
      <c r="M36" s="4"/>
      <c r="N36" s="4"/>
      <c r="O36" s="4"/>
      <c r="P36" s="4"/>
      <c r="Q36" s="4"/>
      <c r="R36" s="4">
        <v>269000</v>
      </c>
      <c r="S36" s="5">
        <v>0</v>
      </c>
      <c r="T36" s="5">
        <v>0</v>
      </c>
      <c r="U36" s="5">
        <v>0</v>
      </c>
    </row>
    <row r="37" spans="1:21" x14ac:dyDescent="0.2">
      <c r="A37" s="26"/>
      <c r="B37" t="s">
        <v>9</v>
      </c>
      <c r="C37" s="6">
        <v>45247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-861137800.34000003</v>
      </c>
      <c r="I37" s="4"/>
      <c r="J37" s="4"/>
      <c r="K37" s="4"/>
      <c r="L37" s="4"/>
      <c r="M37" s="4"/>
      <c r="N37" s="4"/>
      <c r="O37" s="4"/>
      <c r="P37" s="4"/>
      <c r="Q37" s="4"/>
      <c r="R37" s="4">
        <v>741800</v>
      </c>
      <c r="S37" s="5">
        <v>0</v>
      </c>
      <c r="T37" s="5">
        <v>0</v>
      </c>
      <c r="U37" s="5">
        <v>-0.02</v>
      </c>
    </row>
    <row r="38" spans="1:21" x14ac:dyDescent="0.2">
      <c r="A38" s="26"/>
      <c r="B38" t="s">
        <v>12</v>
      </c>
      <c r="C38" s="2">
        <v>45250</v>
      </c>
      <c r="D38" s="4">
        <v>0</v>
      </c>
      <c r="E38" s="4">
        <v>100</v>
      </c>
      <c r="F38" s="4">
        <v>-100</v>
      </c>
      <c r="G38" s="4">
        <v>-2450000</v>
      </c>
      <c r="H38" s="4">
        <f>H37+G38</f>
        <v>-863587800.34000003</v>
      </c>
      <c r="I38" s="4"/>
      <c r="J38" s="4"/>
      <c r="K38" s="4"/>
      <c r="L38" s="4"/>
      <c r="M38" s="4"/>
      <c r="N38" s="4"/>
      <c r="O38" s="4"/>
      <c r="P38" s="4"/>
      <c r="Q38" s="4"/>
      <c r="R38" s="4">
        <v>515600</v>
      </c>
      <c r="S38" s="5">
        <v>1.9394879751745539E-4</v>
      </c>
      <c r="T38" s="5">
        <v>0</v>
      </c>
      <c r="U38" s="5">
        <v>0</v>
      </c>
    </row>
    <row r="39" spans="1:21" x14ac:dyDescent="0.2">
      <c r="A39" s="26"/>
      <c r="B39" t="s">
        <v>13</v>
      </c>
      <c r="C39" s="2">
        <v>45251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-863587800.34000003</v>
      </c>
      <c r="I39" s="4"/>
      <c r="J39" s="4"/>
      <c r="K39" s="4"/>
      <c r="L39" s="4"/>
      <c r="M39" s="4"/>
      <c r="N39" s="4"/>
      <c r="O39" s="4"/>
      <c r="P39" s="4"/>
      <c r="Q39" s="4"/>
      <c r="R39" s="4">
        <v>737000</v>
      </c>
      <c r="S39" s="5">
        <v>0</v>
      </c>
      <c r="T39" s="5">
        <v>0</v>
      </c>
      <c r="U39" s="5">
        <v>3.4693880000000003E-2</v>
      </c>
    </row>
    <row r="40" spans="1:21" x14ac:dyDescent="0.2">
      <c r="A40" s="26"/>
      <c r="B40" t="s">
        <v>14</v>
      </c>
      <c r="C40" s="2">
        <v>45252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-863587800.34000003</v>
      </c>
      <c r="I40" s="4"/>
      <c r="J40" s="4"/>
      <c r="K40" s="4"/>
      <c r="L40" s="4"/>
      <c r="M40" s="4"/>
      <c r="N40" s="4"/>
      <c r="O40" s="4"/>
      <c r="P40" s="4"/>
      <c r="Q40" s="4"/>
      <c r="R40" s="4">
        <v>371500</v>
      </c>
      <c r="S40" s="5">
        <v>0</v>
      </c>
      <c r="T40" s="5">
        <v>0</v>
      </c>
      <c r="U40" s="5">
        <v>-3.9447700000000002E-3</v>
      </c>
    </row>
    <row r="41" spans="1:21" x14ac:dyDescent="0.2">
      <c r="A41" s="26"/>
      <c r="B41" t="s">
        <v>15</v>
      </c>
      <c r="C41" s="2">
        <v>45253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-863587800.34000003</v>
      </c>
      <c r="I41" s="4"/>
      <c r="J41" s="4"/>
      <c r="K41" s="4"/>
      <c r="L41" s="4"/>
      <c r="M41" s="4"/>
      <c r="N41" s="4"/>
      <c r="O41" s="4"/>
      <c r="P41" s="4"/>
      <c r="Q41" s="4"/>
      <c r="R41" s="4">
        <v>436500</v>
      </c>
      <c r="S41" s="5">
        <v>0</v>
      </c>
      <c r="T41" s="5">
        <v>0</v>
      </c>
      <c r="U41" s="5">
        <v>-4.1584160000000002E-2</v>
      </c>
    </row>
    <row r="42" spans="1:21" x14ac:dyDescent="0.2">
      <c r="A42" s="26"/>
      <c r="B42" t="s">
        <v>16</v>
      </c>
      <c r="C42" s="2">
        <v>45254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-863587800.34000003</v>
      </c>
      <c r="I42" s="4"/>
      <c r="J42" s="4"/>
      <c r="K42" s="4"/>
      <c r="L42" s="4"/>
      <c r="M42" s="4"/>
      <c r="N42" s="4"/>
      <c r="O42" s="4"/>
      <c r="P42" s="4"/>
      <c r="Q42" s="4"/>
      <c r="R42" s="4">
        <v>553200</v>
      </c>
      <c r="S42" s="5">
        <v>0</v>
      </c>
      <c r="T42" s="5">
        <v>0</v>
      </c>
      <c r="U42" s="5">
        <v>8.2644599999999995E-3</v>
      </c>
    </row>
    <row r="43" spans="1:21" x14ac:dyDescent="0.2">
      <c r="A43" s="26"/>
      <c r="B43" t="s">
        <v>19</v>
      </c>
      <c r="C43" s="2">
        <v>45257</v>
      </c>
      <c r="D43" s="4">
        <v>0</v>
      </c>
      <c r="E43" s="4">
        <v>9000</v>
      </c>
      <c r="F43" s="4">
        <v>-9000</v>
      </c>
      <c r="G43" s="4">
        <v>-219600000</v>
      </c>
      <c r="H43" s="4">
        <f t="shared" si="0"/>
        <v>-1083187800.3400002</v>
      </c>
      <c r="I43" s="4"/>
      <c r="J43" s="4"/>
      <c r="K43" s="4"/>
      <c r="L43" s="4"/>
      <c r="M43" s="4"/>
      <c r="N43" s="4"/>
      <c r="O43" s="4"/>
      <c r="P43" s="4"/>
      <c r="Q43" s="4"/>
      <c r="R43" s="4">
        <v>202100</v>
      </c>
      <c r="S43" s="5">
        <v>4.4532409698169226E-2</v>
      </c>
      <c r="T43" s="5">
        <v>0</v>
      </c>
      <c r="U43" s="5">
        <v>-2.2540979999999999E-2</v>
      </c>
    </row>
    <row r="44" spans="1:21" x14ac:dyDescent="0.2">
      <c r="A44" s="26"/>
      <c r="B44" t="s">
        <v>20</v>
      </c>
      <c r="C44" s="2">
        <v>45258</v>
      </c>
      <c r="D44" s="4">
        <v>0</v>
      </c>
      <c r="E44" s="4">
        <v>1300</v>
      </c>
      <c r="F44" s="4">
        <v>-1300</v>
      </c>
      <c r="G44" s="4">
        <v>-31010000</v>
      </c>
      <c r="H44" s="4">
        <f t="shared" si="0"/>
        <v>-1114197800.3400002</v>
      </c>
      <c r="I44" s="4"/>
      <c r="J44" s="4"/>
      <c r="K44" s="4"/>
      <c r="L44" s="4"/>
      <c r="M44" s="4"/>
      <c r="N44" s="4"/>
      <c r="O44" s="4"/>
      <c r="P44" s="4"/>
      <c r="Q44" s="4"/>
      <c r="R44" s="4">
        <v>2253600</v>
      </c>
      <c r="S44" s="5">
        <v>5.7685481008164718E-4</v>
      </c>
      <c r="T44" s="5">
        <v>0</v>
      </c>
      <c r="U44" s="5">
        <v>2.3060799999999999E-2</v>
      </c>
    </row>
    <row r="45" spans="1:21" x14ac:dyDescent="0.2">
      <c r="A45" s="26"/>
      <c r="B45" t="s">
        <v>21</v>
      </c>
      <c r="C45" s="2">
        <v>45259</v>
      </c>
      <c r="D45" s="4">
        <v>0</v>
      </c>
      <c r="E45" s="4">
        <v>11800</v>
      </c>
      <c r="F45" s="4">
        <v>-11800</v>
      </c>
      <c r="G45" s="4">
        <v>-286990000</v>
      </c>
      <c r="H45" s="4">
        <f t="shared" si="0"/>
        <v>-1401187800.3400002</v>
      </c>
      <c r="I45" s="4"/>
      <c r="J45" s="4"/>
      <c r="K45" s="4"/>
      <c r="L45" s="4"/>
      <c r="M45" s="4"/>
      <c r="N45" s="4"/>
      <c r="O45" s="4"/>
      <c r="P45" s="4"/>
      <c r="Q45" s="4"/>
      <c r="R45" s="4">
        <v>601500</v>
      </c>
      <c r="S45" s="5">
        <v>1.9617622610141314E-2</v>
      </c>
      <c r="T45" s="5">
        <v>0</v>
      </c>
      <c r="U45" s="5">
        <v>2.459016E-2</v>
      </c>
    </row>
    <row r="46" spans="1:21" x14ac:dyDescent="0.2">
      <c r="A46" s="26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-1401187800.3400002</v>
      </c>
      <c r="I46" s="4"/>
      <c r="J46" s="4"/>
      <c r="K46" s="4"/>
      <c r="L46" s="4"/>
      <c r="M46" s="4"/>
      <c r="N46" s="4"/>
      <c r="O46" s="4"/>
      <c r="P46" s="4"/>
      <c r="Q46" s="4"/>
      <c r="R46" s="4">
        <v>397800</v>
      </c>
      <c r="S46" s="5">
        <v>0</v>
      </c>
      <c r="T46" s="5">
        <v>0</v>
      </c>
      <c r="U46" s="5">
        <v>-3.2000000000000001E-2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-1401187800.3400002</v>
      </c>
      <c r="I47" s="4"/>
      <c r="J47" s="4"/>
      <c r="K47" s="4"/>
      <c r="L47" s="4"/>
      <c r="M47" s="4"/>
      <c r="N47" s="4"/>
      <c r="O47" s="4"/>
      <c r="P47" s="4"/>
      <c r="Q47" s="4"/>
      <c r="R47" s="4">
        <v>6054457</v>
      </c>
      <c r="S47" s="5">
        <v>0</v>
      </c>
      <c r="T47" s="5">
        <v>0</v>
      </c>
      <c r="U47" s="5">
        <v>6.8181820000000004E-2</v>
      </c>
    </row>
    <row r="48" spans="1:21" x14ac:dyDescent="0.2">
      <c r="A48" s="26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-1401187800.3400002</v>
      </c>
      <c r="I48" s="4"/>
      <c r="J48" s="4"/>
      <c r="K48" s="4"/>
      <c r="L48" s="4"/>
      <c r="M48" s="4"/>
      <c r="N48" s="4"/>
      <c r="O48" s="4"/>
      <c r="P48" s="4"/>
      <c r="Q48" s="4"/>
      <c r="R48" s="4">
        <v>1407800</v>
      </c>
      <c r="S48" s="5">
        <v>0</v>
      </c>
      <c r="T48" s="5">
        <v>0</v>
      </c>
      <c r="U48" s="5">
        <v>4.4487430000000001E-2</v>
      </c>
    </row>
    <row r="49" spans="1:21" x14ac:dyDescent="0.2">
      <c r="A49" s="26"/>
      <c r="B49" t="s">
        <v>28</v>
      </c>
      <c r="C49" s="2">
        <v>45265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-1401187800.3400002</v>
      </c>
      <c r="I49" s="4"/>
      <c r="J49" s="4"/>
      <c r="K49" s="4"/>
      <c r="L49" s="4"/>
      <c r="M49" s="4"/>
      <c r="N49" s="4"/>
      <c r="O49" s="4"/>
      <c r="P49" s="4"/>
      <c r="Q49" s="4"/>
      <c r="R49" s="4">
        <v>2917800</v>
      </c>
      <c r="S49" s="5">
        <v>0</v>
      </c>
      <c r="T49" s="5">
        <v>0</v>
      </c>
      <c r="U49" s="5">
        <v>0</v>
      </c>
    </row>
    <row r="50" spans="1:21" x14ac:dyDescent="0.2">
      <c r="A50" s="26"/>
      <c r="B50" t="s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-1401187800.3400002</v>
      </c>
      <c r="I50" s="4"/>
      <c r="J50" s="4"/>
      <c r="K50" s="4"/>
      <c r="L50" s="4"/>
      <c r="M50" s="4"/>
      <c r="N50" s="4"/>
      <c r="O50" s="4"/>
      <c r="P50" s="4"/>
      <c r="Q50" s="4"/>
      <c r="R50" s="4">
        <v>735000</v>
      </c>
      <c r="S50" s="5">
        <v>0</v>
      </c>
      <c r="T50" s="5">
        <v>0</v>
      </c>
      <c r="U50" s="5">
        <v>1.2962960000000001E-2</v>
      </c>
    </row>
    <row r="51" spans="1:21" x14ac:dyDescent="0.2">
      <c r="A51" s="26"/>
      <c r="B51" t="s">
        <v>30</v>
      </c>
      <c r="C51" s="2">
        <v>45267</v>
      </c>
      <c r="D51" s="4">
        <v>0</v>
      </c>
      <c r="E51" s="4">
        <v>28300</v>
      </c>
      <c r="F51" s="4">
        <v>-28300</v>
      </c>
      <c r="G51" s="4">
        <v>-764100000</v>
      </c>
      <c r="H51" s="4">
        <f t="shared" si="0"/>
        <v>-2165287800.3400002</v>
      </c>
      <c r="I51" s="4"/>
      <c r="J51" s="4"/>
      <c r="K51" s="4"/>
      <c r="L51" s="4"/>
      <c r="M51" s="4"/>
      <c r="N51" s="4"/>
      <c r="O51" s="4"/>
      <c r="P51" s="4"/>
      <c r="Q51" s="4"/>
      <c r="R51" s="4">
        <v>1028300</v>
      </c>
      <c r="S51" s="5">
        <v>2.7521151414956726E-2</v>
      </c>
      <c r="T51" s="5">
        <v>0</v>
      </c>
      <c r="U51" s="5">
        <v>-1.645338E-2</v>
      </c>
    </row>
    <row r="52" spans="1:21" x14ac:dyDescent="0.2">
      <c r="A52" s="26"/>
      <c r="B52" t="s">
        <v>37</v>
      </c>
      <c r="C52" s="2">
        <v>45268</v>
      </c>
      <c r="D52" s="4">
        <v>0</v>
      </c>
      <c r="E52" s="4">
        <v>93</v>
      </c>
      <c r="F52" s="4">
        <v>-93</v>
      </c>
      <c r="G52" s="4">
        <v>-2510000</v>
      </c>
      <c r="H52" s="4">
        <f t="shared" si="0"/>
        <v>-2167797800.3400002</v>
      </c>
      <c r="I52" s="4"/>
      <c r="J52" s="4"/>
      <c r="K52" s="4"/>
      <c r="L52" s="4"/>
      <c r="M52" s="4"/>
      <c r="N52" s="4"/>
      <c r="O52" s="4"/>
      <c r="P52" s="4"/>
      <c r="Q52" s="4"/>
      <c r="R52" s="4">
        <v>836800</v>
      </c>
      <c r="S52" s="5">
        <v>1.111376673040153E-4</v>
      </c>
      <c r="T52" s="5">
        <v>0</v>
      </c>
      <c r="U52" s="5">
        <v>9.2936800000000003E-3</v>
      </c>
    </row>
    <row r="53" spans="1:21" x14ac:dyDescent="0.2">
      <c r="A53" s="26"/>
      <c r="B53" t="s">
        <v>34</v>
      </c>
      <c r="C53" s="2">
        <v>45271</v>
      </c>
      <c r="D53" s="4">
        <v>0</v>
      </c>
      <c r="E53" s="4">
        <v>7337</v>
      </c>
      <c r="F53" s="4">
        <v>-7337</v>
      </c>
      <c r="G53" s="4">
        <v>-199950000</v>
      </c>
      <c r="H53" s="4">
        <f t="shared" si="0"/>
        <v>-2367747800.3400002</v>
      </c>
      <c r="I53" s="4"/>
      <c r="J53" s="4"/>
      <c r="K53" s="4"/>
      <c r="L53" s="4"/>
      <c r="M53" s="4"/>
      <c r="N53" s="4"/>
      <c r="O53" s="4"/>
      <c r="P53" s="4"/>
      <c r="Q53" s="4"/>
      <c r="R53" s="4">
        <v>651900</v>
      </c>
      <c r="S53" s="5">
        <v>1.1254793680012271E-2</v>
      </c>
      <c r="T53" s="5">
        <v>0</v>
      </c>
      <c r="U53" s="5">
        <v>1.2891339999999999E-2</v>
      </c>
    </row>
    <row r="54" spans="1:21" x14ac:dyDescent="0.2">
      <c r="A54" s="26"/>
      <c r="B54" t="s">
        <v>35</v>
      </c>
      <c r="C54" s="2">
        <v>45272</v>
      </c>
      <c r="D54" s="4">
        <v>0</v>
      </c>
      <c r="E54" s="4">
        <v>86</v>
      </c>
      <c r="F54" s="4">
        <v>-86</v>
      </c>
      <c r="G54" s="4">
        <v>-2240000</v>
      </c>
      <c r="H54" s="4">
        <f t="shared" si="0"/>
        <v>-2369987800.3400002</v>
      </c>
      <c r="I54" s="4"/>
      <c r="J54" s="4"/>
      <c r="K54" s="4"/>
      <c r="L54" s="4"/>
      <c r="M54" s="4"/>
      <c r="N54" s="4"/>
      <c r="O54" s="4"/>
      <c r="P54" s="4"/>
      <c r="Q54" s="4"/>
      <c r="R54" s="4">
        <v>322600</v>
      </c>
      <c r="S54" s="5">
        <v>2.665840049597024E-4</v>
      </c>
      <c r="T54" s="5">
        <v>0</v>
      </c>
      <c r="U54" s="5">
        <v>-9.0909100000000007E-3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420-AF36-064A-AF2F-1D3F8A217A1D}">
  <dimension ref="A1:U67"/>
  <sheetViews>
    <sheetView topLeftCell="E1" workbookViewId="0">
      <pane ySplit="2" topLeftCell="A36" activePane="bottomLeft" state="frozen"/>
      <selection pane="bottomLeft" activeCell="R61" sqref="R61"/>
    </sheetView>
  </sheetViews>
  <sheetFormatPr baseColWidth="10" defaultRowHeight="16" x14ac:dyDescent="0.2"/>
  <cols>
    <col min="4" max="4" width="12.6640625" customWidth="1"/>
    <col min="5" max="5" width="13" customWidth="1"/>
    <col min="6" max="6" width="17.1640625" customWidth="1"/>
    <col min="7" max="7" width="19.6640625" customWidth="1"/>
    <col min="8" max="8" width="20.1640625" customWidth="1"/>
    <col min="18" max="18" width="16.6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17400</v>
      </c>
      <c r="E3" s="4">
        <v>257900</v>
      </c>
      <c r="F3" s="4">
        <v>-240500</v>
      </c>
      <c r="G3" s="4">
        <v>-16090980000</v>
      </c>
      <c r="H3" s="4">
        <v>-16090980000</v>
      </c>
      <c r="I3" s="4"/>
      <c r="J3" s="4"/>
      <c r="K3" s="4"/>
      <c r="L3" s="4"/>
      <c r="M3" s="4"/>
      <c r="N3" s="4"/>
      <c r="O3" s="4"/>
      <c r="P3" s="4"/>
      <c r="Q3" s="4"/>
      <c r="R3" s="4">
        <v>1415200</v>
      </c>
      <c r="S3" s="5">
        <v>0.19453080836630865</v>
      </c>
      <c r="T3" s="5">
        <v>0</v>
      </c>
      <c r="U3" s="5">
        <v>-1.5082959999999999E-2</v>
      </c>
    </row>
    <row r="4" spans="1:21" x14ac:dyDescent="0.2">
      <c r="A4" s="26"/>
      <c r="B4" t="s">
        <v>26</v>
      </c>
      <c r="C4" s="2">
        <v>45202</v>
      </c>
      <c r="D4" s="4">
        <v>57407</v>
      </c>
      <c r="E4" s="4">
        <v>13400</v>
      </c>
      <c r="F4" s="4">
        <v>44007</v>
      </c>
      <c r="G4" s="4">
        <v>2774290000</v>
      </c>
      <c r="H4" s="4">
        <f>H3+G4</f>
        <v>-13316690000</v>
      </c>
      <c r="I4" s="4"/>
      <c r="J4" s="4"/>
      <c r="K4" s="4"/>
      <c r="L4" s="4"/>
      <c r="M4" s="4"/>
      <c r="N4" s="4"/>
      <c r="O4" s="4"/>
      <c r="P4" s="4"/>
      <c r="Q4" s="4"/>
      <c r="R4" s="4">
        <v>2320100</v>
      </c>
      <c r="S4" s="5">
        <v>3.0518943149002199E-2</v>
      </c>
      <c r="T4" s="5">
        <v>0</v>
      </c>
      <c r="U4" s="5">
        <v>-4.2879019999999997E-2</v>
      </c>
    </row>
    <row r="5" spans="1:21" x14ac:dyDescent="0.2">
      <c r="A5" s="26"/>
      <c r="B5" t="s">
        <v>27</v>
      </c>
      <c r="C5" s="2">
        <v>45203</v>
      </c>
      <c r="D5" s="4">
        <v>685800</v>
      </c>
      <c r="E5" s="4">
        <v>484100</v>
      </c>
      <c r="F5" s="4">
        <v>201700</v>
      </c>
      <c r="G5" s="4">
        <v>12964730000</v>
      </c>
      <c r="H5" s="4">
        <f>H4+G5</f>
        <v>-351960000</v>
      </c>
      <c r="I5" s="4"/>
      <c r="J5" s="4"/>
      <c r="K5" s="4"/>
      <c r="L5" s="4"/>
      <c r="M5" s="4"/>
      <c r="N5" s="4"/>
      <c r="O5" s="4"/>
      <c r="P5" s="4"/>
      <c r="Q5" s="4"/>
      <c r="R5" s="4">
        <v>1956500</v>
      </c>
      <c r="S5" s="5">
        <v>0.59795553283925373</v>
      </c>
      <c r="T5" s="5">
        <v>0</v>
      </c>
      <c r="U5" s="5">
        <v>2.5600000000000001E-2</v>
      </c>
    </row>
    <row r="6" spans="1:21" x14ac:dyDescent="0.2">
      <c r="A6" s="26"/>
      <c r="B6" t="s">
        <v>28</v>
      </c>
      <c r="C6" s="2">
        <v>45204</v>
      </c>
      <c r="D6" s="4">
        <v>154900</v>
      </c>
      <c r="E6" s="4">
        <v>358300</v>
      </c>
      <c r="F6" s="4">
        <v>-203400</v>
      </c>
      <c r="G6" s="4">
        <v>-13110140000</v>
      </c>
      <c r="H6" s="4">
        <f>H5+G6</f>
        <v>-13462100000</v>
      </c>
      <c r="I6" s="4"/>
      <c r="J6" s="4"/>
      <c r="K6" s="4"/>
      <c r="L6" s="4"/>
      <c r="M6" s="4"/>
      <c r="N6" s="4"/>
      <c r="O6" s="4"/>
      <c r="P6" s="4"/>
      <c r="Q6" s="4"/>
      <c r="R6" s="4">
        <v>1234900</v>
      </c>
      <c r="S6" s="5">
        <v>0.41558020892379949</v>
      </c>
      <c r="T6" s="5">
        <v>0</v>
      </c>
      <c r="U6" s="5">
        <v>3.1201200000000001E-3</v>
      </c>
    </row>
    <row r="7" spans="1:21" x14ac:dyDescent="0.2">
      <c r="A7" s="26"/>
      <c r="B7" t="s">
        <v>29</v>
      </c>
      <c r="C7" s="2">
        <v>45205</v>
      </c>
      <c r="D7" s="4">
        <v>19201</v>
      </c>
      <c r="E7" s="4">
        <v>95800</v>
      </c>
      <c r="F7" s="4">
        <v>-76599</v>
      </c>
      <c r="G7" s="4">
        <v>-4993630000</v>
      </c>
      <c r="H7" s="4">
        <f t="shared" ref="H7:H54" si="0">H6+G7</f>
        <v>-18455730000</v>
      </c>
      <c r="I7" s="4"/>
      <c r="J7" s="4"/>
      <c r="K7" s="4"/>
      <c r="L7" s="4"/>
      <c r="M7" s="4"/>
      <c r="N7" s="4"/>
      <c r="O7" s="4"/>
      <c r="P7" s="4"/>
      <c r="Q7" s="4"/>
      <c r="R7" s="4">
        <v>882600</v>
      </c>
      <c r="S7" s="5">
        <v>0.13029798323136188</v>
      </c>
      <c r="T7" s="5">
        <v>0</v>
      </c>
      <c r="U7" s="5">
        <v>1.0886470000000001E-2</v>
      </c>
    </row>
    <row r="8" spans="1:21" x14ac:dyDescent="0.2">
      <c r="A8" s="26"/>
      <c r="B8" t="s">
        <v>32</v>
      </c>
      <c r="C8" s="2">
        <v>45208</v>
      </c>
      <c r="D8" s="4">
        <v>201600</v>
      </c>
      <c r="E8" s="4">
        <v>201400</v>
      </c>
      <c r="F8" s="4">
        <v>200</v>
      </c>
      <c r="G8" s="4">
        <v>-33990000</v>
      </c>
      <c r="H8" s="4">
        <f t="shared" si="0"/>
        <v>-18489720000</v>
      </c>
      <c r="I8" s="4"/>
      <c r="J8" s="4"/>
      <c r="K8" s="4"/>
      <c r="L8" s="4"/>
      <c r="M8" s="4"/>
      <c r="N8" s="4"/>
      <c r="O8" s="4"/>
      <c r="P8" s="4"/>
      <c r="Q8" s="4"/>
      <c r="R8" s="4">
        <v>1654000</v>
      </c>
      <c r="S8" s="5">
        <v>0.24365175332527206</v>
      </c>
      <c r="T8" s="5">
        <v>0</v>
      </c>
      <c r="U8" s="5">
        <v>1.692308E-2</v>
      </c>
    </row>
    <row r="9" spans="1:21" x14ac:dyDescent="0.2">
      <c r="A9" s="26"/>
      <c r="B9" t="s">
        <v>33</v>
      </c>
      <c r="C9" s="2">
        <v>45209</v>
      </c>
      <c r="D9" s="4">
        <v>327100</v>
      </c>
      <c r="E9" s="4">
        <v>131900</v>
      </c>
      <c r="F9" s="4">
        <v>195200</v>
      </c>
      <c r="G9" s="4">
        <v>13107960000</v>
      </c>
      <c r="H9" s="4">
        <f t="shared" si="0"/>
        <v>-5381760000</v>
      </c>
      <c r="I9" s="4"/>
      <c r="J9" s="4"/>
      <c r="K9" s="4"/>
      <c r="L9" s="4"/>
      <c r="M9" s="4"/>
      <c r="N9" s="4"/>
      <c r="O9" s="4"/>
      <c r="P9" s="4"/>
      <c r="Q9" s="4"/>
      <c r="R9" s="4">
        <v>1695800</v>
      </c>
      <c r="S9" s="5">
        <v>0.27066871093289302</v>
      </c>
      <c r="T9" s="5">
        <v>0</v>
      </c>
      <c r="U9" s="5">
        <v>1.51286E-3</v>
      </c>
    </row>
    <row r="10" spans="1:21" x14ac:dyDescent="0.2">
      <c r="A10" s="26"/>
      <c r="B10" t="s">
        <v>34</v>
      </c>
      <c r="C10" s="2">
        <v>45210</v>
      </c>
      <c r="D10" s="4">
        <v>89100</v>
      </c>
      <c r="E10" s="4">
        <v>7119</v>
      </c>
      <c r="F10" s="4">
        <v>81981</v>
      </c>
      <c r="G10" s="4">
        <v>5372660000</v>
      </c>
      <c r="H10" s="4">
        <f t="shared" si="0"/>
        <v>-9100000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861200</v>
      </c>
      <c r="S10" s="5">
        <v>0.11172666047375755</v>
      </c>
      <c r="T10" s="5">
        <v>0</v>
      </c>
      <c r="U10" s="5">
        <v>1.5105699999999999E-3</v>
      </c>
    </row>
    <row r="11" spans="1:21" x14ac:dyDescent="0.2">
      <c r="A11" s="26"/>
      <c r="B11" t="s">
        <v>35</v>
      </c>
      <c r="C11" s="2">
        <v>45211</v>
      </c>
      <c r="D11" s="4">
        <v>19100</v>
      </c>
      <c r="E11" s="4">
        <v>12200</v>
      </c>
      <c r="F11" s="4">
        <v>6900</v>
      </c>
      <c r="G11" s="4">
        <v>470510000</v>
      </c>
      <c r="H11" s="4">
        <f t="shared" si="0"/>
        <v>461410000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1403400</v>
      </c>
      <c r="S11" s="5">
        <v>2.2302978480832264E-2</v>
      </c>
      <c r="T11" s="5">
        <v>0</v>
      </c>
      <c r="U11" s="5">
        <v>-1.206637E-2</v>
      </c>
    </row>
    <row r="12" spans="1:21" x14ac:dyDescent="0.2">
      <c r="A12" s="26"/>
      <c r="B12" t="s">
        <v>36</v>
      </c>
      <c r="C12" s="2">
        <v>45212</v>
      </c>
      <c r="D12" s="4">
        <v>84700</v>
      </c>
      <c r="E12" s="4">
        <v>56500</v>
      </c>
      <c r="F12" s="4">
        <v>28200</v>
      </c>
      <c r="G12" s="4">
        <v>2063490000</v>
      </c>
      <c r="H12" s="4">
        <f t="shared" si="0"/>
        <v>2524900000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1126300</v>
      </c>
      <c r="S12" s="5">
        <v>0.125366243452011</v>
      </c>
      <c r="T12" s="5">
        <v>0</v>
      </c>
      <c r="U12" s="5">
        <v>9.1603099999999996E-3</v>
      </c>
    </row>
    <row r="13" spans="1:21" x14ac:dyDescent="0.2">
      <c r="A13" s="26"/>
      <c r="B13" t="s">
        <v>8</v>
      </c>
      <c r="C13" s="6">
        <v>45215</v>
      </c>
      <c r="D13" s="4">
        <v>1200</v>
      </c>
      <c r="E13" s="4">
        <v>64400</v>
      </c>
      <c r="F13" s="4">
        <v>-63200</v>
      </c>
      <c r="G13" s="4">
        <v>-4178580000</v>
      </c>
      <c r="H13" s="4">
        <f t="shared" si="0"/>
        <v>-1653680000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1065000</v>
      </c>
      <c r="S13" s="5">
        <v>6.1596244131455397E-2</v>
      </c>
      <c r="T13" s="5">
        <v>0</v>
      </c>
      <c r="U13" s="5">
        <v>-1.059002E-2</v>
      </c>
    </row>
    <row r="14" spans="1:21" x14ac:dyDescent="0.2">
      <c r="A14" s="26"/>
      <c r="B14" t="s">
        <v>9</v>
      </c>
      <c r="C14" s="6">
        <v>45216</v>
      </c>
      <c r="D14" s="4">
        <v>273400</v>
      </c>
      <c r="E14" s="4">
        <v>105800</v>
      </c>
      <c r="F14" s="4">
        <v>167600</v>
      </c>
      <c r="G14" s="4">
        <v>10990130000</v>
      </c>
      <c r="H14" s="4">
        <f t="shared" si="0"/>
        <v>9336450000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1482600</v>
      </c>
      <c r="S14" s="5">
        <v>0.25576689599352487</v>
      </c>
      <c r="T14" s="5">
        <v>0</v>
      </c>
      <c r="U14" s="5">
        <v>-1.9877679999999998E-2</v>
      </c>
    </row>
    <row r="15" spans="1:21" x14ac:dyDescent="0.2">
      <c r="A15" s="26"/>
      <c r="B15" t="s">
        <v>10</v>
      </c>
      <c r="C15" s="6">
        <v>45217</v>
      </c>
      <c r="D15" s="4">
        <v>233100</v>
      </c>
      <c r="E15" s="4">
        <v>54700</v>
      </c>
      <c r="F15" s="4">
        <v>178400</v>
      </c>
      <c r="G15" s="4">
        <v>11626440000</v>
      </c>
      <c r="H15" s="4">
        <f t="shared" si="0"/>
        <v>20962890000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2750200</v>
      </c>
      <c r="S15" s="5">
        <v>0.10464693476838048</v>
      </c>
      <c r="T15" s="5">
        <v>0</v>
      </c>
      <c r="U15" s="5">
        <v>1.092044E-2</v>
      </c>
    </row>
    <row r="16" spans="1:21" x14ac:dyDescent="0.2">
      <c r="A16" s="26"/>
      <c r="B16" t="s">
        <v>11</v>
      </c>
      <c r="C16" s="6">
        <v>45218</v>
      </c>
      <c r="D16" s="4">
        <v>383580</v>
      </c>
      <c r="E16" s="4">
        <v>82700</v>
      </c>
      <c r="F16" s="4">
        <v>300880</v>
      </c>
      <c r="G16" s="4">
        <v>19601680000</v>
      </c>
      <c r="H16" s="4">
        <f t="shared" si="0"/>
        <v>40564570000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1060700</v>
      </c>
      <c r="S16" s="5">
        <v>0.43959649288205904</v>
      </c>
      <c r="T16" s="5">
        <v>0</v>
      </c>
      <c r="U16" s="5">
        <v>1.5432099999999999E-3</v>
      </c>
    </row>
    <row r="17" spans="1:21" x14ac:dyDescent="0.2">
      <c r="A17" s="26"/>
      <c r="B17" t="s">
        <v>12</v>
      </c>
      <c r="C17" s="6">
        <v>45219</v>
      </c>
      <c r="D17" s="4">
        <v>105700</v>
      </c>
      <c r="E17" s="4">
        <v>847700</v>
      </c>
      <c r="F17" s="4">
        <v>-742000</v>
      </c>
      <c r="G17" s="4">
        <v>-45682010000</v>
      </c>
      <c r="H17" s="4">
        <f t="shared" si="0"/>
        <v>-5117440000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3199600</v>
      </c>
      <c r="S17" s="5">
        <v>0.2979747468433554</v>
      </c>
      <c r="T17" s="5">
        <v>0</v>
      </c>
      <c r="U17" s="5">
        <v>-1.386749E-2</v>
      </c>
    </row>
    <row r="18" spans="1:21" x14ac:dyDescent="0.2">
      <c r="A18" s="26"/>
      <c r="B18" t="s">
        <v>15</v>
      </c>
      <c r="C18" s="6">
        <v>45222</v>
      </c>
      <c r="D18" s="4">
        <v>3100</v>
      </c>
      <c r="E18" s="4">
        <v>63000</v>
      </c>
      <c r="F18" s="4">
        <v>-59900</v>
      </c>
      <c r="G18" s="4">
        <v>-3722120000</v>
      </c>
      <c r="H18" s="4">
        <f t="shared" si="0"/>
        <v>-8839560000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953500</v>
      </c>
      <c r="S18" s="5">
        <v>6.932354483481909E-2</v>
      </c>
      <c r="T18" s="5">
        <v>0</v>
      </c>
      <c r="U18" s="5">
        <v>-3.2812500000000001E-2</v>
      </c>
    </row>
    <row r="19" spans="1:21" x14ac:dyDescent="0.2">
      <c r="A19" s="26"/>
      <c r="B19" t="s">
        <v>16</v>
      </c>
      <c r="C19" s="6">
        <v>45223</v>
      </c>
      <c r="D19" s="4">
        <v>229800</v>
      </c>
      <c r="E19" s="4">
        <v>336000</v>
      </c>
      <c r="F19" s="4">
        <v>-106200</v>
      </c>
      <c r="G19" s="4">
        <v>-6499000000</v>
      </c>
      <c r="H19" s="4">
        <f t="shared" si="0"/>
        <v>-15338560000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2585300</v>
      </c>
      <c r="S19" s="5">
        <v>0.21885274436235641</v>
      </c>
      <c r="T19" s="5">
        <v>0</v>
      </c>
      <c r="U19" s="5">
        <v>-8.0775399999999994E-3</v>
      </c>
    </row>
    <row r="20" spans="1:21" x14ac:dyDescent="0.2">
      <c r="A20" s="26"/>
      <c r="B20" t="s">
        <v>17</v>
      </c>
      <c r="C20" s="6">
        <v>45224</v>
      </c>
      <c r="D20" s="4">
        <v>61230</v>
      </c>
      <c r="E20" s="4">
        <v>171300</v>
      </c>
      <c r="F20" s="4">
        <v>-110070</v>
      </c>
      <c r="G20" s="4">
        <v>-6742200000</v>
      </c>
      <c r="H20" s="4">
        <f t="shared" si="0"/>
        <v>-22080760000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2571800</v>
      </c>
      <c r="S20" s="5">
        <v>9.0415273349405093E-2</v>
      </c>
      <c r="T20" s="5">
        <v>0</v>
      </c>
      <c r="U20" s="5">
        <v>4.8859899999999998E-3</v>
      </c>
    </row>
    <row r="21" spans="1:21" x14ac:dyDescent="0.2">
      <c r="A21" s="26"/>
      <c r="B21" t="s">
        <v>18</v>
      </c>
      <c r="C21" s="6">
        <v>45225</v>
      </c>
      <c r="D21" s="4">
        <v>1095457</v>
      </c>
      <c r="E21" s="4">
        <v>134400</v>
      </c>
      <c r="F21" s="4">
        <v>961057</v>
      </c>
      <c r="G21" s="4">
        <v>56839360000</v>
      </c>
      <c r="H21" s="4">
        <f t="shared" si="0"/>
        <v>34758600000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2659300</v>
      </c>
      <c r="S21" s="5">
        <v>0.46247395931260105</v>
      </c>
      <c r="T21" s="5">
        <v>0</v>
      </c>
      <c r="U21" s="5">
        <v>-4.3760130000000001E-2</v>
      </c>
    </row>
    <row r="22" spans="1:21" x14ac:dyDescent="0.2">
      <c r="A22" s="26"/>
      <c r="B22" t="s">
        <v>19</v>
      </c>
      <c r="C22" s="6">
        <v>45226</v>
      </c>
      <c r="D22" s="4">
        <v>398000</v>
      </c>
      <c r="E22" s="4">
        <v>206900</v>
      </c>
      <c r="F22" s="4">
        <v>191100</v>
      </c>
      <c r="G22" s="4">
        <v>11555770000</v>
      </c>
      <c r="H22" s="4">
        <f t="shared" si="0"/>
        <v>46314370000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1075100</v>
      </c>
      <c r="S22" s="5">
        <v>0.56264533531764482</v>
      </c>
      <c r="T22" s="5">
        <v>0</v>
      </c>
      <c r="U22" s="5">
        <v>5.9322029999999998E-2</v>
      </c>
    </row>
    <row r="23" spans="1:21" x14ac:dyDescent="0.2">
      <c r="A23" s="26"/>
      <c r="B23" t="s">
        <v>22</v>
      </c>
      <c r="C23" s="2">
        <v>45229</v>
      </c>
      <c r="D23" s="4">
        <v>32700</v>
      </c>
      <c r="E23" s="4">
        <v>36800</v>
      </c>
      <c r="F23" s="4">
        <v>-4100</v>
      </c>
      <c r="G23" s="4">
        <v>-243250000</v>
      </c>
      <c r="H23" s="4">
        <f t="shared" si="0"/>
        <v>46071120000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261800</v>
      </c>
      <c r="S23" s="5">
        <v>0.2654698242933537</v>
      </c>
      <c r="T23" s="5">
        <v>0</v>
      </c>
      <c r="U23" s="5">
        <v>-3.2000000000000001E-2</v>
      </c>
    </row>
    <row r="24" spans="1:21" x14ac:dyDescent="0.2">
      <c r="A24" s="26"/>
      <c r="B24" t="s">
        <v>23</v>
      </c>
      <c r="C24" s="2">
        <v>45230</v>
      </c>
      <c r="D24" s="4">
        <v>479300</v>
      </c>
      <c r="E24" s="4">
        <v>215700</v>
      </c>
      <c r="F24" s="4">
        <v>263600</v>
      </c>
      <c r="G24" s="4">
        <v>16393250000</v>
      </c>
      <c r="H24" s="4">
        <f t="shared" si="0"/>
        <v>62464370000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1040900</v>
      </c>
      <c r="S24" s="5">
        <v>0.66769142088577194</v>
      </c>
      <c r="T24" s="5">
        <v>0</v>
      </c>
      <c r="U24" s="5">
        <v>-2.4793389999999998E-2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451000</v>
      </c>
      <c r="E25" s="4">
        <v>146100</v>
      </c>
      <c r="F25" s="4">
        <v>304900</v>
      </c>
      <c r="G25" s="4">
        <v>18315530000</v>
      </c>
      <c r="H25" s="4">
        <f t="shared" si="0"/>
        <v>80779900000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728800</v>
      </c>
      <c r="S25" s="5">
        <v>0.81929198682766191</v>
      </c>
      <c r="T25" s="5">
        <v>0</v>
      </c>
      <c r="U25" s="5">
        <v>4.7457630000000001E-2</v>
      </c>
    </row>
    <row r="26" spans="1:21" x14ac:dyDescent="0.2">
      <c r="A26" s="26"/>
      <c r="B26" t="s">
        <v>25</v>
      </c>
      <c r="C26" s="6">
        <v>45232</v>
      </c>
      <c r="D26" s="4">
        <v>436700</v>
      </c>
      <c r="E26" s="4">
        <v>423190</v>
      </c>
      <c r="F26" s="4">
        <v>13510</v>
      </c>
      <c r="G26" s="4">
        <v>768510000</v>
      </c>
      <c r="H26" s="4">
        <f t="shared" si="0"/>
        <v>81548410000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1146400</v>
      </c>
      <c r="S26" s="5">
        <v>0.75007850662944875</v>
      </c>
      <c r="T26" s="5">
        <v>0</v>
      </c>
      <c r="U26" s="5">
        <v>2.7508089999999999E-2</v>
      </c>
    </row>
    <row r="27" spans="1:21" x14ac:dyDescent="0.2">
      <c r="A27" s="26"/>
      <c r="B27" t="s">
        <v>26</v>
      </c>
      <c r="C27" s="6">
        <v>45233</v>
      </c>
      <c r="D27" s="4">
        <v>753800</v>
      </c>
      <c r="E27" s="4">
        <v>708550</v>
      </c>
      <c r="F27" s="4">
        <v>45250</v>
      </c>
      <c r="G27" s="4">
        <v>3153670000</v>
      </c>
      <c r="H27" s="4">
        <f t="shared" si="0"/>
        <v>84702080000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2181800</v>
      </c>
      <c r="S27" s="5">
        <v>0.67024933541112841</v>
      </c>
      <c r="T27" s="5">
        <v>0</v>
      </c>
      <c r="U27" s="5">
        <v>2.3622049999999999E-2</v>
      </c>
    </row>
    <row r="28" spans="1:21" x14ac:dyDescent="0.2">
      <c r="A28" s="26"/>
      <c r="B28" t="s">
        <v>29</v>
      </c>
      <c r="C28" s="6">
        <v>45236</v>
      </c>
      <c r="D28" s="4">
        <v>965048</v>
      </c>
      <c r="E28" s="4">
        <v>439800</v>
      </c>
      <c r="F28" s="4">
        <v>525248</v>
      </c>
      <c r="G28" s="4">
        <v>34572260000</v>
      </c>
      <c r="H28" s="4">
        <f t="shared" si="0"/>
        <v>119274340000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2101900</v>
      </c>
      <c r="S28" s="5">
        <v>0.66837052190874924</v>
      </c>
      <c r="T28" s="5">
        <v>0</v>
      </c>
      <c r="U28" s="5">
        <v>1.538462E-2</v>
      </c>
    </row>
    <row r="29" spans="1:21" x14ac:dyDescent="0.2">
      <c r="A29" s="26"/>
      <c r="B29" t="s">
        <v>30</v>
      </c>
      <c r="C29" s="6">
        <v>45237</v>
      </c>
      <c r="D29" s="4">
        <v>701200</v>
      </c>
      <c r="E29" s="4">
        <v>599800</v>
      </c>
      <c r="F29" s="4">
        <v>101400</v>
      </c>
      <c r="G29" s="4">
        <v>8054210000</v>
      </c>
      <c r="H29" s="4">
        <f t="shared" si="0"/>
        <v>127328550000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2411000</v>
      </c>
      <c r="S29" s="5">
        <v>0.5396101202820407</v>
      </c>
      <c r="T29" s="5">
        <v>0</v>
      </c>
      <c r="U29" s="5">
        <v>1.51515E-3</v>
      </c>
    </row>
    <row r="30" spans="1:21" x14ac:dyDescent="0.2">
      <c r="A30" s="26"/>
      <c r="B30" t="s">
        <v>37</v>
      </c>
      <c r="C30" s="6">
        <v>45238</v>
      </c>
      <c r="D30" s="4">
        <v>708600</v>
      </c>
      <c r="E30" s="4">
        <v>565600</v>
      </c>
      <c r="F30" s="4">
        <v>143000</v>
      </c>
      <c r="G30" s="4">
        <v>9608630000</v>
      </c>
      <c r="H30" s="4">
        <f t="shared" si="0"/>
        <v>136937180000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1719000</v>
      </c>
      <c r="S30" s="5">
        <v>0.74124490983129732</v>
      </c>
      <c r="T30" s="5">
        <v>0</v>
      </c>
      <c r="U30" s="5">
        <v>2.5718609999999999E-2</v>
      </c>
    </row>
    <row r="31" spans="1:21" x14ac:dyDescent="0.2">
      <c r="A31" s="26"/>
      <c r="B31" t="s">
        <v>32</v>
      </c>
      <c r="C31" s="6">
        <v>45239</v>
      </c>
      <c r="D31" s="4">
        <v>515448</v>
      </c>
      <c r="E31" s="4">
        <v>495410</v>
      </c>
      <c r="F31" s="4">
        <v>20038</v>
      </c>
      <c r="G31" s="4">
        <v>1309400000</v>
      </c>
      <c r="H31" s="4">
        <f t="shared" si="0"/>
        <v>138246580000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1982100</v>
      </c>
      <c r="S31" s="5">
        <v>0.50999344129963176</v>
      </c>
      <c r="T31" s="5">
        <v>0</v>
      </c>
      <c r="U31" s="5">
        <v>1.3274340000000001E-2</v>
      </c>
    </row>
    <row r="32" spans="1:21" x14ac:dyDescent="0.2">
      <c r="A32" s="26"/>
      <c r="B32" t="s">
        <v>33</v>
      </c>
      <c r="C32" s="6">
        <v>45240</v>
      </c>
      <c r="D32" s="4">
        <v>717400</v>
      </c>
      <c r="E32" s="4">
        <v>357500</v>
      </c>
      <c r="F32" s="4">
        <v>359900</v>
      </c>
      <c r="G32" s="4">
        <v>25006460000</v>
      </c>
      <c r="H32" s="4">
        <f t="shared" si="0"/>
        <v>163253040000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1384900</v>
      </c>
      <c r="S32" s="5">
        <v>0.77615712325799702</v>
      </c>
      <c r="T32" s="5">
        <v>0</v>
      </c>
      <c r="U32" s="5">
        <v>2.91121E-3</v>
      </c>
    </row>
    <row r="33" spans="1:21" x14ac:dyDescent="0.2">
      <c r="A33" s="26"/>
      <c r="B33" t="s">
        <v>36</v>
      </c>
      <c r="C33" s="6">
        <v>45243</v>
      </c>
      <c r="D33" s="4">
        <v>442500</v>
      </c>
      <c r="E33" s="4">
        <v>402400</v>
      </c>
      <c r="F33" s="4">
        <v>40100</v>
      </c>
      <c r="G33" s="4">
        <v>2833470000</v>
      </c>
      <c r="H33" s="4">
        <f t="shared" si="0"/>
        <v>166086510000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1244000</v>
      </c>
      <c r="S33" s="5">
        <v>0.67918006430868172</v>
      </c>
      <c r="T33" s="5">
        <v>0</v>
      </c>
      <c r="U33" s="5">
        <v>-4.3541400000000003E-3</v>
      </c>
    </row>
    <row r="34" spans="1:21" x14ac:dyDescent="0.2">
      <c r="A34" s="26"/>
      <c r="B34" t="s">
        <v>38</v>
      </c>
      <c r="C34" s="6">
        <v>45244</v>
      </c>
      <c r="D34" s="4">
        <v>545300</v>
      </c>
      <c r="E34" s="4">
        <v>437600</v>
      </c>
      <c r="F34" s="4">
        <v>107700</v>
      </c>
      <c r="G34" s="4">
        <v>7449760000</v>
      </c>
      <c r="H34" s="4">
        <f t="shared" si="0"/>
        <v>173536270000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1697200</v>
      </c>
      <c r="S34" s="5">
        <v>0.57913033231204336</v>
      </c>
      <c r="T34" s="5">
        <v>0</v>
      </c>
      <c r="U34" s="5">
        <v>3.4985420000000003E-2</v>
      </c>
    </row>
    <row r="35" spans="1:21" x14ac:dyDescent="0.2">
      <c r="A35" s="26"/>
      <c r="B35" t="s">
        <v>7</v>
      </c>
      <c r="C35" s="6">
        <v>45245</v>
      </c>
      <c r="D35" s="4">
        <v>237510</v>
      </c>
      <c r="E35" s="4">
        <v>310600</v>
      </c>
      <c r="F35" s="4">
        <v>-73090</v>
      </c>
      <c r="G35" s="4">
        <v>-4972470000</v>
      </c>
      <c r="H35" s="4">
        <f t="shared" si="0"/>
        <v>168563800000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995300</v>
      </c>
      <c r="S35" s="5">
        <v>0.55069828192504777</v>
      </c>
      <c r="T35" s="5">
        <v>0</v>
      </c>
      <c r="U35" s="5">
        <v>1.4084499999999999E-3</v>
      </c>
    </row>
    <row r="36" spans="1:21" x14ac:dyDescent="0.2">
      <c r="A36" s="26"/>
      <c r="B36" t="s">
        <v>8</v>
      </c>
      <c r="C36" s="6">
        <v>45246</v>
      </c>
      <c r="D36" s="4">
        <v>337200</v>
      </c>
      <c r="E36" s="4">
        <v>151300</v>
      </c>
      <c r="F36" s="4">
        <v>185900</v>
      </c>
      <c r="G36" s="4">
        <v>13219650000</v>
      </c>
      <c r="H36" s="4">
        <f t="shared" si="0"/>
        <v>181783450000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706800</v>
      </c>
      <c r="S36" s="5">
        <v>0.6911431805319751</v>
      </c>
      <c r="T36" s="5">
        <v>0</v>
      </c>
      <c r="U36" s="5">
        <v>0</v>
      </c>
    </row>
    <row r="37" spans="1:21" x14ac:dyDescent="0.2">
      <c r="A37" s="26"/>
      <c r="B37" t="s">
        <v>9</v>
      </c>
      <c r="C37" s="6">
        <v>45247</v>
      </c>
      <c r="D37" s="4">
        <v>220800</v>
      </c>
      <c r="E37" s="4">
        <v>2300</v>
      </c>
      <c r="F37" s="4">
        <v>218500</v>
      </c>
      <c r="G37" s="4">
        <v>15501470000</v>
      </c>
      <c r="H37" s="4">
        <f t="shared" si="0"/>
        <v>197284920000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1054100</v>
      </c>
      <c r="S37" s="5">
        <v>0.21164974860070201</v>
      </c>
      <c r="T37" s="5">
        <v>0</v>
      </c>
      <c r="U37" s="5">
        <v>-1.5471169999999999E-2</v>
      </c>
    </row>
    <row r="38" spans="1:21" x14ac:dyDescent="0.2">
      <c r="A38" s="26"/>
      <c r="B38" t="s">
        <v>12</v>
      </c>
      <c r="C38" s="2">
        <v>45250</v>
      </c>
      <c r="D38" s="4">
        <v>120100</v>
      </c>
      <c r="E38" s="4">
        <v>102900</v>
      </c>
      <c r="F38" s="4">
        <v>17200</v>
      </c>
      <c r="G38" s="4">
        <v>1171750000</v>
      </c>
      <c r="H38" s="4">
        <f>H37+G38</f>
        <v>198456670000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608200</v>
      </c>
      <c r="S38" s="5">
        <v>0.36665570536007891</v>
      </c>
      <c r="T38" s="5">
        <v>0</v>
      </c>
      <c r="U38" s="5">
        <v>-5.7142900000000003E-3</v>
      </c>
    </row>
    <row r="39" spans="1:21" x14ac:dyDescent="0.2">
      <c r="A39" s="26"/>
      <c r="B39" t="s">
        <v>13</v>
      </c>
      <c r="C39" s="2">
        <v>45251</v>
      </c>
      <c r="D39" s="4">
        <v>163900</v>
      </c>
      <c r="E39" s="4">
        <v>227800</v>
      </c>
      <c r="F39" s="4">
        <v>-63900</v>
      </c>
      <c r="G39" s="4">
        <v>-4431220000</v>
      </c>
      <c r="H39" s="4">
        <f t="shared" si="0"/>
        <v>194025450000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774200</v>
      </c>
      <c r="S39" s="5">
        <v>0.50594161715319041</v>
      </c>
      <c r="T39" s="5">
        <v>0</v>
      </c>
      <c r="U39" s="5">
        <v>5.7471299999999996E-3</v>
      </c>
    </row>
    <row r="40" spans="1:21" x14ac:dyDescent="0.2">
      <c r="A40" s="26"/>
      <c r="B40" t="s">
        <v>14</v>
      </c>
      <c r="C40" s="2">
        <v>45252</v>
      </c>
      <c r="D40" s="4">
        <v>80200</v>
      </c>
      <c r="E40" s="4">
        <v>123500</v>
      </c>
      <c r="F40" s="4">
        <v>-43300</v>
      </c>
      <c r="G40" s="4">
        <v>-3062300000</v>
      </c>
      <c r="H40" s="4">
        <f t="shared" si="0"/>
        <v>190963150000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498800</v>
      </c>
      <c r="S40" s="5">
        <v>0.40838011226944665</v>
      </c>
      <c r="T40" s="5">
        <v>0</v>
      </c>
      <c r="U40" s="5">
        <v>5.7142900000000003E-3</v>
      </c>
    </row>
    <row r="41" spans="1:21" x14ac:dyDescent="0.2">
      <c r="A41" s="26"/>
      <c r="B41" t="s">
        <v>15</v>
      </c>
      <c r="C41" s="2">
        <v>45253</v>
      </c>
      <c r="D41" s="4">
        <v>458400</v>
      </c>
      <c r="E41" s="4">
        <v>126000</v>
      </c>
      <c r="F41" s="4">
        <v>332400</v>
      </c>
      <c r="G41" s="4">
        <v>23180500000</v>
      </c>
      <c r="H41" s="4">
        <f t="shared" si="0"/>
        <v>214143650000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870700</v>
      </c>
      <c r="S41" s="5">
        <v>0.67118410474331003</v>
      </c>
      <c r="T41" s="5">
        <v>0</v>
      </c>
      <c r="U41" s="5">
        <v>-9.9431799999999994E-3</v>
      </c>
    </row>
    <row r="42" spans="1:21" x14ac:dyDescent="0.2">
      <c r="A42" s="26"/>
      <c r="B42" t="s">
        <v>16</v>
      </c>
      <c r="C42" s="2">
        <v>45254</v>
      </c>
      <c r="D42" s="4">
        <v>260300</v>
      </c>
      <c r="E42" s="4">
        <v>599000</v>
      </c>
      <c r="F42" s="4">
        <v>-338700</v>
      </c>
      <c r="G42" s="4">
        <v>-23053300000</v>
      </c>
      <c r="H42" s="4">
        <f t="shared" si="0"/>
        <v>191090350000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1703100</v>
      </c>
      <c r="S42" s="5">
        <v>0.50455052551230106</v>
      </c>
      <c r="T42" s="5">
        <v>0</v>
      </c>
      <c r="U42" s="5">
        <v>-1.147776E-2</v>
      </c>
    </row>
    <row r="43" spans="1:21" x14ac:dyDescent="0.2">
      <c r="A43" s="26"/>
      <c r="B43" t="s">
        <v>19</v>
      </c>
      <c r="C43" s="2">
        <v>45257</v>
      </c>
      <c r="D43" s="4">
        <v>104200</v>
      </c>
      <c r="E43" s="4">
        <v>94400</v>
      </c>
      <c r="F43" s="4">
        <v>9800</v>
      </c>
      <c r="G43" s="4">
        <v>651630000</v>
      </c>
      <c r="H43" s="4">
        <f t="shared" si="0"/>
        <v>191741980000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456000</v>
      </c>
      <c r="S43" s="5">
        <v>0.43552631578947371</v>
      </c>
      <c r="T43" s="5">
        <v>0</v>
      </c>
      <c r="U43" s="5">
        <v>-2.7576199999999999E-2</v>
      </c>
    </row>
    <row r="44" spans="1:21" x14ac:dyDescent="0.2">
      <c r="A44" s="26"/>
      <c r="B44" t="s">
        <v>20</v>
      </c>
      <c r="C44" s="2">
        <v>45258</v>
      </c>
      <c r="D44" s="4">
        <v>148300</v>
      </c>
      <c r="E44" s="4">
        <v>212200</v>
      </c>
      <c r="F44" s="4">
        <v>-63900</v>
      </c>
      <c r="G44" s="4">
        <v>-4365760000</v>
      </c>
      <c r="H44" s="4">
        <f t="shared" si="0"/>
        <v>187376220000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914800</v>
      </c>
      <c r="S44" s="5">
        <v>0.39407520769567117</v>
      </c>
      <c r="T44" s="5">
        <v>0</v>
      </c>
      <c r="U44" s="5">
        <v>7.4626900000000001E-3</v>
      </c>
    </row>
    <row r="45" spans="1:21" x14ac:dyDescent="0.2">
      <c r="A45" s="26"/>
      <c r="B45" t="s">
        <v>21</v>
      </c>
      <c r="C45" s="2">
        <v>45259</v>
      </c>
      <c r="D45" s="4">
        <v>290500</v>
      </c>
      <c r="E45" s="4">
        <v>69200</v>
      </c>
      <c r="F45" s="4">
        <v>221300</v>
      </c>
      <c r="G45" s="4">
        <v>15231170000</v>
      </c>
      <c r="H45" s="4">
        <f t="shared" si="0"/>
        <v>202607390000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704200</v>
      </c>
      <c r="S45" s="5">
        <v>0.51079238852598696</v>
      </c>
      <c r="T45" s="5">
        <v>0</v>
      </c>
      <c r="U45" s="5">
        <v>3.703704E-2</v>
      </c>
    </row>
    <row r="46" spans="1:21" x14ac:dyDescent="0.2">
      <c r="A46" s="26"/>
      <c r="B46" t="s">
        <v>22</v>
      </c>
      <c r="C46" s="2">
        <v>45260</v>
      </c>
      <c r="D46" s="4">
        <v>140700</v>
      </c>
      <c r="E46" s="4">
        <v>24200</v>
      </c>
      <c r="F46" s="4">
        <v>116500</v>
      </c>
      <c r="G46" s="4">
        <v>8139910000</v>
      </c>
      <c r="H46" s="4">
        <f t="shared" si="0"/>
        <v>210747300000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412200</v>
      </c>
      <c r="S46" s="5">
        <v>0.4000485201358564</v>
      </c>
      <c r="T46" s="5">
        <v>0</v>
      </c>
      <c r="U46" s="5">
        <v>2.8571400000000002E-3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260300</v>
      </c>
      <c r="E47" s="4">
        <v>129750</v>
      </c>
      <c r="F47" s="4">
        <v>130550</v>
      </c>
      <c r="G47" s="4">
        <v>9058010000</v>
      </c>
      <c r="H47" s="4">
        <f t="shared" si="0"/>
        <v>219805310000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622700</v>
      </c>
      <c r="S47" s="5">
        <v>0.62638509715753976</v>
      </c>
      <c r="T47" s="5">
        <v>0</v>
      </c>
      <c r="U47" s="5">
        <v>0</v>
      </c>
    </row>
    <row r="48" spans="1:21" x14ac:dyDescent="0.2">
      <c r="A48" s="26"/>
      <c r="B48" t="s">
        <v>27</v>
      </c>
      <c r="C48" s="2">
        <v>45264</v>
      </c>
      <c r="D48" s="4">
        <v>54300</v>
      </c>
      <c r="E48" s="4">
        <v>114500</v>
      </c>
      <c r="F48" s="4">
        <v>-60200</v>
      </c>
      <c r="G48" s="4">
        <v>-4254640000</v>
      </c>
      <c r="H48" s="4">
        <f t="shared" si="0"/>
        <v>215550670000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1156200</v>
      </c>
      <c r="S48" s="5">
        <v>0.14599550250821658</v>
      </c>
      <c r="T48" s="5">
        <v>0</v>
      </c>
      <c r="U48" s="5">
        <v>5.6980099999999999E-3</v>
      </c>
    </row>
    <row r="49" spans="1:21" x14ac:dyDescent="0.2">
      <c r="A49" s="26"/>
      <c r="B49" t="s">
        <v>28</v>
      </c>
      <c r="C49" s="2">
        <v>45265</v>
      </c>
      <c r="D49" s="4">
        <v>62500</v>
      </c>
      <c r="E49" s="4">
        <v>155800</v>
      </c>
      <c r="F49" s="4">
        <v>-93300</v>
      </c>
      <c r="G49" s="4">
        <v>-6625120000</v>
      </c>
      <c r="H49" s="4">
        <f t="shared" si="0"/>
        <v>208925550000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948300</v>
      </c>
      <c r="S49" s="5">
        <v>0.23020141305494041</v>
      </c>
      <c r="T49" s="5">
        <v>0</v>
      </c>
      <c r="U49" s="5">
        <v>-5.66572E-3</v>
      </c>
    </row>
    <row r="50" spans="1:21" x14ac:dyDescent="0.2">
      <c r="A50" s="26"/>
      <c r="B50" t="s">
        <v>29</v>
      </c>
      <c r="C50" s="2">
        <v>45266</v>
      </c>
      <c r="D50" s="4">
        <v>269500</v>
      </c>
      <c r="E50" s="4">
        <v>220500</v>
      </c>
      <c r="F50" s="4">
        <v>49000</v>
      </c>
      <c r="G50" s="4">
        <v>3412710000</v>
      </c>
      <c r="H50" s="4">
        <f t="shared" si="0"/>
        <v>212338260000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731000</v>
      </c>
      <c r="S50" s="5">
        <v>0.6703146374829001</v>
      </c>
      <c r="T50" s="5">
        <v>0</v>
      </c>
      <c r="U50" s="5">
        <v>4.2735000000000004E-3</v>
      </c>
    </row>
    <row r="51" spans="1:21" x14ac:dyDescent="0.2">
      <c r="A51" s="26"/>
      <c r="B51" t="s">
        <v>30</v>
      </c>
      <c r="C51" s="2">
        <v>45267</v>
      </c>
      <c r="D51" s="4">
        <v>154000</v>
      </c>
      <c r="E51" s="4">
        <v>43200</v>
      </c>
      <c r="F51" s="4">
        <v>110800</v>
      </c>
      <c r="G51" s="4">
        <v>7738360000</v>
      </c>
      <c r="H51" s="4">
        <f t="shared" si="0"/>
        <v>220076620000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949000</v>
      </c>
      <c r="S51" s="5">
        <v>0.20779768177028451</v>
      </c>
      <c r="T51" s="5">
        <v>0</v>
      </c>
      <c r="U51" s="5">
        <v>-1.41844E-3</v>
      </c>
    </row>
    <row r="52" spans="1:21" x14ac:dyDescent="0.2">
      <c r="A52" s="26"/>
      <c r="B52" t="s">
        <v>37</v>
      </c>
      <c r="C52" s="2">
        <v>45268</v>
      </c>
      <c r="D52" s="4">
        <v>1127200</v>
      </c>
      <c r="E52" s="4">
        <v>1077000</v>
      </c>
      <c r="F52" s="4">
        <v>50200</v>
      </c>
      <c r="G52" s="4">
        <v>3520690000</v>
      </c>
      <c r="H52" s="4">
        <f t="shared" si="0"/>
        <v>223597310000</v>
      </c>
      <c r="I52" s="4"/>
      <c r="J52" s="4"/>
      <c r="K52" s="4"/>
      <c r="L52" s="4"/>
      <c r="M52" s="4"/>
      <c r="N52" s="4">
        <v>323</v>
      </c>
      <c r="O52" s="4">
        <v>504</v>
      </c>
      <c r="P52" s="4">
        <v>197900</v>
      </c>
      <c r="Q52" s="4">
        <v>287900</v>
      </c>
      <c r="R52" s="4">
        <v>1588900</v>
      </c>
      <c r="S52" s="5">
        <v>1.3872490402165021</v>
      </c>
      <c r="T52" s="5">
        <v>0</v>
      </c>
      <c r="U52" s="5">
        <v>0</v>
      </c>
    </row>
    <row r="53" spans="1:21" x14ac:dyDescent="0.2">
      <c r="A53" s="26"/>
      <c r="B53" t="s">
        <v>34</v>
      </c>
      <c r="C53" s="2">
        <v>45271</v>
      </c>
      <c r="D53" s="4">
        <v>220500</v>
      </c>
      <c r="E53" s="4">
        <v>57722</v>
      </c>
      <c r="F53" s="4">
        <v>162778</v>
      </c>
      <c r="G53" s="4">
        <v>11443510000</v>
      </c>
      <c r="H53" s="4">
        <f t="shared" si="0"/>
        <v>235040820000</v>
      </c>
      <c r="I53" s="4"/>
      <c r="J53" s="4"/>
      <c r="K53" s="4"/>
      <c r="L53" s="4"/>
      <c r="M53" s="4"/>
      <c r="N53" s="4">
        <v>272</v>
      </c>
      <c r="O53" s="4">
        <v>343</v>
      </c>
      <c r="P53" s="4">
        <v>283900</v>
      </c>
      <c r="Q53" s="4">
        <v>294800</v>
      </c>
      <c r="R53" s="4">
        <v>643800</v>
      </c>
      <c r="S53" s="5">
        <v>0.43215594905250077</v>
      </c>
      <c r="T53" s="5">
        <v>0</v>
      </c>
      <c r="U53" s="5">
        <v>1.42045E-3</v>
      </c>
    </row>
    <row r="54" spans="1:21" x14ac:dyDescent="0.2">
      <c r="A54" s="26"/>
      <c r="B54" t="s">
        <v>35</v>
      </c>
      <c r="C54" s="2">
        <v>45272</v>
      </c>
      <c r="D54" s="4">
        <v>293168</v>
      </c>
      <c r="E54" s="4">
        <v>319600</v>
      </c>
      <c r="F54" s="4">
        <v>-26432</v>
      </c>
      <c r="G54" s="4">
        <v>-1868580000</v>
      </c>
      <c r="H54" s="4">
        <f t="shared" si="0"/>
        <v>233172240000</v>
      </c>
      <c r="I54" s="4"/>
      <c r="J54" s="4"/>
      <c r="K54" s="4"/>
      <c r="L54" s="4"/>
      <c r="M54" s="4"/>
      <c r="N54" s="4">
        <v>226</v>
      </c>
      <c r="O54" s="4">
        <v>315</v>
      </c>
      <c r="P54" s="4">
        <v>149800</v>
      </c>
      <c r="Q54" s="4">
        <v>237000</v>
      </c>
      <c r="R54" s="4">
        <v>715800</v>
      </c>
      <c r="S54" s="5">
        <v>0.85606035205364628</v>
      </c>
      <c r="T54" s="5">
        <v>0</v>
      </c>
      <c r="U54" s="5">
        <v>1.41844E-3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470-ACED-AA4A-AA25-875F0FCDE6B6}">
  <dimension ref="A1:U67"/>
  <sheetViews>
    <sheetView workbookViewId="0">
      <pane ySplit="2" topLeftCell="A44" activePane="bottomLeft" state="frozen"/>
      <selection pane="bottomLeft" activeCell="H54" sqref="H54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1640625" customWidth="1"/>
    <col min="18" max="18" width="17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80600</v>
      </c>
      <c r="E3" s="4">
        <v>13850</v>
      </c>
      <c r="F3" s="4">
        <v>66750</v>
      </c>
      <c r="G3" s="4">
        <v>2658407527.5</v>
      </c>
      <c r="H3" s="4"/>
      <c r="I3" s="4"/>
      <c r="J3" s="4"/>
      <c r="K3" s="4"/>
      <c r="L3" s="4"/>
      <c r="M3" s="4"/>
      <c r="N3" s="4"/>
      <c r="O3" s="4"/>
      <c r="P3" s="4"/>
      <c r="Q3" s="4"/>
      <c r="R3" s="4">
        <v>4796500</v>
      </c>
      <c r="S3" s="5">
        <v>1.9691441676222245E-2</v>
      </c>
      <c r="T3" s="5">
        <v>0</v>
      </c>
      <c r="U3" s="5">
        <v>1.1597939999999999E-2</v>
      </c>
    </row>
    <row r="4" spans="1:21" x14ac:dyDescent="0.2">
      <c r="A4" s="26"/>
      <c r="B4" t="s">
        <v>26</v>
      </c>
      <c r="C4" s="2">
        <v>45202</v>
      </c>
      <c r="D4" s="4">
        <v>39300</v>
      </c>
      <c r="E4" s="4">
        <v>206700</v>
      </c>
      <c r="F4" s="4">
        <v>-167400</v>
      </c>
      <c r="G4" s="4">
        <v>-6355990000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6004000</v>
      </c>
      <c r="S4" s="5">
        <v>4.0972684876748836E-2</v>
      </c>
      <c r="T4" s="5">
        <v>0</v>
      </c>
      <c r="U4" s="5">
        <v>-5.3503179999999997E-2</v>
      </c>
    </row>
    <row r="5" spans="1:21" x14ac:dyDescent="0.2">
      <c r="A5" s="26"/>
      <c r="B5" t="s">
        <v>27</v>
      </c>
      <c r="C5" s="2">
        <v>45203</v>
      </c>
      <c r="D5" s="4">
        <v>75750</v>
      </c>
      <c r="E5" s="4">
        <v>14500</v>
      </c>
      <c r="F5" s="4">
        <v>61250</v>
      </c>
      <c r="G5" s="4">
        <v>2300570000</v>
      </c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>
        <v>3051400</v>
      </c>
      <c r="S5" s="5">
        <v>2.9576587795765878E-2</v>
      </c>
      <c r="T5" s="5">
        <v>0</v>
      </c>
      <c r="U5" s="5">
        <v>2.018843E-2</v>
      </c>
    </row>
    <row r="6" spans="1:21" x14ac:dyDescent="0.2">
      <c r="A6" s="26"/>
      <c r="B6" t="s">
        <v>28</v>
      </c>
      <c r="C6" s="2">
        <v>45204</v>
      </c>
      <c r="D6" s="4">
        <v>12100</v>
      </c>
      <c r="E6" s="4">
        <v>37000</v>
      </c>
      <c r="F6" s="4">
        <v>-24900</v>
      </c>
      <c r="G6" s="4">
        <v>-971480000</v>
      </c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>
        <v>4122500</v>
      </c>
      <c r="S6" s="5">
        <v>1.1910248635536689E-2</v>
      </c>
      <c r="T6" s="5">
        <v>0</v>
      </c>
      <c r="U6" s="5">
        <v>0</v>
      </c>
    </row>
    <row r="7" spans="1:21" x14ac:dyDescent="0.2">
      <c r="A7" s="26"/>
      <c r="B7" t="s">
        <v>29</v>
      </c>
      <c r="C7" s="2">
        <v>45205</v>
      </c>
      <c r="D7" s="4">
        <v>51100</v>
      </c>
      <c r="E7" s="4">
        <v>88200</v>
      </c>
      <c r="F7" s="4">
        <v>-37100</v>
      </c>
      <c r="G7" s="4">
        <v>-1391700000</v>
      </c>
      <c r="H7" s="4">
        <f t="shared" ref="H7:H54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>
        <v>3301500</v>
      </c>
      <c r="S7" s="5">
        <v>4.2192942601847645E-2</v>
      </c>
      <c r="T7" s="5">
        <v>0</v>
      </c>
      <c r="U7" s="5">
        <v>3.1662269999999999E-2</v>
      </c>
    </row>
    <row r="8" spans="1:21" x14ac:dyDescent="0.2">
      <c r="A8" s="26"/>
      <c r="B8" t="s">
        <v>32</v>
      </c>
      <c r="C8" s="2">
        <v>45208</v>
      </c>
      <c r="D8" s="4">
        <v>41000</v>
      </c>
      <c r="E8" s="4">
        <v>115200</v>
      </c>
      <c r="F8" s="4">
        <v>-74200</v>
      </c>
      <c r="G8" s="4">
        <v>-2954240000</v>
      </c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>
        <v>5696000</v>
      </c>
      <c r="S8" s="5">
        <v>2.7422752808988763E-2</v>
      </c>
      <c r="T8" s="5">
        <v>0</v>
      </c>
      <c r="U8" s="5">
        <v>3.7084399999999997E-2</v>
      </c>
    </row>
    <row r="9" spans="1:21" x14ac:dyDescent="0.2">
      <c r="A9" s="26"/>
      <c r="B9" t="s">
        <v>33</v>
      </c>
      <c r="C9" s="2">
        <v>45209</v>
      </c>
      <c r="D9" s="4">
        <v>28100</v>
      </c>
      <c r="E9" s="4">
        <v>94603</v>
      </c>
      <c r="F9" s="4">
        <v>-66503</v>
      </c>
      <c r="G9" s="4">
        <v>-2767310000</v>
      </c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>
        <v>5360400</v>
      </c>
      <c r="S9" s="5">
        <v>2.2890642489366467E-2</v>
      </c>
      <c r="T9" s="5">
        <v>0</v>
      </c>
      <c r="U9" s="5">
        <v>-1.3563499999999999E-2</v>
      </c>
    </row>
    <row r="10" spans="1:21" x14ac:dyDescent="0.2">
      <c r="A10" s="26"/>
      <c r="B10" t="s">
        <v>34</v>
      </c>
      <c r="C10" s="2">
        <v>45210</v>
      </c>
      <c r="D10" s="4">
        <v>174800</v>
      </c>
      <c r="E10" s="4">
        <v>2600</v>
      </c>
      <c r="F10" s="4">
        <v>172200</v>
      </c>
      <c r="G10" s="4">
        <v>6876900000</v>
      </c>
      <c r="H10" s="4">
        <v>6876900000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3837800</v>
      </c>
      <c r="S10" s="5">
        <v>4.6224399395486997E-2</v>
      </c>
      <c r="T10" s="5">
        <v>0</v>
      </c>
      <c r="U10" s="5">
        <v>1.6250000000000001E-2</v>
      </c>
    </row>
    <row r="11" spans="1:21" x14ac:dyDescent="0.2">
      <c r="A11" s="26"/>
      <c r="B11" t="s">
        <v>35</v>
      </c>
      <c r="C11" s="2">
        <v>45211</v>
      </c>
      <c r="D11" s="4">
        <v>61100</v>
      </c>
      <c r="E11" s="4">
        <v>143200</v>
      </c>
      <c r="F11" s="4">
        <v>-82100</v>
      </c>
      <c r="G11" s="4">
        <v>-3322290000</v>
      </c>
      <c r="H11" s="4">
        <f t="shared" si="0"/>
        <v>3554610000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4006200</v>
      </c>
      <c r="S11" s="5">
        <v>5.0995956267784935E-2</v>
      </c>
      <c r="T11" s="5">
        <v>0</v>
      </c>
      <c r="U11" s="5">
        <v>-1.353014E-2</v>
      </c>
    </row>
    <row r="12" spans="1:21" x14ac:dyDescent="0.2">
      <c r="A12" s="26"/>
      <c r="B12" t="s">
        <v>36</v>
      </c>
      <c r="C12" s="2">
        <v>45212</v>
      </c>
      <c r="D12" s="4">
        <v>56400</v>
      </c>
      <c r="E12" s="4">
        <v>8700</v>
      </c>
      <c r="F12" s="4">
        <v>47700</v>
      </c>
      <c r="G12" s="4">
        <v>1908160000</v>
      </c>
      <c r="H12" s="4">
        <f t="shared" si="0"/>
        <v>5462770000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3548800</v>
      </c>
      <c r="S12" s="5">
        <v>1.8344229035166817E-2</v>
      </c>
      <c r="T12" s="5">
        <v>0</v>
      </c>
      <c r="U12" s="5">
        <v>1.6209479999999998E-2</v>
      </c>
    </row>
    <row r="13" spans="1:21" x14ac:dyDescent="0.2">
      <c r="A13" s="26"/>
      <c r="B13" t="s">
        <v>8</v>
      </c>
      <c r="C13" s="6">
        <v>45215</v>
      </c>
      <c r="D13" s="4">
        <v>20500</v>
      </c>
      <c r="E13" s="4">
        <v>210700</v>
      </c>
      <c r="F13" s="4">
        <v>-190200</v>
      </c>
      <c r="G13" s="4">
        <v>-7688640000</v>
      </c>
      <c r="H13" s="4">
        <f t="shared" si="0"/>
        <v>-2225870000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3812800</v>
      </c>
      <c r="S13" s="5">
        <v>6.063785144775493E-2</v>
      </c>
      <c r="T13" s="5">
        <v>0</v>
      </c>
      <c r="U13" s="5">
        <v>-3.3128829999999998E-2</v>
      </c>
    </row>
    <row r="14" spans="1:21" x14ac:dyDescent="0.2">
      <c r="A14" s="26"/>
      <c r="B14" t="s">
        <v>9</v>
      </c>
      <c r="C14" s="6">
        <v>45216</v>
      </c>
      <c r="D14" s="4">
        <v>41600</v>
      </c>
      <c r="E14" s="4">
        <v>49320</v>
      </c>
      <c r="F14" s="4">
        <v>-7720</v>
      </c>
      <c r="G14" s="4">
        <v>-347060000</v>
      </c>
      <c r="H14" s="4">
        <f t="shared" si="0"/>
        <v>-2572930000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4224700</v>
      </c>
      <c r="S14" s="5">
        <v>2.1521054749449667E-2</v>
      </c>
      <c r="T14" s="5">
        <v>0</v>
      </c>
      <c r="U14" s="5">
        <v>-6.8527920000000006E-2</v>
      </c>
    </row>
    <row r="15" spans="1:21" x14ac:dyDescent="0.2">
      <c r="A15" s="26"/>
      <c r="B15" t="s">
        <v>10</v>
      </c>
      <c r="C15" s="6">
        <v>45217</v>
      </c>
      <c r="D15" s="4">
        <v>105200</v>
      </c>
      <c r="E15" s="4">
        <v>37900</v>
      </c>
      <c r="F15" s="4">
        <v>67300</v>
      </c>
      <c r="G15" s="4">
        <v>2306420000</v>
      </c>
      <c r="H15" s="4">
        <f t="shared" si="0"/>
        <v>-266510000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6444100</v>
      </c>
      <c r="S15" s="5">
        <v>2.220635930541115E-2</v>
      </c>
      <c r="T15" s="5">
        <v>0</v>
      </c>
      <c r="U15" s="5">
        <v>-4.495913E-2</v>
      </c>
    </row>
    <row r="16" spans="1:21" x14ac:dyDescent="0.2">
      <c r="A16" s="26"/>
      <c r="B16" t="s">
        <v>11</v>
      </c>
      <c r="C16" s="6">
        <v>45218</v>
      </c>
      <c r="D16" s="4">
        <v>160900</v>
      </c>
      <c r="E16" s="4">
        <v>5650</v>
      </c>
      <c r="F16" s="4">
        <v>155250</v>
      </c>
      <c r="G16" s="4">
        <v>5450290000</v>
      </c>
      <c r="H16" s="4">
        <f t="shared" si="0"/>
        <v>5183780000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3572500</v>
      </c>
      <c r="S16" s="5">
        <v>4.6620013995801263E-2</v>
      </c>
      <c r="T16" s="5">
        <v>0</v>
      </c>
      <c r="U16" s="5">
        <v>-7.1326699999999998E-3</v>
      </c>
    </row>
    <row r="17" spans="1:21" x14ac:dyDescent="0.2">
      <c r="A17" s="26"/>
      <c r="B17" t="s">
        <v>12</v>
      </c>
      <c r="C17" s="6">
        <v>45219</v>
      </c>
      <c r="D17" s="4">
        <v>3500</v>
      </c>
      <c r="E17" s="4">
        <v>53500</v>
      </c>
      <c r="F17" s="4">
        <v>-50000</v>
      </c>
      <c r="G17" s="4">
        <v>-1721860000</v>
      </c>
      <c r="H17" s="4">
        <f t="shared" si="0"/>
        <v>3461920000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3702800</v>
      </c>
      <c r="S17" s="5">
        <v>1.5393756076482662E-2</v>
      </c>
      <c r="T17" s="5">
        <v>0</v>
      </c>
      <c r="U17" s="5">
        <v>1.5804599999999999E-2</v>
      </c>
    </row>
    <row r="18" spans="1:21" x14ac:dyDescent="0.2">
      <c r="A18" s="26"/>
      <c r="B18" t="s">
        <v>15</v>
      </c>
      <c r="C18" s="6">
        <v>45222</v>
      </c>
      <c r="D18" s="4">
        <v>1882</v>
      </c>
      <c r="E18" s="4">
        <v>74800</v>
      </c>
      <c r="F18" s="4">
        <v>-72918</v>
      </c>
      <c r="G18" s="4">
        <v>-2582610000</v>
      </c>
      <c r="H18" s="4">
        <f t="shared" si="0"/>
        <v>879310000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1945700</v>
      </c>
      <c r="S18" s="5">
        <v>3.9411008891401554E-2</v>
      </c>
      <c r="T18" s="5">
        <v>0</v>
      </c>
      <c r="U18" s="5">
        <v>-3.5360679999999999E-2</v>
      </c>
    </row>
    <row r="19" spans="1:21" x14ac:dyDescent="0.2">
      <c r="A19" s="26"/>
      <c r="B19" t="s">
        <v>16</v>
      </c>
      <c r="C19" s="6">
        <v>45223</v>
      </c>
      <c r="D19" s="4">
        <v>17600</v>
      </c>
      <c r="E19" s="4">
        <v>245850</v>
      </c>
      <c r="F19" s="4">
        <v>-228250</v>
      </c>
      <c r="G19" s="4">
        <v>-7705550000</v>
      </c>
      <c r="H19" s="4">
        <f t="shared" si="0"/>
        <v>-6826240000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2269100</v>
      </c>
      <c r="S19" s="5">
        <v>0.11610330086818563</v>
      </c>
      <c r="T19" s="5">
        <v>0</v>
      </c>
      <c r="U19" s="5">
        <v>-4.3988300000000003E-3</v>
      </c>
    </row>
    <row r="20" spans="1:21" x14ac:dyDescent="0.2">
      <c r="A20" s="26"/>
      <c r="B20" t="s">
        <v>17</v>
      </c>
      <c r="C20" s="6">
        <v>45224</v>
      </c>
      <c r="D20" s="4">
        <v>3600</v>
      </c>
      <c r="E20" s="4">
        <v>16300</v>
      </c>
      <c r="F20" s="4">
        <v>-12700</v>
      </c>
      <c r="G20" s="4">
        <v>-437940000</v>
      </c>
      <c r="H20" s="4">
        <f t="shared" si="0"/>
        <v>-7264180000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2090000</v>
      </c>
      <c r="S20" s="5">
        <v>9.521531100478469E-3</v>
      </c>
      <c r="T20" s="5">
        <v>0</v>
      </c>
      <c r="U20" s="5">
        <v>5.8910200000000003E-3</v>
      </c>
    </row>
    <row r="21" spans="1:21" x14ac:dyDescent="0.2">
      <c r="A21" s="26"/>
      <c r="B21" t="s">
        <v>18</v>
      </c>
      <c r="C21" s="6">
        <v>45225</v>
      </c>
      <c r="D21" s="4">
        <v>5000</v>
      </c>
      <c r="E21" s="4">
        <v>91700</v>
      </c>
      <c r="F21" s="4">
        <v>-86700</v>
      </c>
      <c r="G21" s="4">
        <v>-2783630000</v>
      </c>
      <c r="H21" s="4">
        <f t="shared" si="0"/>
        <v>-10047810000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4776300</v>
      </c>
      <c r="S21" s="5">
        <v>2.0245796955802607E-2</v>
      </c>
      <c r="T21" s="5">
        <v>0</v>
      </c>
      <c r="U21" s="5">
        <v>-6.8814059999999996E-2</v>
      </c>
    </row>
    <row r="22" spans="1:21" x14ac:dyDescent="0.2">
      <c r="A22" s="26"/>
      <c r="B22" t="s">
        <v>19</v>
      </c>
      <c r="C22" s="6">
        <v>45226</v>
      </c>
      <c r="D22" s="4">
        <v>17000</v>
      </c>
      <c r="E22" s="4">
        <v>5000</v>
      </c>
      <c r="F22" s="4">
        <v>12000</v>
      </c>
      <c r="G22" s="4">
        <v>378690000</v>
      </c>
      <c r="H22" s="4">
        <f t="shared" si="0"/>
        <v>-9669120000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2084100</v>
      </c>
      <c r="S22" s="5">
        <v>1.0556115349551365E-2</v>
      </c>
      <c r="T22" s="5">
        <v>0</v>
      </c>
      <c r="U22" s="5">
        <v>0</v>
      </c>
    </row>
    <row r="23" spans="1:21" x14ac:dyDescent="0.2">
      <c r="A23" s="26"/>
      <c r="B23" t="s">
        <v>22</v>
      </c>
      <c r="C23" s="2">
        <v>45229</v>
      </c>
      <c r="D23" s="4">
        <v>25100</v>
      </c>
      <c r="E23" s="4">
        <v>600</v>
      </c>
      <c r="F23" s="4">
        <v>24500</v>
      </c>
      <c r="G23" s="4">
        <v>765010000</v>
      </c>
      <c r="H23" s="4">
        <f t="shared" si="0"/>
        <v>-8904110000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1524100</v>
      </c>
      <c r="S23" s="5">
        <v>1.6862410602978807E-2</v>
      </c>
      <c r="T23" s="5">
        <v>0</v>
      </c>
      <c r="U23" s="5">
        <v>-5.6603769999999998E-2</v>
      </c>
    </row>
    <row r="24" spans="1:21" x14ac:dyDescent="0.2">
      <c r="A24" s="26"/>
      <c r="B24" t="s">
        <v>23</v>
      </c>
      <c r="C24" s="2">
        <v>45230</v>
      </c>
      <c r="D24" s="4">
        <v>451800</v>
      </c>
      <c r="E24" s="4">
        <v>100</v>
      </c>
      <c r="F24" s="4">
        <v>451700</v>
      </c>
      <c r="G24" s="4">
        <v>13266570000</v>
      </c>
      <c r="H24" s="4">
        <f t="shared" si="0"/>
        <v>4362460000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4145500</v>
      </c>
      <c r="S24" s="5">
        <v>0.10900976962971898</v>
      </c>
      <c r="T24" s="5">
        <v>0</v>
      </c>
      <c r="U24" s="5">
        <v>-7.0000000000000007E-2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596200</v>
      </c>
      <c r="E25" s="4">
        <v>11300</v>
      </c>
      <c r="F25" s="4">
        <v>584900</v>
      </c>
      <c r="G25" s="4">
        <v>16383470000</v>
      </c>
      <c r="H25" s="4">
        <f t="shared" si="0"/>
        <v>20745930000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2958900</v>
      </c>
      <c r="S25" s="5">
        <v>0.20531278515664605</v>
      </c>
      <c r="T25" s="5">
        <v>0</v>
      </c>
      <c r="U25" s="5">
        <v>3.763441E-2</v>
      </c>
    </row>
    <row r="26" spans="1:21" x14ac:dyDescent="0.2">
      <c r="A26" s="26"/>
      <c r="B26" t="s">
        <v>25</v>
      </c>
      <c r="C26" s="6">
        <v>45232</v>
      </c>
      <c r="D26" s="4">
        <v>82900</v>
      </c>
      <c r="E26" s="4">
        <v>29200</v>
      </c>
      <c r="F26" s="4">
        <v>53700</v>
      </c>
      <c r="G26" s="4">
        <v>1606680000</v>
      </c>
      <c r="H26" s="4">
        <f t="shared" si="0"/>
        <v>22352610000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2719700</v>
      </c>
      <c r="S26" s="5">
        <v>4.1217781372945544E-2</v>
      </c>
      <c r="T26" s="5">
        <v>0</v>
      </c>
      <c r="U26" s="5">
        <v>6.9084629999999994E-2</v>
      </c>
    </row>
    <row r="27" spans="1:21" x14ac:dyDescent="0.2">
      <c r="A27" s="26"/>
      <c r="B27" t="s">
        <v>26</v>
      </c>
      <c r="C27" s="6">
        <v>45233</v>
      </c>
      <c r="D27" s="4">
        <v>40800</v>
      </c>
      <c r="E27" s="4">
        <v>326000</v>
      </c>
      <c r="F27" s="4">
        <v>-285200</v>
      </c>
      <c r="G27" s="4">
        <v>-8867660000</v>
      </c>
      <c r="H27" s="4">
        <f t="shared" si="0"/>
        <v>13484950000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2391100</v>
      </c>
      <c r="S27" s="5">
        <v>0.15340219982434863</v>
      </c>
      <c r="T27" s="5">
        <v>0</v>
      </c>
      <c r="U27" s="5">
        <v>-1.6155099999999999E-3</v>
      </c>
    </row>
    <row r="28" spans="1:21" x14ac:dyDescent="0.2">
      <c r="A28" s="26"/>
      <c r="B28" t="s">
        <v>29</v>
      </c>
      <c r="C28" s="6">
        <v>45236</v>
      </c>
      <c r="D28" s="4">
        <v>33600</v>
      </c>
      <c r="E28" s="4">
        <v>76900</v>
      </c>
      <c r="F28" s="4">
        <v>-43300</v>
      </c>
      <c r="G28" s="4">
        <v>-1356010000</v>
      </c>
      <c r="H28" s="4">
        <f t="shared" si="0"/>
        <v>12128940000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1543200</v>
      </c>
      <c r="S28" s="5">
        <v>7.1604458268532914E-2</v>
      </c>
      <c r="T28" s="5">
        <v>0</v>
      </c>
      <c r="U28" s="5">
        <v>1.294498E-2</v>
      </c>
    </row>
    <row r="29" spans="1:21" x14ac:dyDescent="0.2">
      <c r="A29" s="26"/>
      <c r="B29" t="s">
        <v>30</v>
      </c>
      <c r="C29" s="6">
        <v>45237</v>
      </c>
      <c r="D29" s="4">
        <v>58400</v>
      </c>
      <c r="E29" s="4">
        <v>115510</v>
      </c>
      <c r="F29" s="4">
        <v>-57110</v>
      </c>
      <c r="G29" s="4">
        <v>-1833790000</v>
      </c>
      <c r="H29" s="4">
        <f t="shared" si="0"/>
        <v>10295150000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2330300</v>
      </c>
      <c r="S29" s="5">
        <v>7.4629875981633273E-2</v>
      </c>
      <c r="T29" s="5">
        <v>0</v>
      </c>
      <c r="U29" s="5">
        <v>1.7571880000000002E-2</v>
      </c>
    </row>
    <row r="30" spans="1:21" x14ac:dyDescent="0.2">
      <c r="A30" s="26"/>
      <c r="B30" t="s">
        <v>37</v>
      </c>
      <c r="C30" s="6">
        <v>45238</v>
      </c>
      <c r="D30" s="4">
        <v>55300</v>
      </c>
      <c r="E30" s="4">
        <v>161300</v>
      </c>
      <c r="F30" s="4">
        <v>-106000</v>
      </c>
      <c r="G30" s="4">
        <v>-3416060000</v>
      </c>
      <c r="H30" s="4">
        <f t="shared" si="0"/>
        <v>6879090000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2679700</v>
      </c>
      <c r="S30" s="5">
        <v>8.0829943650408631E-2</v>
      </c>
      <c r="T30" s="5">
        <v>0</v>
      </c>
      <c r="U30" s="5">
        <v>5.965463E-2</v>
      </c>
    </row>
    <row r="31" spans="1:21" x14ac:dyDescent="0.2">
      <c r="A31" s="26"/>
      <c r="B31" t="s">
        <v>32</v>
      </c>
      <c r="C31" s="6">
        <v>45239</v>
      </c>
      <c r="D31" s="4">
        <v>75700</v>
      </c>
      <c r="E31" s="4">
        <v>288200</v>
      </c>
      <c r="F31" s="4">
        <v>-212500</v>
      </c>
      <c r="G31" s="4">
        <v>-7251640000</v>
      </c>
      <c r="H31" s="4">
        <f t="shared" si="0"/>
        <v>-372550000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3088700</v>
      </c>
      <c r="S31" s="5">
        <v>0.11781655712759413</v>
      </c>
      <c r="T31" s="5">
        <v>0</v>
      </c>
      <c r="U31" s="5">
        <v>-5.9259300000000003E-3</v>
      </c>
    </row>
    <row r="32" spans="1:21" x14ac:dyDescent="0.2">
      <c r="A32" s="26"/>
      <c r="B32" t="s">
        <v>33</v>
      </c>
      <c r="C32" s="6">
        <v>45240</v>
      </c>
      <c r="D32" s="4">
        <v>34600</v>
      </c>
      <c r="E32" s="4">
        <v>28400</v>
      </c>
      <c r="F32" s="4">
        <v>6200</v>
      </c>
      <c r="G32" s="4">
        <v>203800000</v>
      </c>
      <c r="H32" s="4">
        <f t="shared" si="0"/>
        <v>-168750000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3117800</v>
      </c>
      <c r="S32" s="5">
        <v>2.020655590480467E-2</v>
      </c>
      <c r="T32" s="5">
        <v>0</v>
      </c>
      <c r="U32" s="5">
        <v>-1.4903130000000001E-2</v>
      </c>
    </row>
    <row r="33" spans="1:21" x14ac:dyDescent="0.2">
      <c r="A33" s="26"/>
      <c r="B33" t="s">
        <v>36</v>
      </c>
      <c r="C33" s="6">
        <v>45243</v>
      </c>
      <c r="D33" s="4">
        <v>2600</v>
      </c>
      <c r="E33" s="4">
        <v>67200</v>
      </c>
      <c r="F33" s="4">
        <v>-64600</v>
      </c>
      <c r="G33" s="4">
        <v>-2150890000</v>
      </c>
      <c r="H33" s="4">
        <f t="shared" si="0"/>
        <v>-2319640000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2307900</v>
      </c>
      <c r="S33" s="5">
        <v>3.0243944711642618E-2</v>
      </c>
      <c r="T33" s="5">
        <v>0</v>
      </c>
      <c r="U33" s="5">
        <v>1.059002E-2</v>
      </c>
    </row>
    <row r="34" spans="1:21" x14ac:dyDescent="0.2">
      <c r="A34" s="26"/>
      <c r="B34" t="s">
        <v>38</v>
      </c>
      <c r="C34" s="6">
        <v>45244</v>
      </c>
      <c r="D34" s="4">
        <v>3200</v>
      </c>
      <c r="E34" s="4">
        <v>57750</v>
      </c>
      <c r="F34" s="4">
        <v>-54550</v>
      </c>
      <c r="G34" s="4">
        <v>-1856150000</v>
      </c>
      <c r="H34" s="4">
        <f t="shared" si="0"/>
        <v>-4175790000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2634700</v>
      </c>
      <c r="S34" s="5">
        <v>2.3133563593578016E-2</v>
      </c>
      <c r="T34" s="5">
        <v>0</v>
      </c>
      <c r="U34" s="5">
        <v>1.9461079999999999E-2</v>
      </c>
    </row>
    <row r="35" spans="1:21" x14ac:dyDescent="0.2">
      <c r="A35" s="26"/>
      <c r="B35" t="s">
        <v>7</v>
      </c>
      <c r="C35" s="6">
        <v>45245</v>
      </c>
      <c r="D35" s="4">
        <v>3000</v>
      </c>
      <c r="E35" s="4">
        <v>108300</v>
      </c>
      <c r="F35" s="4">
        <v>-105300</v>
      </c>
      <c r="G35" s="4">
        <v>-3638730000</v>
      </c>
      <c r="H35" s="4">
        <f t="shared" si="0"/>
        <v>-7814520000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2234600</v>
      </c>
      <c r="S35" s="5">
        <v>4.9807571824935108E-2</v>
      </c>
      <c r="T35" s="5">
        <v>0</v>
      </c>
      <c r="U35" s="5">
        <v>-4.4052900000000001E-3</v>
      </c>
    </row>
    <row r="36" spans="1:21" x14ac:dyDescent="0.2">
      <c r="A36" s="26"/>
      <c r="B36" t="s">
        <v>8</v>
      </c>
      <c r="C36" s="6">
        <v>45246</v>
      </c>
      <c r="D36" s="4">
        <v>29900</v>
      </c>
      <c r="E36" s="4">
        <v>4800</v>
      </c>
      <c r="F36" s="4">
        <v>25100</v>
      </c>
      <c r="G36" s="4">
        <v>860690000</v>
      </c>
      <c r="H36" s="4">
        <f t="shared" si="0"/>
        <v>-6953830000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2138600</v>
      </c>
      <c r="S36" s="5">
        <v>1.6225568128682314E-2</v>
      </c>
      <c r="T36" s="5">
        <v>0</v>
      </c>
      <c r="U36" s="5">
        <v>1.474926E-2</v>
      </c>
    </row>
    <row r="37" spans="1:21" x14ac:dyDescent="0.2">
      <c r="A37" s="26"/>
      <c r="B37" t="s">
        <v>9</v>
      </c>
      <c r="C37" s="6">
        <v>45247</v>
      </c>
      <c r="D37" s="4">
        <v>12000</v>
      </c>
      <c r="E37" s="4">
        <v>13700</v>
      </c>
      <c r="F37" s="4">
        <v>-1700</v>
      </c>
      <c r="G37" s="4">
        <v>-59280000</v>
      </c>
      <c r="H37" s="4">
        <f t="shared" si="0"/>
        <v>-7013110000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3344300</v>
      </c>
      <c r="S37" s="5">
        <v>7.6847172801483123E-3</v>
      </c>
      <c r="T37" s="5">
        <v>0</v>
      </c>
      <c r="U37" s="5">
        <v>-2.6162789999999998E-2</v>
      </c>
    </row>
    <row r="38" spans="1:21" x14ac:dyDescent="0.2">
      <c r="A38" s="26"/>
      <c r="B38" t="s">
        <v>12</v>
      </c>
      <c r="C38" s="2">
        <v>45250</v>
      </c>
      <c r="D38" s="4">
        <v>124700</v>
      </c>
      <c r="E38" s="4">
        <v>11400</v>
      </c>
      <c r="F38" s="4">
        <v>113300</v>
      </c>
      <c r="G38" s="4">
        <v>3844150000</v>
      </c>
      <c r="H38" s="4">
        <f>H37+G38</f>
        <v>-3168960000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2084000</v>
      </c>
      <c r="S38" s="5">
        <v>6.530710172744722E-2</v>
      </c>
      <c r="T38" s="5">
        <v>0</v>
      </c>
      <c r="U38" s="5">
        <v>1.1940299999999999E-2</v>
      </c>
    </row>
    <row r="39" spans="1:21" x14ac:dyDescent="0.2">
      <c r="A39" s="26"/>
      <c r="B39" t="s">
        <v>13</v>
      </c>
      <c r="C39" s="2">
        <v>45251</v>
      </c>
      <c r="D39" s="4">
        <v>3200</v>
      </c>
      <c r="E39" s="4">
        <v>5800</v>
      </c>
      <c r="F39" s="4">
        <v>-2600</v>
      </c>
      <c r="G39" s="4">
        <v>-89210000</v>
      </c>
      <c r="H39" s="4">
        <f t="shared" si="0"/>
        <v>-3258170000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1479300</v>
      </c>
      <c r="S39" s="5">
        <v>6.0839586290813222E-3</v>
      </c>
      <c r="T39" s="5">
        <v>0</v>
      </c>
      <c r="U39" s="5">
        <v>1.3274340000000001E-2</v>
      </c>
    </row>
    <row r="40" spans="1:21" x14ac:dyDescent="0.2">
      <c r="A40" s="26"/>
      <c r="B40" t="s">
        <v>14</v>
      </c>
      <c r="C40" s="2">
        <v>45252</v>
      </c>
      <c r="D40" s="4">
        <v>400</v>
      </c>
      <c r="E40" s="4">
        <v>25600</v>
      </c>
      <c r="F40" s="4">
        <v>-25200</v>
      </c>
      <c r="G40" s="4">
        <v>-874190000</v>
      </c>
      <c r="H40" s="4">
        <f t="shared" si="0"/>
        <v>-4132360000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3205100</v>
      </c>
      <c r="S40" s="5">
        <v>8.1120713862281989E-3</v>
      </c>
      <c r="T40" s="5">
        <v>0</v>
      </c>
      <c r="U40" s="5">
        <v>2.7656480000000001E-2</v>
      </c>
    </row>
    <row r="41" spans="1:21" x14ac:dyDescent="0.2">
      <c r="A41" s="26"/>
      <c r="B41" t="s">
        <v>15</v>
      </c>
      <c r="C41" s="2">
        <v>45253</v>
      </c>
      <c r="D41" s="4">
        <v>21700</v>
      </c>
      <c r="E41" s="4">
        <v>114800</v>
      </c>
      <c r="F41" s="4">
        <v>-93100</v>
      </c>
      <c r="G41" s="4">
        <v>-3358070000</v>
      </c>
      <c r="H41" s="4">
        <f t="shared" si="0"/>
        <v>-7490430000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3167100</v>
      </c>
      <c r="S41" s="5">
        <v>4.3099365350004734E-2</v>
      </c>
      <c r="T41" s="5">
        <v>0</v>
      </c>
      <c r="U41" s="5">
        <v>-5.0991500000000002E-2</v>
      </c>
    </row>
    <row r="42" spans="1:21" x14ac:dyDescent="0.2">
      <c r="A42" s="26"/>
      <c r="B42" t="s">
        <v>16</v>
      </c>
      <c r="C42" s="2">
        <v>45254</v>
      </c>
      <c r="D42" s="4">
        <v>98100</v>
      </c>
      <c r="E42" s="4">
        <v>20600</v>
      </c>
      <c r="F42" s="4">
        <v>77500</v>
      </c>
      <c r="G42" s="4">
        <v>2572190000</v>
      </c>
      <c r="H42" s="4">
        <f t="shared" si="0"/>
        <v>-4918240000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3168900</v>
      </c>
      <c r="S42" s="5">
        <v>3.7457792924989741E-2</v>
      </c>
      <c r="T42" s="5">
        <v>0</v>
      </c>
      <c r="U42" s="5">
        <v>1.343284E-2</v>
      </c>
    </row>
    <row r="43" spans="1:21" x14ac:dyDescent="0.2">
      <c r="A43" s="26"/>
      <c r="B43" t="s">
        <v>19</v>
      </c>
      <c r="C43" s="2">
        <v>45257</v>
      </c>
      <c r="D43" s="4">
        <v>300</v>
      </c>
      <c r="E43" s="4">
        <v>14100</v>
      </c>
      <c r="F43" s="4">
        <v>-13800</v>
      </c>
      <c r="G43" s="4">
        <v>-478410000</v>
      </c>
      <c r="H43" s="4">
        <f t="shared" si="0"/>
        <v>-5396650000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2722300</v>
      </c>
      <c r="S43" s="5">
        <v>5.2896447856591849E-3</v>
      </c>
      <c r="T43" s="5">
        <v>0</v>
      </c>
      <c r="U43" s="5">
        <v>2.0618560000000001E-2</v>
      </c>
    </row>
    <row r="44" spans="1:21" x14ac:dyDescent="0.2">
      <c r="A44" s="26"/>
      <c r="B44" t="s">
        <v>20</v>
      </c>
      <c r="C44" s="2">
        <v>45258</v>
      </c>
      <c r="D44" s="4">
        <v>21900</v>
      </c>
      <c r="E44" s="4">
        <v>25000</v>
      </c>
      <c r="F44" s="4">
        <v>-3100</v>
      </c>
      <c r="G44" s="4">
        <v>-104240000</v>
      </c>
      <c r="H44" s="4">
        <f t="shared" si="0"/>
        <v>-5500890000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5259300</v>
      </c>
      <c r="S44" s="5">
        <v>8.9175365542942982E-3</v>
      </c>
      <c r="T44" s="5">
        <v>0</v>
      </c>
      <c r="U44" s="5">
        <v>3.8961040000000002E-2</v>
      </c>
    </row>
    <row r="45" spans="1:21" x14ac:dyDescent="0.2">
      <c r="A45" s="26"/>
      <c r="B45" t="s">
        <v>21</v>
      </c>
      <c r="C45" s="2">
        <v>45259</v>
      </c>
      <c r="D45" s="4">
        <v>800</v>
      </c>
      <c r="E45" s="4">
        <v>109800</v>
      </c>
      <c r="F45" s="4">
        <v>-109000</v>
      </c>
      <c r="G45" s="4">
        <v>-3945130000</v>
      </c>
      <c r="H45" s="4">
        <f t="shared" si="0"/>
        <v>-9446020000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2612600</v>
      </c>
      <c r="S45" s="5">
        <v>4.2333307815968765E-2</v>
      </c>
      <c r="T45" s="5">
        <v>0</v>
      </c>
      <c r="U45" s="5">
        <v>2.7777800000000001E-3</v>
      </c>
    </row>
    <row r="46" spans="1:21" x14ac:dyDescent="0.2">
      <c r="A46" s="26"/>
      <c r="B46" t="s">
        <v>22</v>
      </c>
      <c r="C46" s="2">
        <v>45260</v>
      </c>
      <c r="D46" s="4">
        <v>2800</v>
      </c>
      <c r="E46" s="4">
        <v>26300</v>
      </c>
      <c r="F46" s="4">
        <v>-23500</v>
      </c>
      <c r="G46" s="4">
        <v>-840830000</v>
      </c>
      <c r="H46" s="4">
        <f t="shared" si="0"/>
        <v>-10286850000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3154700</v>
      </c>
      <c r="S46" s="5">
        <v>9.2243319491552289E-3</v>
      </c>
      <c r="T46" s="5">
        <v>0</v>
      </c>
      <c r="U46" s="5">
        <v>-1.66205E-2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76900</v>
      </c>
      <c r="E47" s="4">
        <v>1000</v>
      </c>
      <c r="F47" s="4">
        <v>75900</v>
      </c>
      <c r="G47" s="4">
        <v>2743890000</v>
      </c>
      <c r="H47" s="4">
        <f t="shared" si="0"/>
        <v>-7542960000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3282700</v>
      </c>
      <c r="S47" s="5">
        <v>2.3730465775124134E-2</v>
      </c>
      <c r="T47" s="5">
        <v>0</v>
      </c>
      <c r="U47" s="5">
        <v>2.1126760000000001E-2</v>
      </c>
    </row>
    <row r="48" spans="1:21" x14ac:dyDescent="0.2">
      <c r="A48" s="26"/>
      <c r="B48" t="s">
        <v>27</v>
      </c>
      <c r="C48" s="2">
        <v>45264</v>
      </c>
      <c r="D48" s="4">
        <v>500</v>
      </c>
      <c r="E48" s="4">
        <v>2960</v>
      </c>
      <c r="F48" s="4">
        <v>-2460</v>
      </c>
      <c r="G48" s="4">
        <v>-91840000</v>
      </c>
      <c r="H48" s="4">
        <f t="shared" si="0"/>
        <v>-7634800000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3409300</v>
      </c>
      <c r="S48" s="5">
        <v>1.0148710879066083E-3</v>
      </c>
      <c r="T48" s="5">
        <v>0</v>
      </c>
      <c r="U48" s="5">
        <v>3.034483E-2</v>
      </c>
    </row>
    <row r="49" spans="1:21" x14ac:dyDescent="0.2">
      <c r="A49" s="26"/>
      <c r="B49" t="s">
        <v>28</v>
      </c>
      <c r="C49" s="2">
        <v>45265</v>
      </c>
      <c r="D49" s="4">
        <v>2300</v>
      </c>
      <c r="E49" s="4">
        <v>10090</v>
      </c>
      <c r="F49" s="4">
        <v>-7790</v>
      </c>
      <c r="G49" s="4">
        <v>-288210000</v>
      </c>
      <c r="H49" s="4">
        <f t="shared" si="0"/>
        <v>-7923010000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3180500</v>
      </c>
      <c r="S49" s="5">
        <v>3.895613897185977E-3</v>
      </c>
      <c r="T49" s="5">
        <v>0</v>
      </c>
      <c r="U49" s="5">
        <v>-1.07095E-2</v>
      </c>
    </row>
    <row r="50" spans="1:21" x14ac:dyDescent="0.2">
      <c r="A50" s="26"/>
      <c r="B50" t="s">
        <v>29</v>
      </c>
      <c r="C50" s="2">
        <v>45266</v>
      </c>
      <c r="D50" s="4">
        <v>300</v>
      </c>
      <c r="E50" s="4">
        <v>51800</v>
      </c>
      <c r="F50" s="4">
        <v>-51500</v>
      </c>
      <c r="G50" s="4">
        <v>-1939380000</v>
      </c>
      <c r="H50" s="4">
        <f t="shared" si="0"/>
        <v>-9862390000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2576400</v>
      </c>
      <c r="S50" s="5">
        <v>2.0222015215028723E-2</v>
      </c>
      <c r="T50" s="5">
        <v>0</v>
      </c>
      <c r="U50" s="5">
        <v>1.4884980000000001E-2</v>
      </c>
    </row>
    <row r="51" spans="1:21" x14ac:dyDescent="0.2">
      <c r="A51" s="26"/>
      <c r="B51" t="s">
        <v>30</v>
      </c>
      <c r="C51" s="2">
        <v>45267</v>
      </c>
      <c r="D51" s="4">
        <v>1000</v>
      </c>
      <c r="E51" s="4">
        <v>175123</v>
      </c>
      <c r="F51" s="4">
        <v>-174123</v>
      </c>
      <c r="G51" s="4">
        <v>-6387760000</v>
      </c>
      <c r="H51" s="4">
        <f t="shared" si="0"/>
        <v>-16250150000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4552100</v>
      </c>
      <c r="S51" s="5">
        <v>3.869049449704532E-2</v>
      </c>
      <c r="T51" s="5">
        <v>0</v>
      </c>
      <c r="U51" s="5">
        <v>-1.866667E-2</v>
      </c>
    </row>
    <row r="52" spans="1:21" x14ac:dyDescent="0.2">
      <c r="A52" s="26"/>
      <c r="B52" t="s">
        <v>37</v>
      </c>
      <c r="C52" s="2">
        <v>45268</v>
      </c>
      <c r="D52" s="4">
        <v>19202</v>
      </c>
      <c r="E52" s="4">
        <v>59817</v>
      </c>
      <c r="F52" s="4">
        <v>-40615</v>
      </c>
      <c r="G52" s="4">
        <v>-1481840000</v>
      </c>
      <c r="H52" s="4">
        <f t="shared" si="0"/>
        <v>-17731990000</v>
      </c>
      <c r="I52" s="4"/>
      <c r="J52" s="4"/>
      <c r="K52" s="4"/>
      <c r="L52" s="4"/>
      <c r="M52" s="4"/>
      <c r="N52" s="4">
        <v>778</v>
      </c>
      <c r="O52" s="4">
        <v>2281</v>
      </c>
      <c r="P52" s="4">
        <v>661600</v>
      </c>
      <c r="Q52" s="4">
        <v>1454000</v>
      </c>
      <c r="R52" s="4">
        <v>2230300</v>
      </c>
      <c r="S52" s="5">
        <v>3.5429762812177731E-2</v>
      </c>
      <c r="T52" s="5">
        <v>0</v>
      </c>
      <c r="U52" s="5">
        <v>-1.9021739999999999E-2</v>
      </c>
    </row>
    <row r="53" spans="1:21" x14ac:dyDescent="0.2">
      <c r="A53" s="26"/>
      <c r="B53" t="s">
        <v>34</v>
      </c>
      <c r="C53" s="2">
        <v>45271</v>
      </c>
      <c r="D53" s="4">
        <v>1700</v>
      </c>
      <c r="E53" s="4">
        <v>7200</v>
      </c>
      <c r="F53" s="4">
        <v>-5500</v>
      </c>
      <c r="G53" s="4">
        <v>-196430000</v>
      </c>
      <c r="H53" s="4">
        <f t="shared" si="0"/>
        <v>-17928420000</v>
      </c>
      <c r="I53" s="4"/>
      <c r="J53" s="4"/>
      <c r="K53" s="4"/>
      <c r="L53" s="4"/>
      <c r="M53" s="4"/>
      <c r="N53" s="4">
        <v>945</v>
      </c>
      <c r="O53" s="4">
        <v>1293</v>
      </c>
      <c r="P53" s="4">
        <v>676800</v>
      </c>
      <c r="Q53" s="4">
        <v>1219300</v>
      </c>
      <c r="R53" s="4">
        <v>2013400</v>
      </c>
      <c r="S53" s="5">
        <v>4.4203834310122181E-3</v>
      </c>
      <c r="T53" s="5">
        <v>0</v>
      </c>
      <c r="U53" s="5">
        <v>0</v>
      </c>
    </row>
    <row r="54" spans="1:21" x14ac:dyDescent="0.2">
      <c r="A54" s="26"/>
      <c r="B54" t="s">
        <v>35</v>
      </c>
      <c r="C54" s="2">
        <v>45272</v>
      </c>
      <c r="D54" s="4">
        <v>11900</v>
      </c>
      <c r="E54" s="4">
        <v>300</v>
      </c>
      <c r="F54" s="4">
        <v>11600</v>
      </c>
      <c r="G54" s="4">
        <v>420710000</v>
      </c>
      <c r="H54" s="4">
        <f t="shared" si="0"/>
        <v>-17507710000</v>
      </c>
      <c r="I54" s="4"/>
      <c r="J54" s="4"/>
      <c r="K54" s="4"/>
      <c r="L54" s="4"/>
      <c r="M54" s="4"/>
      <c r="N54" s="4">
        <v>603</v>
      </c>
      <c r="O54" s="4">
        <v>851</v>
      </c>
      <c r="P54" s="4">
        <v>558300</v>
      </c>
      <c r="Q54" s="4">
        <v>813700</v>
      </c>
      <c r="R54" s="4">
        <v>1421400</v>
      </c>
      <c r="S54" s="5">
        <v>8.5830870972280846E-3</v>
      </c>
      <c r="T54" s="5">
        <v>0</v>
      </c>
      <c r="U54" s="5">
        <v>2.7700799999999999E-3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FBC-A9E0-574C-AFBB-CBAFC0A46060}">
  <dimension ref="A1:U67"/>
  <sheetViews>
    <sheetView workbookViewId="0">
      <pane ySplit="2" topLeftCell="A34" activePane="bottomLeft" state="frozen"/>
      <selection pane="bottomLeft" activeCell="M60" sqref="M60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0.1640625" customWidth="1"/>
    <col min="12" max="12" width="16.5" customWidth="1"/>
    <col min="18" max="18" width="17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504300</v>
      </c>
      <c r="E3" s="4">
        <v>33350</v>
      </c>
      <c r="F3" s="4">
        <v>470950</v>
      </c>
      <c r="G3" s="4">
        <v>44098519401.5</v>
      </c>
      <c r="H3" s="4">
        <v>44098519401.5</v>
      </c>
      <c r="I3" s="4"/>
      <c r="J3" s="4"/>
      <c r="K3" s="4"/>
      <c r="L3" s="4"/>
      <c r="M3" s="4"/>
      <c r="N3" s="4"/>
      <c r="O3" s="4"/>
      <c r="P3" s="4"/>
      <c r="Q3" s="4"/>
      <c r="R3" s="4">
        <v>2737300</v>
      </c>
      <c r="S3" s="5">
        <v>0.19641617652431229</v>
      </c>
      <c r="T3" s="5">
        <v>0</v>
      </c>
      <c r="U3" s="5">
        <v>2.13904E-3</v>
      </c>
    </row>
    <row r="4" spans="1:21" x14ac:dyDescent="0.2">
      <c r="A4" s="26"/>
      <c r="B4" t="s">
        <v>26</v>
      </c>
      <c r="C4" s="2">
        <v>45202</v>
      </c>
      <c r="D4" s="4">
        <v>46710</v>
      </c>
      <c r="E4" s="4">
        <v>96300</v>
      </c>
      <c r="F4" s="4">
        <v>-49590</v>
      </c>
      <c r="G4" s="4">
        <v>-4454970000</v>
      </c>
      <c r="H4" s="4">
        <f>H3+G4</f>
        <v>39643549401.5</v>
      </c>
      <c r="I4" s="4"/>
      <c r="J4" s="4"/>
      <c r="K4" s="4"/>
      <c r="L4" s="4"/>
      <c r="M4" s="4"/>
      <c r="N4" s="4"/>
      <c r="O4" s="4"/>
      <c r="P4" s="4"/>
      <c r="Q4" s="4"/>
      <c r="R4" s="4">
        <v>4606800</v>
      </c>
      <c r="S4" s="5">
        <v>3.1043240427194582E-2</v>
      </c>
      <c r="T4" s="5">
        <v>0</v>
      </c>
      <c r="U4" s="5">
        <v>-2.881537E-2</v>
      </c>
    </row>
    <row r="5" spans="1:21" x14ac:dyDescent="0.2">
      <c r="A5" s="26"/>
      <c r="B5" t="s">
        <v>27</v>
      </c>
      <c r="C5" s="2">
        <v>45203</v>
      </c>
      <c r="D5" s="4">
        <v>808700</v>
      </c>
      <c r="E5" s="4">
        <v>71000</v>
      </c>
      <c r="F5" s="4">
        <v>737700</v>
      </c>
      <c r="G5" s="4">
        <v>69665580000</v>
      </c>
      <c r="H5" s="4">
        <f>H4+G5</f>
        <v>109309129401.5</v>
      </c>
      <c r="I5" s="4"/>
      <c r="J5" s="4"/>
      <c r="K5" s="4"/>
      <c r="L5" s="4"/>
      <c r="M5" s="4"/>
      <c r="N5" s="4"/>
      <c r="O5" s="4"/>
      <c r="P5" s="4"/>
      <c r="Q5" s="4"/>
      <c r="R5" s="4">
        <v>6562700</v>
      </c>
      <c r="S5" s="5">
        <v>0.1340454386152041</v>
      </c>
      <c r="T5" s="5">
        <v>0</v>
      </c>
      <c r="U5" s="5">
        <v>3.8461540000000002E-2</v>
      </c>
    </row>
    <row r="6" spans="1:21" x14ac:dyDescent="0.2">
      <c r="A6" s="26"/>
      <c r="B6" t="s">
        <v>28</v>
      </c>
      <c r="C6" s="2">
        <v>45204</v>
      </c>
      <c r="D6" s="4">
        <v>15600</v>
      </c>
      <c r="E6" s="4">
        <v>154200</v>
      </c>
      <c r="F6" s="4">
        <v>-138600</v>
      </c>
      <c r="G6" s="4">
        <v>-13257040000</v>
      </c>
      <c r="H6" s="4">
        <f>H5+G6</f>
        <v>96052089401.5</v>
      </c>
      <c r="I6" s="4"/>
      <c r="J6" s="4"/>
      <c r="K6" s="4"/>
      <c r="L6" s="4"/>
      <c r="M6" s="4"/>
      <c r="N6" s="4"/>
      <c r="O6" s="4"/>
      <c r="P6" s="4"/>
      <c r="Q6" s="4"/>
      <c r="R6" s="4">
        <v>3498100</v>
      </c>
      <c r="S6" s="5">
        <v>4.8540636345444671E-2</v>
      </c>
      <c r="T6" s="5">
        <v>0</v>
      </c>
      <c r="U6" s="5">
        <v>-1.5873020000000002E-2</v>
      </c>
    </row>
    <row r="7" spans="1:21" x14ac:dyDescent="0.2">
      <c r="A7" s="26"/>
      <c r="B7" t="s">
        <v>29</v>
      </c>
      <c r="C7" s="2">
        <v>45205</v>
      </c>
      <c r="D7" s="4">
        <v>46000</v>
      </c>
      <c r="E7" s="4">
        <v>36500</v>
      </c>
      <c r="F7" s="4">
        <v>9500</v>
      </c>
      <c r="G7" s="4">
        <v>898060000</v>
      </c>
      <c r="H7" s="4">
        <f t="shared" ref="H7:H54" si="0">H6+G7</f>
        <v>96950149401.5</v>
      </c>
      <c r="I7" s="4"/>
      <c r="J7" s="4"/>
      <c r="K7" s="4"/>
      <c r="L7" s="4"/>
      <c r="M7" s="4"/>
      <c r="N7" s="4"/>
      <c r="O7" s="4"/>
      <c r="P7" s="4"/>
      <c r="Q7" s="4"/>
      <c r="R7" s="4">
        <v>2451600</v>
      </c>
      <c r="S7" s="5">
        <v>3.3651492902594227E-2</v>
      </c>
      <c r="T7" s="5">
        <v>0</v>
      </c>
      <c r="U7" s="5">
        <v>2.1505380000000001E-2</v>
      </c>
    </row>
    <row r="8" spans="1:21" x14ac:dyDescent="0.2">
      <c r="A8" s="26"/>
      <c r="B8" t="s">
        <v>32</v>
      </c>
      <c r="C8" s="2">
        <v>45208</v>
      </c>
      <c r="D8" s="4">
        <v>210600</v>
      </c>
      <c r="E8" s="4">
        <v>240500</v>
      </c>
      <c r="F8" s="4">
        <v>-29900</v>
      </c>
      <c r="G8" s="4">
        <v>-2868780000</v>
      </c>
      <c r="H8" s="4">
        <f t="shared" si="0"/>
        <v>94081369401.5</v>
      </c>
      <c r="I8" s="4"/>
      <c r="J8" s="4"/>
      <c r="K8" s="4"/>
      <c r="L8" s="4"/>
      <c r="M8" s="4"/>
      <c r="N8" s="4"/>
      <c r="O8" s="4"/>
      <c r="P8" s="4"/>
      <c r="Q8" s="4"/>
      <c r="R8" s="4">
        <v>4270800</v>
      </c>
      <c r="S8" s="5">
        <v>0.10562423901845087</v>
      </c>
      <c r="T8" s="5">
        <v>0</v>
      </c>
      <c r="U8" s="5">
        <v>2.1052629999999999E-2</v>
      </c>
    </row>
    <row r="9" spans="1:21" x14ac:dyDescent="0.2">
      <c r="A9" s="26"/>
      <c r="B9" t="s">
        <v>33</v>
      </c>
      <c r="C9" s="2">
        <v>45209</v>
      </c>
      <c r="D9" s="4">
        <v>108500</v>
      </c>
      <c r="E9" s="4">
        <v>227311</v>
      </c>
      <c r="F9" s="4">
        <v>-118811</v>
      </c>
      <c r="G9" s="4">
        <v>-11529820000</v>
      </c>
      <c r="H9" s="4">
        <f t="shared" si="0"/>
        <v>82551549401.5</v>
      </c>
      <c r="I9" s="4"/>
      <c r="J9" s="4"/>
      <c r="K9" s="4"/>
      <c r="L9" s="4"/>
      <c r="M9" s="4"/>
      <c r="N9" s="4"/>
      <c r="O9" s="4"/>
      <c r="P9" s="4"/>
      <c r="Q9" s="4"/>
      <c r="R9" s="4">
        <v>3552200</v>
      </c>
      <c r="S9" s="5">
        <v>9.453606215866224E-2</v>
      </c>
      <c r="T9" s="5">
        <v>0</v>
      </c>
      <c r="U9" s="5">
        <v>-1.752577E-2</v>
      </c>
    </row>
    <row r="10" spans="1:21" x14ac:dyDescent="0.2">
      <c r="A10" s="26"/>
      <c r="B10" t="s">
        <v>34</v>
      </c>
      <c r="C10" s="2">
        <v>45210</v>
      </c>
      <c r="D10" s="4">
        <v>99600</v>
      </c>
      <c r="E10" s="4">
        <v>100</v>
      </c>
      <c r="F10" s="4">
        <v>99500</v>
      </c>
      <c r="G10" s="4">
        <v>9557530000</v>
      </c>
      <c r="H10" s="4">
        <f t="shared" si="0"/>
        <v>92109079401.5</v>
      </c>
      <c r="I10" s="4"/>
      <c r="J10" s="4"/>
      <c r="K10" s="4"/>
      <c r="L10" s="4"/>
      <c r="M10" s="4"/>
      <c r="N10" s="4"/>
      <c r="O10" s="4"/>
      <c r="P10" s="4"/>
      <c r="Q10" s="4"/>
      <c r="R10" s="4">
        <v>1889800</v>
      </c>
      <c r="S10" s="5">
        <v>5.2756905492644723E-2</v>
      </c>
      <c r="T10" s="5">
        <v>0</v>
      </c>
      <c r="U10" s="5">
        <v>1.7838409999999999E-2</v>
      </c>
    </row>
    <row r="11" spans="1:21" x14ac:dyDescent="0.2">
      <c r="A11" s="26"/>
      <c r="B11" t="s">
        <v>35</v>
      </c>
      <c r="C11" s="2">
        <v>45211</v>
      </c>
      <c r="D11" s="4">
        <v>220300</v>
      </c>
      <c r="E11" s="4">
        <v>128100</v>
      </c>
      <c r="F11" s="4">
        <v>92200</v>
      </c>
      <c r="G11" s="4">
        <v>9077760000</v>
      </c>
      <c r="H11" s="4">
        <f t="shared" si="0"/>
        <v>101186839401.5</v>
      </c>
      <c r="I11" s="4"/>
      <c r="J11" s="4"/>
      <c r="K11" s="4"/>
      <c r="L11" s="4"/>
      <c r="M11" s="4"/>
      <c r="N11" s="4"/>
      <c r="O11" s="4"/>
      <c r="P11" s="4"/>
      <c r="Q11" s="4"/>
      <c r="R11" s="4">
        <v>4366800</v>
      </c>
      <c r="S11" s="5">
        <v>7.9783823394705508E-2</v>
      </c>
      <c r="T11" s="5">
        <v>0</v>
      </c>
      <c r="U11" s="5">
        <v>9.2783499999999994E-3</v>
      </c>
    </row>
    <row r="12" spans="1:21" x14ac:dyDescent="0.2">
      <c r="A12" s="26"/>
      <c r="B12" t="s">
        <v>36</v>
      </c>
      <c r="C12" s="2">
        <v>45212</v>
      </c>
      <c r="D12" s="4">
        <v>574591</v>
      </c>
      <c r="E12" s="4">
        <v>40570</v>
      </c>
      <c r="F12" s="4">
        <v>534021</v>
      </c>
      <c r="G12" s="4">
        <v>52454000000</v>
      </c>
      <c r="H12" s="4">
        <f t="shared" si="0"/>
        <v>153640839401.5</v>
      </c>
      <c r="I12" s="4"/>
      <c r="J12" s="4"/>
      <c r="K12" s="4"/>
      <c r="L12" s="4"/>
      <c r="M12" s="4"/>
      <c r="N12" s="4"/>
      <c r="O12" s="4"/>
      <c r="P12" s="4"/>
      <c r="Q12" s="4"/>
      <c r="R12" s="4">
        <v>3282300</v>
      </c>
      <c r="S12" s="5">
        <v>0.18741766444261646</v>
      </c>
      <c r="T12" s="5">
        <v>0</v>
      </c>
      <c r="U12" s="5">
        <v>1.430031E-2</v>
      </c>
    </row>
    <row r="13" spans="1:21" x14ac:dyDescent="0.2">
      <c r="A13" s="26"/>
      <c r="B13" t="s">
        <v>8</v>
      </c>
      <c r="C13" s="6">
        <v>45215</v>
      </c>
      <c r="D13" s="4">
        <v>99700</v>
      </c>
      <c r="E13" s="4">
        <v>199700</v>
      </c>
      <c r="F13" s="4">
        <v>-100000</v>
      </c>
      <c r="G13" s="4">
        <v>-9808350000</v>
      </c>
      <c r="H13" s="4">
        <f t="shared" si="0"/>
        <v>143832489401.5</v>
      </c>
      <c r="I13" s="4"/>
      <c r="J13" s="4"/>
      <c r="K13" s="4"/>
      <c r="L13" s="4"/>
      <c r="M13" s="4"/>
      <c r="N13" s="4"/>
      <c r="O13" s="4"/>
      <c r="P13" s="4"/>
      <c r="Q13" s="4"/>
      <c r="R13" s="4">
        <v>3252100</v>
      </c>
      <c r="S13" s="5">
        <v>9.2063589680514132E-2</v>
      </c>
      <c r="T13" s="5">
        <v>0</v>
      </c>
      <c r="U13" s="5">
        <v>-2.4169179999999998E-2</v>
      </c>
    </row>
    <row r="14" spans="1:21" x14ac:dyDescent="0.2">
      <c r="A14" s="26"/>
      <c r="B14" t="s">
        <v>9</v>
      </c>
      <c r="C14" s="6">
        <v>45216</v>
      </c>
      <c r="D14" s="4">
        <v>283500</v>
      </c>
      <c r="E14" s="4">
        <v>45408</v>
      </c>
      <c r="F14" s="4">
        <v>238092</v>
      </c>
      <c r="G14" s="4">
        <v>22391660000</v>
      </c>
      <c r="H14" s="4">
        <f t="shared" si="0"/>
        <v>166224149401.5</v>
      </c>
      <c r="I14" s="4"/>
      <c r="J14" s="4"/>
      <c r="K14" s="4"/>
      <c r="L14" s="4"/>
      <c r="M14" s="4"/>
      <c r="N14" s="4"/>
      <c r="O14" s="4"/>
      <c r="P14" s="4"/>
      <c r="Q14" s="4"/>
      <c r="R14" s="4">
        <v>3049600</v>
      </c>
      <c r="S14" s="5">
        <v>0.10785283315844701</v>
      </c>
      <c r="T14" s="5">
        <v>0</v>
      </c>
      <c r="U14" s="5">
        <v>-6.9143449999999995E-2</v>
      </c>
    </row>
    <row r="15" spans="1:21" x14ac:dyDescent="0.2">
      <c r="A15" s="26"/>
      <c r="B15" t="s">
        <v>10</v>
      </c>
      <c r="C15" s="6">
        <v>45217</v>
      </c>
      <c r="D15" s="4">
        <v>250900</v>
      </c>
      <c r="E15" s="4">
        <v>82467</v>
      </c>
      <c r="F15" s="4">
        <v>168433</v>
      </c>
      <c r="G15" s="4">
        <v>15246490000</v>
      </c>
      <c r="H15" s="4">
        <f t="shared" si="0"/>
        <v>181470639401.5</v>
      </c>
      <c r="I15" s="4"/>
      <c r="J15" s="4"/>
      <c r="K15" s="4"/>
      <c r="L15" s="4"/>
      <c r="M15" s="4"/>
      <c r="N15" s="4"/>
      <c r="O15" s="4"/>
      <c r="P15" s="4"/>
      <c r="Q15" s="4"/>
      <c r="R15" s="4">
        <v>7116600</v>
      </c>
      <c r="S15" s="5">
        <v>4.6843576989011607E-2</v>
      </c>
      <c r="T15" s="5">
        <v>0</v>
      </c>
      <c r="U15" s="5">
        <v>9.97783E-3</v>
      </c>
    </row>
    <row r="16" spans="1:21" x14ac:dyDescent="0.2">
      <c r="A16" s="26"/>
      <c r="B16" t="s">
        <v>11</v>
      </c>
      <c r="C16" s="6">
        <v>45218</v>
      </c>
      <c r="D16" s="4">
        <v>410800</v>
      </c>
      <c r="E16" s="4">
        <v>62800</v>
      </c>
      <c r="F16" s="4">
        <v>348000</v>
      </c>
      <c r="G16" s="4">
        <v>31344630000</v>
      </c>
      <c r="H16" s="4">
        <f t="shared" si="0"/>
        <v>212815269401.5</v>
      </c>
      <c r="I16" s="4"/>
      <c r="J16" s="4"/>
      <c r="K16" s="4"/>
      <c r="L16" s="4"/>
      <c r="M16" s="4"/>
      <c r="N16" s="4"/>
      <c r="O16" s="4"/>
      <c r="P16" s="4"/>
      <c r="Q16" s="4"/>
      <c r="R16" s="4">
        <v>2735000</v>
      </c>
      <c r="S16" s="5">
        <v>0.17316270566727604</v>
      </c>
      <c r="T16" s="5">
        <v>0</v>
      </c>
      <c r="U16" s="5">
        <v>-1.427003E-2</v>
      </c>
    </row>
    <row r="17" spans="1:21" x14ac:dyDescent="0.2">
      <c r="A17" s="26"/>
      <c r="B17" t="s">
        <v>12</v>
      </c>
      <c r="C17" s="6">
        <v>45219</v>
      </c>
      <c r="D17" s="4">
        <v>375500</v>
      </c>
      <c r="E17" s="4">
        <v>251208</v>
      </c>
      <c r="F17" s="4">
        <v>124292</v>
      </c>
      <c r="G17" s="4">
        <v>11085230000</v>
      </c>
      <c r="H17" s="4">
        <f t="shared" si="0"/>
        <v>223900499401.5</v>
      </c>
      <c r="I17" s="4"/>
      <c r="J17" s="4"/>
      <c r="K17" s="4"/>
      <c r="L17" s="4"/>
      <c r="M17" s="4"/>
      <c r="N17" s="4"/>
      <c r="O17" s="4"/>
      <c r="P17" s="4"/>
      <c r="Q17" s="4"/>
      <c r="R17" s="4">
        <v>5009000</v>
      </c>
      <c r="S17" s="5">
        <v>0.12511639049710521</v>
      </c>
      <c r="T17" s="5">
        <v>0</v>
      </c>
      <c r="U17" s="5">
        <v>1.224944E-2</v>
      </c>
    </row>
    <row r="18" spans="1:21" x14ac:dyDescent="0.2">
      <c r="A18" s="26"/>
      <c r="B18" t="s">
        <v>15</v>
      </c>
      <c r="C18" s="6">
        <v>45222</v>
      </c>
      <c r="D18" s="4">
        <v>304030</v>
      </c>
      <c r="E18" s="4">
        <v>204600</v>
      </c>
      <c r="F18" s="4">
        <v>99430</v>
      </c>
      <c r="G18" s="4">
        <v>8665410000</v>
      </c>
      <c r="H18" s="4">
        <f t="shared" si="0"/>
        <v>232565909401.5</v>
      </c>
      <c r="I18" s="4"/>
      <c r="J18" s="4"/>
      <c r="K18" s="4"/>
      <c r="L18" s="4"/>
      <c r="M18" s="4"/>
      <c r="N18" s="4"/>
      <c r="O18" s="4"/>
      <c r="P18" s="4"/>
      <c r="Q18" s="4"/>
      <c r="R18" s="4">
        <v>3812800</v>
      </c>
      <c r="S18" s="5">
        <v>0.13340065044062108</v>
      </c>
      <c r="T18" s="5">
        <v>0</v>
      </c>
      <c r="U18" s="5">
        <v>-3.7403739999999998E-2</v>
      </c>
    </row>
    <row r="19" spans="1:21" x14ac:dyDescent="0.2">
      <c r="A19" s="26"/>
      <c r="B19" t="s">
        <v>16</v>
      </c>
      <c r="C19" s="6">
        <v>45223</v>
      </c>
      <c r="D19" s="4">
        <v>310700</v>
      </c>
      <c r="E19" s="4">
        <v>54300</v>
      </c>
      <c r="F19" s="4">
        <v>256400</v>
      </c>
      <c r="G19" s="4">
        <v>22734920000</v>
      </c>
      <c r="H19" s="4">
        <f t="shared" si="0"/>
        <v>255300829401.5</v>
      </c>
      <c r="I19" s="4"/>
      <c r="J19" s="4"/>
      <c r="K19" s="4"/>
      <c r="L19" s="4"/>
      <c r="M19" s="4"/>
      <c r="N19" s="4"/>
      <c r="O19" s="4"/>
      <c r="P19" s="4"/>
      <c r="Q19" s="4"/>
      <c r="R19" s="4">
        <v>2017800</v>
      </c>
      <c r="S19" s="5">
        <v>0.18089007830310239</v>
      </c>
      <c r="T19" s="5">
        <v>0</v>
      </c>
      <c r="U19" s="5">
        <v>2.7428569999999999E-2</v>
      </c>
    </row>
    <row r="20" spans="1:21" x14ac:dyDescent="0.2">
      <c r="A20" s="26"/>
      <c r="B20" t="s">
        <v>17</v>
      </c>
      <c r="C20" s="6">
        <v>45224</v>
      </c>
      <c r="D20" s="4">
        <v>688900</v>
      </c>
      <c r="E20" s="4">
        <v>111100</v>
      </c>
      <c r="F20" s="4">
        <v>577800</v>
      </c>
      <c r="G20" s="4">
        <v>52364170000</v>
      </c>
      <c r="H20" s="4">
        <f t="shared" si="0"/>
        <v>307664999401.5</v>
      </c>
      <c r="I20" s="4"/>
      <c r="J20" s="4"/>
      <c r="K20" s="4"/>
      <c r="L20" s="4"/>
      <c r="M20" s="4"/>
      <c r="N20" s="4"/>
      <c r="O20" s="4"/>
      <c r="P20" s="4"/>
      <c r="Q20" s="4"/>
      <c r="R20" s="4">
        <v>2058600</v>
      </c>
      <c r="S20" s="5">
        <v>0.3886136209074128</v>
      </c>
      <c r="T20" s="5">
        <v>0</v>
      </c>
      <c r="U20" s="5">
        <v>-6.6740799999999998E-3</v>
      </c>
    </row>
    <row r="21" spans="1:21" x14ac:dyDescent="0.2">
      <c r="A21" s="26"/>
      <c r="B21" t="s">
        <v>18</v>
      </c>
      <c r="C21" s="6">
        <v>45225</v>
      </c>
      <c r="D21" s="4">
        <v>1616417</v>
      </c>
      <c r="E21" s="4">
        <v>48000</v>
      </c>
      <c r="F21" s="4">
        <v>1568417</v>
      </c>
      <c r="G21" s="4">
        <v>134888420000</v>
      </c>
      <c r="H21" s="4">
        <f t="shared" si="0"/>
        <v>442553419401.5</v>
      </c>
      <c r="I21" s="4"/>
      <c r="J21" s="4"/>
      <c r="K21" s="4"/>
      <c r="L21" s="4"/>
      <c r="M21" s="4"/>
      <c r="N21" s="4"/>
      <c r="O21" s="4"/>
      <c r="P21" s="4"/>
      <c r="Q21" s="4"/>
      <c r="R21" s="4">
        <v>7204100</v>
      </c>
      <c r="S21" s="5">
        <v>0.23103746477700199</v>
      </c>
      <c r="T21" s="5">
        <v>0</v>
      </c>
      <c r="U21" s="5">
        <v>-4.8152300000000002E-2</v>
      </c>
    </row>
    <row r="22" spans="1:21" x14ac:dyDescent="0.2">
      <c r="A22" s="26"/>
      <c r="B22" t="s">
        <v>19</v>
      </c>
      <c r="C22" s="6">
        <v>45226</v>
      </c>
      <c r="D22" s="4">
        <v>305300</v>
      </c>
      <c r="E22" s="4">
        <v>123400</v>
      </c>
      <c r="F22" s="4">
        <v>181900</v>
      </c>
      <c r="G22" s="4">
        <v>15264340234.2036</v>
      </c>
      <c r="H22" s="4">
        <f t="shared" si="0"/>
        <v>457817759635.70361</v>
      </c>
      <c r="I22" s="4"/>
      <c r="J22" s="4"/>
      <c r="K22" s="4"/>
      <c r="L22" s="4"/>
      <c r="M22" s="4"/>
      <c r="N22" s="4"/>
      <c r="O22" s="4"/>
      <c r="P22" s="4"/>
      <c r="Q22" s="4"/>
      <c r="R22" s="4">
        <v>1823200</v>
      </c>
      <c r="S22" s="5">
        <v>0.23513602457218077</v>
      </c>
      <c r="T22" s="5">
        <v>0</v>
      </c>
      <c r="U22" s="5">
        <v>0</v>
      </c>
    </row>
    <row r="23" spans="1:21" x14ac:dyDescent="0.2">
      <c r="A23" s="26"/>
      <c r="B23" t="s">
        <v>22</v>
      </c>
      <c r="C23" s="2">
        <v>45229</v>
      </c>
      <c r="D23" s="4">
        <v>1241300</v>
      </c>
      <c r="E23" s="4">
        <v>25200</v>
      </c>
      <c r="F23" s="4">
        <v>1216100</v>
      </c>
      <c r="G23" s="4">
        <v>102548080000</v>
      </c>
      <c r="H23" s="4">
        <f t="shared" si="0"/>
        <v>560365839635.70361</v>
      </c>
      <c r="I23" s="4"/>
      <c r="J23" s="4"/>
      <c r="K23" s="4"/>
      <c r="L23" s="4"/>
      <c r="M23" s="4"/>
      <c r="N23" s="4"/>
      <c r="O23" s="4"/>
      <c r="P23" s="4"/>
      <c r="Q23" s="4"/>
      <c r="R23" s="4">
        <v>2426300</v>
      </c>
      <c r="S23" s="5">
        <v>0.52198821250463667</v>
      </c>
      <c r="T23" s="5">
        <v>0</v>
      </c>
      <c r="U23" s="5">
        <v>-4.117647E-2</v>
      </c>
    </row>
    <row r="24" spans="1:21" x14ac:dyDescent="0.2">
      <c r="A24" s="26"/>
      <c r="B24" t="s">
        <v>23</v>
      </c>
      <c r="C24" s="2">
        <v>45230</v>
      </c>
      <c r="D24" s="4">
        <v>976270</v>
      </c>
      <c r="E24" s="4">
        <v>401600</v>
      </c>
      <c r="F24" s="4">
        <v>574670</v>
      </c>
      <c r="G24" s="4">
        <v>46147944025.231812</v>
      </c>
      <c r="H24" s="4">
        <f t="shared" si="0"/>
        <v>606513783660.93542</v>
      </c>
      <c r="I24" s="4"/>
      <c r="J24" s="4"/>
      <c r="K24" s="4"/>
      <c r="L24" s="4"/>
      <c r="M24" s="4"/>
      <c r="N24" s="4"/>
      <c r="O24" s="4"/>
      <c r="P24" s="4"/>
      <c r="Q24" s="4"/>
      <c r="R24" s="4">
        <v>3753217</v>
      </c>
      <c r="S24" s="5">
        <v>0.3671170625093087</v>
      </c>
      <c r="T24" s="5">
        <v>0</v>
      </c>
      <c r="U24" s="5">
        <v>-3.067485E-2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672100</v>
      </c>
      <c r="E25" s="4">
        <v>176000</v>
      </c>
      <c r="F25" s="4">
        <v>496100</v>
      </c>
      <c r="G25" s="4">
        <v>39279610000</v>
      </c>
      <c r="H25" s="4">
        <f t="shared" si="0"/>
        <v>645793393660.93542</v>
      </c>
      <c r="I25" s="4"/>
      <c r="J25" s="4"/>
      <c r="K25" s="4"/>
      <c r="L25" s="4"/>
      <c r="M25" s="4"/>
      <c r="N25" s="4"/>
      <c r="O25" s="4"/>
      <c r="P25" s="4"/>
      <c r="Q25" s="4"/>
      <c r="R25" s="4">
        <v>3412400</v>
      </c>
      <c r="S25" s="5">
        <v>0.24853475559723362</v>
      </c>
      <c r="T25" s="5">
        <v>0</v>
      </c>
      <c r="U25" s="5">
        <v>1.64557E-2</v>
      </c>
    </row>
    <row r="26" spans="1:21" x14ac:dyDescent="0.2">
      <c r="A26" s="26"/>
      <c r="B26" t="s">
        <v>25</v>
      </c>
      <c r="C26" s="6">
        <v>45232</v>
      </c>
      <c r="D26" s="4">
        <v>576500</v>
      </c>
      <c r="E26" s="4">
        <v>180800</v>
      </c>
      <c r="F26" s="4">
        <v>395700</v>
      </c>
      <c r="G26" s="4">
        <v>33157501844.713303</v>
      </c>
      <c r="H26" s="4">
        <f t="shared" si="0"/>
        <v>678950895505.64868</v>
      </c>
      <c r="I26" s="4"/>
      <c r="J26" s="4"/>
      <c r="K26" s="4"/>
      <c r="L26" s="4"/>
      <c r="M26" s="4"/>
      <c r="N26" s="4"/>
      <c r="O26" s="4"/>
      <c r="P26" s="4"/>
      <c r="Q26" s="4"/>
      <c r="R26" s="4">
        <v>3372800</v>
      </c>
      <c r="S26" s="5">
        <v>0.22453154648956355</v>
      </c>
      <c r="T26" s="5">
        <v>0</v>
      </c>
      <c r="U26" s="5">
        <v>6.8493150000000003E-2</v>
      </c>
    </row>
    <row r="27" spans="1:21" x14ac:dyDescent="0.2">
      <c r="A27" s="26"/>
      <c r="B27" t="s">
        <v>26</v>
      </c>
      <c r="C27" s="6">
        <v>45233</v>
      </c>
      <c r="D27" s="4">
        <v>525300</v>
      </c>
      <c r="E27" s="4">
        <v>156700</v>
      </c>
      <c r="F27" s="4">
        <v>368600</v>
      </c>
      <c r="G27" s="4">
        <v>31690190000</v>
      </c>
      <c r="H27" s="4">
        <f t="shared" si="0"/>
        <v>710641085505.64868</v>
      </c>
      <c r="I27" s="4"/>
      <c r="J27" s="4"/>
      <c r="K27" s="4"/>
      <c r="L27" s="4"/>
      <c r="M27" s="4"/>
      <c r="N27" s="4"/>
      <c r="O27" s="4"/>
      <c r="P27" s="4"/>
      <c r="Q27" s="4"/>
      <c r="R27" s="4">
        <v>2205500</v>
      </c>
      <c r="S27" s="5">
        <v>0.30922693266832918</v>
      </c>
      <c r="T27" s="5">
        <v>0</v>
      </c>
      <c r="U27" s="5">
        <v>0</v>
      </c>
    </row>
    <row r="28" spans="1:21" x14ac:dyDescent="0.2">
      <c r="A28" s="26"/>
      <c r="B28" t="s">
        <v>29</v>
      </c>
      <c r="C28" s="6">
        <v>45236</v>
      </c>
      <c r="D28" s="4">
        <v>355100</v>
      </c>
      <c r="E28" s="4">
        <v>174200</v>
      </c>
      <c r="F28" s="4">
        <v>180900</v>
      </c>
      <c r="G28" s="4">
        <v>16162000000</v>
      </c>
      <c r="H28" s="4">
        <f t="shared" si="0"/>
        <v>726803085505.64868</v>
      </c>
      <c r="I28" s="4"/>
      <c r="J28" s="4"/>
      <c r="K28" s="4"/>
      <c r="L28" s="4"/>
      <c r="M28" s="4"/>
      <c r="N28" s="4"/>
      <c r="O28" s="4"/>
      <c r="P28" s="4"/>
      <c r="Q28" s="4"/>
      <c r="R28" s="4">
        <v>2395600</v>
      </c>
      <c r="S28" s="5">
        <v>0.22094673568208381</v>
      </c>
      <c r="T28" s="5">
        <v>0</v>
      </c>
      <c r="U28" s="5">
        <v>3.0303030000000002E-2</v>
      </c>
    </row>
    <row r="29" spans="1:21" x14ac:dyDescent="0.2">
      <c r="A29" s="26"/>
      <c r="B29" t="s">
        <v>30</v>
      </c>
      <c r="C29" s="6">
        <v>45237</v>
      </c>
      <c r="D29" s="4">
        <v>629400</v>
      </c>
      <c r="E29" s="4">
        <v>169470</v>
      </c>
      <c r="F29" s="4">
        <v>459930</v>
      </c>
      <c r="G29" s="4">
        <v>40731570000</v>
      </c>
      <c r="H29" s="4">
        <f t="shared" si="0"/>
        <v>767534655505.64868</v>
      </c>
      <c r="I29" s="4"/>
      <c r="J29" s="4"/>
      <c r="K29" s="4"/>
      <c r="L29" s="4"/>
      <c r="M29" s="4"/>
      <c r="N29" s="4"/>
      <c r="O29" s="4"/>
      <c r="P29" s="4"/>
      <c r="Q29" s="4"/>
      <c r="R29" s="4">
        <v>2238600</v>
      </c>
      <c r="S29" s="5">
        <v>0.35686143125167513</v>
      </c>
      <c r="T29" s="5">
        <v>0</v>
      </c>
      <c r="U29" s="5">
        <v>-4.5248900000000002E-3</v>
      </c>
    </row>
    <row r="30" spans="1:21" x14ac:dyDescent="0.2">
      <c r="A30" s="26"/>
      <c r="B30" t="s">
        <v>37</v>
      </c>
      <c r="C30" s="6">
        <v>45238</v>
      </c>
      <c r="D30" s="4">
        <v>189700</v>
      </c>
      <c r="E30" s="4">
        <v>50200</v>
      </c>
      <c r="F30" s="4">
        <v>139500</v>
      </c>
      <c r="G30" s="4">
        <v>12522600000</v>
      </c>
      <c r="H30" s="4">
        <f t="shared" si="0"/>
        <v>780057255505.64868</v>
      </c>
      <c r="I30" s="4"/>
      <c r="J30" s="4"/>
      <c r="K30" s="4"/>
      <c r="L30" s="4"/>
      <c r="M30" s="4"/>
      <c r="N30" s="4"/>
      <c r="O30" s="4"/>
      <c r="P30" s="4"/>
      <c r="Q30" s="4"/>
      <c r="R30" s="4">
        <v>2997800</v>
      </c>
      <c r="S30" s="5">
        <v>8.0025351924744817E-2</v>
      </c>
      <c r="T30" s="5">
        <v>0</v>
      </c>
      <c r="U30" s="5">
        <v>5.6818180000000003E-2</v>
      </c>
    </row>
    <row r="31" spans="1:21" x14ac:dyDescent="0.2">
      <c r="A31" s="26"/>
      <c r="B31" t="s">
        <v>32</v>
      </c>
      <c r="C31" s="6">
        <v>45239</v>
      </c>
      <c r="D31" s="4">
        <v>884300</v>
      </c>
      <c r="E31" s="4">
        <v>112557</v>
      </c>
      <c r="F31" s="4">
        <v>771743</v>
      </c>
      <c r="G31" s="4">
        <v>72321320000</v>
      </c>
      <c r="H31" s="4">
        <f t="shared" si="0"/>
        <v>852378575505.64868</v>
      </c>
      <c r="I31" s="4"/>
      <c r="J31" s="4"/>
      <c r="K31" s="4"/>
      <c r="L31" s="4"/>
      <c r="M31" s="4"/>
      <c r="N31" s="4"/>
      <c r="O31" s="4"/>
      <c r="P31" s="4"/>
      <c r="Q31" s="4"/>
      <c r="R31" s="4">
        <v>3662100</v>
      </c>
      <c r="S31" s="5">
        <v>0.27220911498866768</v>
      </c>
      <c r="T31" s="5">
        <v>0</v>
      </c>
      <c r="U31" s="5">
        <v>-2.1505399999999998E-3</v>
      </c>
    </row>
    <row r="32" spans="1:21" x14ac:dyDescent="0.2">
      <c r="A32" s="26"/>
      <c r="B32" t="s">
        <v>33</v>
      </c>
      <c r="C32" s="6">
        <v>45240</v>
      </c>
      <c r="D32" s="4">
        <v>318500</v>
      </c>
      <c r="E32" s="4">
        <v>69100</v>
      </c>
      <c r="F32" s="4">
        <v>249400</v>
      </c>
      <c r="G32" s="4">
        <v>23479860000</v>
      </c>
      <c r="H32" s="4">
        <f t="shared" si="0"/>
        <v>875858435505.64868</v>
      </c>
      <c r="I32" s="4"/>
      <c r="J32" s="4"/>
      <c r="K32" s="4"/>
      <c r="L32" s="4"/>
      <c r="M32" s="4"/>
      <c r="N32" s="4"/>
      <c r="O32" s="4"/>
      <c r="P32" s="4"/>
      <c r="Q32" s="4"/>
      <c r="R32" s="4">
        <v>3411000</v>
      </c>
      <c r="S32" s="5">
        <v>0.11363236587510994</v>
      </c>
      <c r="T32" s="5">
        <v>0</v>
      </c>
      <c r="U32" s="5">
        <v>2.1551700000000001E-3</v>
      </c>
    </row>
    <row r="33" spans="1:21" x14ac:dyDescent="0.2">
      <c r="A33" s="26"/>
      <c r="B33" t="s">
        <v>36</v>
      </c>
      <c r="C33" s="6">
        <v>45243</v>
      </c>
      <c r="D33" s="4">
        <v>12100</v>
      </c>
      <c r="E33" s="4">
        <v>12300</v>
      </c>
      <c r="F33" s="4">
        <v>-200</v>
      </c>
      <c r="G33" s="4">
        <v>-19050000</v>
      </c>
      <c r="H33" s="4">
        <f t="shared" si="0"/>
        <v>875839385505.64868</v>
      </c>
      <c r="I33" s="4"/>
      <c r="J33" s="4"/>
      <c r="K33" s="4"/>
      <c r="L33" s="4"/>
      <c r="M33" s="4"/>
      <c r="N33" s="4"/>
      <c r="O33" s="4"/>
      <c r="P33" s="4"/>
      <c r="Q33" s="4"/>
      <c r="R33" s="4">
        <v>1734600</v>
      </c>
      <c r="S33" s="5">
        <v>1.4066643606595181E-2</v>
      </c>
      <c r="T33" s="5">
        <v>0</v>
      </c>
      <c r="U33" s="5">
        <v>3.22581E-3</v>
      </c>
    </row>
    <row r="34" spans="1:21" x14ac:dyDescent="0.2">
      <c r="A34" s="26"/>
      <c r="B34" t="s">
        <v>38</v>
      </c>
      <c r="C34" s="6">
        <v>45244</v>
      </c>
      <c r="D34" s="4">
        <v>760700</v>
      </c>
      <c r="E34" s="4">
        <v>445708</v>
      </c>
      <c r="F34" s="4">
        <v>314992</v>
      </c>
      <c r="G34" s="4">
        <v>29816870000</v>
      </c>
      <c r="H34" s="4">
        <f t="shared" si="0"/>
        <v>905656255505.64868</v>
      </c>
      <c r="I34" s="4"/>
      <c r="J34" s="4"/>
      <c r="K34" s="4"/>
      <c r="L34" s="4"/>
      <c r="M34" s="4"/>
      <c r="N34" s="4"/>
      <c r="O34" s="4"/>
      <c r="P34" s="4"/>
      <c r="Q34" s="4"/>
      <c r="R34" s="4">
        <v>2632400</v>
      </c>
      <c r="S34" s="5">
        <v>0.45829205287950159</v>
      </c>
      <c r="T34" s="5">
        <v>0</v>
      </c>
      <c r="U34" s="5">
        <v>2.1436200000000002E-3</v>
      </c>
    </row>
    <row r="35" spans="1:21" x14ac:dyDescent="0.2">
      <c r="A35" s="26"/>
      <c r="B35" t="s">
        <v>7</v>
      </c>
      <c r="C35" s="6">
        <v>45245</v>
      </c>
      <c r="D35" s="4">
        <v>626600</v>
      </c>
      <c r="E35" s="4">
        <v>142510</v>
      </c>
      <c r="F35" s="4">
        <v>484090</v>
      </c>
      <c r="G35" s="4">
        <v>45728080000</v>
      </c>
      <c r="H35" s="4">
        <f t="shared" si="0"/>
        <v>951384335505.64868</v>
      </c>
      <c r="I35" s="4"/>
      <c r="J35" s="4"/>
      <c r="K35" s="4"/>
      <c r="L35" s="4"/>
      <c r="M35" s="4"/>
      <c r="N35" s="4"/>
      <c r="O35" s="4"/>
      <c r="P35" s="4"/>
      <c r="Q35" s="4"/>
      <c r="R35" s="4">
        <v>2254400</v>
      </c>
      <c r="S35" s="5">
        <v>0.34115951029098651</v>
      </c>
      <c r="T35" s="5">
        <v>0</v>
      </c>
      <c r="U35" s="5">
        <v>5.3475900000000002E-3</v>
      </c>
    </row>
    <row r="36" spans="1:21" x14ac:dyDescent="0.2">
      <c r="A36" s="26"/>
      <c r="B36" t="s">
        <v>8</v>
      </c>
      <c r="C36" s="6">
        <v>45246</v>
      </c>
      <c r="D36" s="4">
        <v>259200</v>
      </c>
      <c r="E36" s="4">
        <v>223000</v>
      </c>
      <c r="F36" s="4">
        <v>36200</v>
      </c>
      <c r="G36" s="4">
        <v>3538900000</v>
      </c>
      <c r="H36" s="4">
        <f t="shared" si="0"/>
        <v>954923235505.64868</v>
      </c>
      <c r="I36" s="4"/>
      <c r="J36" s="4"/>
      <c r="K36" s="4"/>
      <c r="L36" s="4"/>
      <c r="M36" s="4"/>
      <c r="N36" s="4"/>
      <c r="O36" s="4"/>
      <c r="P36" s="4"/>
      <c r="Q36" s="4"/>
      <c r="R36" s="4">
        <v>2760400</v>
      </c>
      <c r="S36" s="5">
        <v>0.17468482828575568</v>
      </c>
      <c r="T36" s="5">
        <v>0</v>
      </c>
      <c r="U36" s="5">
        <v>1.914894E-2</v>
      </c>
    </row>
    <row r="37" spans="1:21" x14ac:dyDescent="0.2">
      <c r="A37" s="26"/>
      <c r="B37" t="s">
        <v>9</v>
      </c>
      <c r="C37" s="6">
        <v>45247</v>
      </c>
      <c r="D37" s="4">
        <v>147100</v>
      </c>
      <c r="E37" s="4">
        <v>44350</v>
      </c>
      <c r="F37" s="4">
        <v>102750</v>
      </c>
      <c r="G37" s="4">
        <v>9657260000</v>
      </c>
      <c r="H37" s="4">
        <f t="shared" si="0"/>
        <v>964580495505.64868</v>
      </c>
      <c r="I37" s="4"/>
      <c r="J37" s="4"/>
      <c r="K37" s="4"/>
      <c r="L37" s="4"/>
      <c r="M37" s="4"/>
      <c r="N37" s="4"/>
      <c r="O37" s="4"/>
      <c r="P37" s="4"/>
      <c r="Q37" s="4"/>
      <c r="R37" s="4">
        <v>2781700</v>
      </c>
      <c r="S37" s="5">
        <v>6.8824819355070635E-2</v>
      </c>
      <c r="T37" s="5">
        <v>0</v>
      </c>
      <c r="U37" s="5">
        <v>-2.6096029999999999E-2</v>
      </c>
    </row>
    <row r="38" spans="1:21" x14ac:dyDescent="0.2">
      <c r="A38" s="26"/>
      <c r="B38" t="s">
        <v>12</v>
      </c>
      <c r="C38" s="2">
        <v>45250</v>
      </c>
      <c r="D38" s="4">
        <v>229100</v>
      </c>
      <c r="E38" s="4">
        <v>17298</v>
      </c>
      <c r="F38" s="4">
        <v>211802</v>
      </c>
      <c r="G38" s="4">
        <v>19723470000</v>
      </c>
      <c r="H38" s="4">
        <f>H37+G38</f>
        <v>984303965505.64868</v>
      </c>
      <c r="I38" s="4"/>
      <c r="J38" s="4"/>
      <c r="K38" s="4"/>
      <c r="L38" s="4"/>
      <c r="M38" s="4"/>
      <c r="N38" s="4"/>
      <c r="O38" s="4"/>
      <c r="P38" s="4"/>
      <c r="Q38" s="4"/>
      <c r="R38" s="4">
        <v>1840100</v>
      </c>
      <c r="S38" s="5">
        <v>0.13390467909352752</v>
      </c>
      <c r="T38" s="5">
        <v>0</v>
      </c>
      <c r="U38" s="5">
        <v>0</v>
      </c>
    </row>
    <row r="39" spans="1:21" x14ac:dyDescent="0.2">
      <c r="A39" s="26"/>
      <c r="B39" t="s">
        <v>13</v>
      </c>
      <c r="C39" s="2">
        <v>45251</v>
      </c>
      <c r="D39" s="4">
        <v>384400</v>
      </c>
      <c r="E39" s="4">
        <v>280300</v>
      </c>
      <c r="F39" s="4">
        <v>104100</v>
      </c>
      <c r="G39" s="4">
        <v>9861300000</v>
      </c>
      <c r="H39" s="4">
        <f t="shared" si="0"/>
        <v>994165265505.64868</v>
      </c>
      <c r="I39" s="4"/>
      <c r="J39" s="4"/>
      <c r="K39" s="4"/>
      <c r="L39" s="4"/>
      <c r="M39" s="4"/>
      <c r="N39" s="4"/>
      <c r="O39" s="4"/>
      <c r="P39" s="4"/>
      <c r="Q39" s="4"/>
      <c r="R39" s="4">
        <v>2232100</v>
      </c>
      <c r="S39" s="5">
        <v>0.2977913175932978</v>
      </c>
      <c r="T39" s="5">
        <v>0</v>
      </c>
      <c r="U39" s="5">
        <v>1.7148980000000001E-2</v>
      </c>
    </row>
    <row r="40" spans="1:21" x14ac:dyDescent="0.2">
      <c r="A40" s="26"/>
      <c r="B40" t="s">
        <v>14</v>
      </c>
      <c r="C40" s="2">
        <v>45252</v>
      </c>
      <c r="D40" s="4">
        <v>100847</v>
      </c>
      <c r="E40" s="4">
        <v>85500</v>
      </c>
      <c r="F40" s="4">
        <v>15347</v>
      </c>
      <c r="G40" s="4">
        <v>1456870000</v>
      </c>
      <c r="H40" s="4">
        <f t="shared" si="0"/>
        <v>995622135505.64868</v>
      </c>
      <c r="I40" s="4"/>
      <c r="J40" s="4"/>
      <c r="K40" s="4"/>
      <c r="L40" s="4"/>
      <c r="M40" s="4"/>
      <c r="N40" s="4"/>
      <c r="O40" s="4"/>
      <c r="P40" s="4"/>
      <c r="Q40" s="4"/>
      <c r="R40" s="4">
        <v>3916500</v>
      </c>
      <c r="S40" s="5">
        <v>4.7579982126899019E-2</v>
      </c>
      <c r="T40" s="5">
        <v>0</v>
      </c>
      <c r="U40" s="5">
        <v>1.369863E-2</v>
      </c>
    </row>
    <row r="41" spans="1:21" x14ac:dyDescent="0.2">
      <c r="A41" s="26"/>
      <c r="B41" t="s">
        <v>15</v>
      </c>
      <c r="C41" s="2">
        <v>45253</v>
      </c>
      <c r="D41" s="4">
        <v>1206250</v>
      </c>
      <c r="E41" s="4">
        <v>228700</v>
      </c>
      <c r="F41" s="4">
        <v>977550</v>
      </c>
      <c r="G41" s="4">
        <v>92925640000</v>
      </c>
      <c r="H41" s="4">
        <f t="shared" si="0"/>
        <v>1088547775505.6487</v>
      </c>
      <c r="I41" s="4"/>
      <c r="J41" s="4"/>
      <c r="K41" s="4"/>
      <c r="L41" s="4"/>
      <c r="M41" s="4"/>
      <c r="N41" s="4"/>
      <c r="O41" s="4"/>
      <c r="P41" s="4"/>
      <c r="Q41" s="4"/>
      <c r="R41" s="4">
        <v>3467700</v>
      </c>
      <c r="S41" s="5">
        <v>0.41380453903163478</v>
      </c>
      <c r="T41" s="5">
        <v>0</v>
      </c>
      <c r="U41" s="5">
        <v>-3.4303529999999999E-2</v>
      </c>
    </row>
    <row r="42" spans="1:21" x14ac:dyDescent="0.2">
      <c r="A42" s="26"/>
      <c r="B42" t="s">
        <v>16</v>
      </c>
      <c r="C42" s="2">
        <v>45254</v>
      </c>
      <c r="D42" s="4">
        <v>563300</v>
      </c>
      <c r="E42" s="4">
        <v>11700</v>
      </c>
      <c r="F42" s="4">
        <v>551600</v>
      </c>
      <c r="G42" s="4">
        <v>51565690000</v>
      </c>
      <c r="H42" s="4">
        <f t="shared" si="0"/>
        <v>1140113465505.6487</v>
      </c>
      <c r="I42" s="4"/>
      <c r="J42" s="4"/>
      <c r="K42" s="4"/>
      <c r="L42" s="4"/>
      <c r="M42" s="4"/>
      <c r="N42" s="4"/>
      <c r="O42" s="4"/>
      <c r="P42" s="4"/>
      <c r="Q42" s="4"/>
      <c r="R42" s="4">
        <v>3115600</v>
      </c>
      <c r="S42" s="5">
        <v>0.18455514186673513</v>
      </c>
      <c r="T42" s="5">
        <v>0</v>
      </c>
      <c r="U42" s="5">
        <v>2.7987080000000001E-2</v>
      </c>
    </row>
    <row r="43" spans="1:21" x14ac:dyDescent="0.2">
      <c r="A43" s="26"/>
      <c r="B43" t="s">
        <v>19</v>
      </c>
      <c r="C43" s="2">
        <v>45257</v>
      </c>
      <c r="D43" s="4">
        <v>201700</v>
      </c>
      <c r="E43" s="4">
        <v>30600</v>
      </c>
      <c r="F43" s="4">
        <v>171100</v>
      </c>
      <c r="G43" s="4">
        <v>16251650000</v>
      </c>
      <c r="H43" s="4">
        <f t="shared" si="0"/>
        <v>1156365115505.6487</v>
      </c>
      <c r="I43" s="4"/>
      <c r="J43" s="4"/>
      <c r="K43" s="4"/>
      <c r="L43" s="4"/>
      <c r="M43" s="4"/>
      <c r="N43" s="4"/>
      <c r="O43" s="4"/>
      <c r="P43" s="4"/>
      <c r="Q43" s="4"/>
      <c r="R43" s="4">
        <v>795100</v>
      </c>
      <c r="S43" s="5">
        <v>0.29216450760910578</v>
      </c>
      <c r="T43" s="5">
        <v>0</v>
      </c>
      <c r="U43" s="5">
        <v>-1.3612569999999999E-2</v>
      </c>
    </row>
    <row r="44" spans="1:21" x14ac:dyDescent="0.2">
      <c r="A44" s="26"/>
      <c r="B44" t="s">
        <v>20</v>
      </c>
      <c r="C44" s="2">
        <v>45258</v>
      </c>
      <c r="D44" s="4">
        <v>970600</v>
      </c>
      <c r="E44" s="4">
        <v>216300</v>
      </c>
      <c r="F44" s="4">
        <v>754300</v>
      </c>
      <c r="G44" s="4">
        <v>71099090000</v>
      </c>
      <c r="H44" s="4">
        <f t="shared" si="0"/>
        <v>1227464205505.6487</v>
      </c>
      <c r="I44" s="4"/>
      <c r="J44" s="4"/>
      <c r="K44" s="4"/>
      <c r="L44" s="4"/>
      <c r="M44" s="4"/>
      <c r="N44" s="4"/>
      <c r="O44" s="4"/>
      <c r="P44" s="4"/>
      <c r="Q44" s="4"/>
      <c r="R44" s="4">
        <v>2589500</v>
      </c>
      <c r="S44" s="5">
        <v>0.45835103301795715</v>
      </c>
      <c r="T44" s="5">
        <v>0</v>
      </c>
      <c r="U44" s="5">
        <v>1.06157E-3</v>
      </c>
    </row>
    <row r="45" spans="1:21" x14ac:dyDescent="0.2">
      <c r="A45" s="26"/>
      <c r="B45" t="s">
        <v>21</v>
      </c>
      <c r="C45" s="2">
        <v>45259</v>
      </c>
      <c r="D45" s="4">
        <v>124000</v>
      </c>
      <c r="E45" s="4">
        <v>13800</v>
      </c>
      <c r="F45" s="4">
        <v>110200</v>
      </c>
      <c r="G45" s="4">
        <v>10535250000</v>
      </c>
      <c r="H45" s="4">
        <f t="shared" si="0"/>
        <v>1237999455505.6487</v>
      </c>
      <c r="I45" s="4"/>
      <c r="J45" s="4"/>
      <c r="K45" s="4"/>
      <c r="L45" s="4"/>
      <c r="M45" s="4"/>
      <c r="N45" s="4"/>
      <c r="O45" s="4"/>
      <c r="P45" s="4"/>
      <c r="Q45" s="4"/>
      <c r="R45" s="4">
        <v>2153100</v>
      </c>
      <c r="S45" s="5">
        <v>6.4000743114578984E-2</v>
      </c>
      <c r="T45" s="5">
        <v>0</v>
      </c>
      <c r="U45" s="5">
        <v>1.5906679999999999E-2</v>
      </c>
    </row>
    <row r="46" spans="1:21" x14ac:dyDescent="0.2">
      <c r="A46" s="26"/>
      <c r="B46" t="s">
        <v>22</v>
      </c>
      <c r="C46" s="2">
        <v>45260</v>
      </c>
      <c r="D46" s="4">
        <v>347500</v>
      </c>
      <c r="E46" s="4">
        <v>449466</v>
      </c>
      <c r="F46" s="4">
        <v>-101966</v>
      </c>
      <c r="G46" s="4">
        <v>-9368230000</v>
      </c>
      <c r="H46" s="4">
        <f t="shared" si="0"/>
        <v>1228631225505.6487</v>
      </c>
      <c r="I46" s="4"/>
      <c r="J46" s="4"/>
      <c r="K46" s="4"/>
      <c r="L46" s="4"/>
      <c r="M46" s="4"/>
      <c r="N46" s="4"/>
      <c r="O46" s="4"/>
      <c r="P46" s="4"/>
      <c r="Q46" s="4"/>
      <c r="R46" s="4">
        <v>1647200</v>
      </c>
      <c r="S46" s="5">
        <v>0.48383074307916463</v>
      </c>
      <c r="T46" s="5">
        <v>0</v>
      </c>
      <c r="U46" s="5">
        <v>-1.3569940000000001E-2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217100</v>
      </c>
      <c r="E47" s="4">
        <v>21800</v>
      </c>
      <c r="F47" s="4">
        <v>195300</v>
      </c>
      <c r="G47" s="4">
        <v>18495570000</v>
      </c>
      <c r="H47" s="4">
        <f t="shared" si="0"/>
        <v>1247126795505.6487</v>
      </c>
      <c r="I47" s="4"/>
      <c r="J47" s="4"/>
      <c r="K47" s="4"/>
      <c r="L47" s="4"/>
      <c r="M47" s="4"/>
      <c r="N47" s="4"/>
      <c r="O47" s="4"/>
      <c r="P47" s="4"/>
      <c r="Q47" s="4"/>
      <c r="R47" s="4">
        <v>1677600</v>
      </c>
      <c r="S47" s="5">
        <v>0.14240581783500239</v>
      </c>
      <c r="T47" s="5">
        <v>0</v>
      </c>
      <c r="U47" s="5">
        <v>6.3492100000000001E-3</v>
      </c>
    </row>
    <row r="48" spans="1:21" x14ac:dyDescent="0.2">
      <c r="A48" s="26"/>
      <c r="B48" t="s">
        <v>27</v>
      </c>
      <c r="C48" s="2">
        <v>45264</v>
      </c>
      <c r="D48" s="4">
        <v>258100</v>
      </c>
      <c r="E48" s="4">
        <v>23400</v>
      </c>
      <c r="F48" s="4">
        <v>234700</v>
      </c>
      <c r="G48" s="4">
        <v>22856440000</v>
      </c>
      <c r="H48" s="4">
        <f t="shared" si="0"/>
        <v>1269983235505.6487</v>
      </c>
      <c r="I48" s="4"/>
      <c r="J48" s="4"/>
      <c r="K48" s="4"/>
      <c r="L48" s="4"/>
      <c r="M48" s="4"/>
      <c r="N48" s="4"/>
      <c r="O48" s="4"/>
      <c r="P48" s="4"/>
      <c r="Q48" s="4"/>
      <c r="R48" s="4">
        <v>3252800</v>
      </c>
      <c r="S48" s="5">
        <v>8.6540826364977869E-2</v>
      </c>
      <c r="T48" s="5">
        <v>0</v>
      </c>
      <c r="U48" s="5">
        <v>2.523659E-2</v>
      </c>
    </row>
    <row r="49" spans="1:21" x14ac:dyDescent="0.2">
      <c r="A49" s="26"/>
      <c r="B49" t="s">
        <v>28</v>
      </c>
      <c r="C49" s="2">
        <v>45265</v>
      </c>
      <c r="D49" s="4">
        <v>1600</v>
      </c>
      <c r="E49" s="4">
        <v>145985</v>
      </c>
      <c r="F49" s="4">
        <v>-144385</v>
      </c>
      <c r="G49" s="4">
        <v>-14115170000</v>
      </c>
      <c r="H49" s="4">
        <f t="shared" si="0"/>
        <v>1255868065505.6487</v>
      </c>
      <c r="I49" s="4"/>
      <c r="J49" s="4"/>
      <c r="K49" s="4"/>
      <c r="L49" s="4"/>
      <c r="M49" s="4"/>
      <c r="N49" s="4"/>
      <c r="O49" s="4"/>
      <c r="P49" s="4"/>
      <c r="Q49" s="4"/>
      <c r="R49" s="4">
        <v>2049000</v>
      </c>
      <c r="S49" s="5">
        <v>7.2027818448023431E-2</v>
      </c>
      <c r="T49" s="5">
        <v>0</v>
      </c>
      <c r="U49" s="5">
        <v>-2.0512799999999999E-3</v>
      </c>
    </row>
    <row r="50" spans="1:21" x14ac:dyDescent="0.2">
      <c r="A50" s="26"/>
      <c r="B50" t="s">
        <v>29</v>
      </c>
      <c r="C50" s="2">
        <v>45266</v>
      </c>
      <c r="D50" s="4">
        <v>287200</v>
      </c>
      <c r="E50" s="4">
        <v>36400</v>
      </c>
      <c r="F50" s="4">
        <v>250800</v>
      </c>
      <c r="G50" s="4">
        <v>24542520000</v>
      </c>
      <c r="H50" s="4">
        <f t="shared" si="0"/>
        <v>1280410585505.6487</v>
      </c>
      <c r="I50" s="4"/>
      <c r="J50" s="4"/>
      <c r="K50" s="4"/>
      <c r="L50" s="4"/>
      <c r="M50" s="4"/>
      <c r="N50" s="4"/>
      <c r="O50" s="4"/>
      <c r="P50" s="4"/>
      <c r="Q50" s="4"/>
      <c r="R50" s="4">
        <v>1586400</v>
      </c>
      <c r="S50" s="5">
        <v>0.20398386283408976</v>
      </c>
      <c r="T50" s="5">
        <v>0</v>
      </c>
      <c r="U50" s="5">
        <v>7.1942400000000002E-3</v>
      </c>
    </row>
    <row r="51" spans="1:21" x14ac:dyDescent="0.2">
      <c r="A51" s="26"/>
      <c r="B51" t="s">
        <v>30</v>
      </c>
      <c r="C51" s="2">
        <v>45267</v>
      </c>
      <c r="D51" s="4">
        <v>323800</v>
      </c>
      <c r="E51" s="4">
        <v>49200</v>
      </c>
      <c r="F51" s="4">
        <v>274600</v>
      </c>
      <c r="G51" s="4">
        <v>26676250000</v>
      </c>
      <c r="H51" s="4">
        <f t="shared" si="0"/>
        <v>1307086835505.6487</v>
      </c>
      <c r="I51" s="4"/>
      <c r="J51" s="4"/>
      <c r="K51" s="4"/>
      <c r="L51" s="4"/>
      <c r="M51" s="4"/>
      <c r="N51" s="4"/>
      <c r="O51" s="4"/>
      <c r="P51" s="4"/>
      <c r="Q51" s="4"/>
      <c r="R51" s="4">
        <v>4001300</v>
      </c>
      <c r="S51" s="5">
        <v>9.3219703596331194E-2</v>
      </c>
      <c r="T51" s="5">
        <v>0</v>
      </c>
      <c r="U51" s="5">
        <v>-8.1632700000000002E-3</v>
      </c>
    </row>
    <row r="52" spans="1:21" x14ac:dyDescent="0.2">
      <c r="A52" s="26"/>
      <c r="B52" t="s">
        <v>37</v>
      </c>
      <c r="C52" s="2">
        <v>45268</v>
      </c>
      <c r="D52" s="4">
        <v>501600</v>
      </c>
      <c r="E52" s="4">
        <v>92200</v>
      </c>
      <c r="F52" s="4">
        <v>409400</v>
      </c>
      <c r="G52" s="4">
        <v>39886650000</v>
      </c>
      <c r="H52" s="4">
        <f t="shared" si="0"/>
        <v>1346973485505.6487</v>
      </c>
      <c r="I52" s="4"/>
      <c r="J52" s="4"/>
      <c r="K52" s="4"/>
      <c r="L52" s="4"/>
      <c r="M52" s="4"/>
      <c r="N52" s="4">
        <v>591</v>
      </c>
      <c r="O52" s="4">
        <v>1150</v>
      </c>
      <c r="P52" s="4">
        <v>567600</v>
      </c>
      <c r="Q52" s="4">
        <v>666300</v>
      </c>
      <c r="R52" s="4">
        <v>1476000</v>
      </c>
      <c r="S52" s="5">
        <v>0.40230352303523037</v>
      </c>
      <c r="T52" s="5">
        <v>0</v>
      </c>
      <c r="U52" s="5">
        <v>6.1728399999999998E-3</v>
      </c>
    </row>
    <row r="53" spans="1:21" x14ac:dyDescent="0.2">
      <c r="A53" s="26"/>
      <c r="B53" t="s">
        <v>34</v>
      </c>
      <c r="C53" s="2">
        <v>45271</v>
      </c>
      <c r="D53" s="4">
        <v>302700</v>
      </c>
      <c r="E53" s="4">
        <v>26053</v>
      </c>
      <c r="F53" s="4">
        <v>276647</v>
      </c>
      <c r="G53" s="4">
        <v>27038780000</v>
      </c>
      <c r="H53" s="4">
        <f t="shared" si="0"/>
        <v>1374012265505.6487</v>
      </c>
      <c r="I53" s="4"/>
      <c r="J53" s="4"/>
      <c r="K53" s="4"/>
      <c r="L53" s="4"/>
      <c r="M53" s="4"/>
      <c r="N53" s="4">
        <v>470</v>
      </c>
      <c r="O53" s="4">
        <v>755</v>
      </c>
      <c r="P53" s="4">
        <v>297200</v>
      </c>
      <c r="Q53" s="4">
        <v>466800</v>
      </c>
      <c r="R53" s="4">
        <v>1067800</v>
      </c>
      <c r="S53" s="5">
        <v>0.30787881625772617</v>
      </c>
      <c r="T53" s="5">
        <v>0</v>
      </c>
      <c r="U53" s="5">
        <v>0</v>
      </c>
    </row>
    <row r="54" spans="1:21" x14ac:dyDescent="0.2">
      <c r="A54" s="26"/>
      <c r="B54" t="s">
        <v>35</v>
      </c>
      <c r="C54" s="2">
        <v>45272</v>
      </c>
      <c r="D54" s="4">
        <v>100300</v>
      </c>
      <c r="E54" s="4">
        <v>83060</v>
      </c>
      <c r="F54" s="4">
        <v>17240</v>
      </c>
      <c r="G54" s="4">
        <v>1722780000</v>
      </c>
      <c r="H54" s="4">
        <f t="shared" si="0"/>
        <v>1375735045505.6487</v>
      </c>
      <c r="I54" s="4">
        <v>140200</v>
      </c>
      <c r="J54" s="4">
        <v>142200</v>
      </c>
      <c r="K54" s="4">
        <v>-2000</v>
      </c>
      <c r="L54" s="4">
        <v>-186320000</v>
      </c>
      <c r="M54" s="4"/>
      <c r="N54" s="4">
        <v>522</v>
      </c>
      <c r="O54" s="4">
        <v>1185</v>
      </c>
      <c r="P54" s="4">
        <v>413000</v>
      </c>
      <c r="Q54" s="4">
        <v>627400</v>
      </c>
      <c r="R54" s="4">
        <v>1149300</v>
      </c>
      <c r="S54" s="5">
        <v>0.15954058992430176</v>
      </c>
      <c r="T54" s="5">
        <v>0.24571478291133733</v>
      </c>
      <c r="U54" s="5">
        <v>-8.17996E-3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FE6-EC18-9844-A2AD-287451FFDF57}">
  <dimension ref="A1:U67"/>
  <sheetViews>
    <sheetView workbookViewId="0">
      <pane ySplit="2" topLeftCell="A45" activePane="bottomLeft" state="frozen"/>
      <selection pane="bottomLeft" activeCell="H54" sqref="H54"/>
    </sheetView>
  </sheetViews>
  <sheetFormatPr baseColWidth="10" defaultRowHeight="16" x14ac:dyDescent="0.2"/>
  <cols>
    <col min="4" max="4" width="14.5" customWidth="1"/>
    <col min="5" max="5" width="14.1640625" customWidth="1"/>
    <col min="6" max="6" width="15.1640625" customWidth="1"/>
    <col min="7" max="7" width="18.33203125" customWidth="1"/>
    <col min="8" max="8" width="19.1640625" customWidth="1"/>
    <col min="18" max="18" width="15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1001200</v>
      </c>
      <c r="E3" s="4">
        <v>783808</v>
      </c>
      <c r="F3" s="4">
        <v>217392</v>
      </c>
      <c r="G3" s="4">
        <v>4551530000</v>
      </c>
      <c r="H3" s="4">
        <v>4551530000</v>
      </c>
      <c r="I3" s="4"/>
      <c r="J3" s="4"/>
      <c r="K3" s="4"/>
      <c r="L3" s="4"/>
      <c r="M3" s="4"/>
      <c r="N3" s="4"/>
      <c r="O3" s="4"/>
      <c r="P3" s="4"/>
      <c r="Q3" s="4"/>
      <c r="R3" s="4">
        <v>11083400</v>
      </c>
      <c r="S3" s="5">
        <v>0.16105238464731039</v>
      </c>
      <c r="T3" s="5">
        <v>0</v>
      </c>
      <c r="U3" s="5">
        <v>-9.6153799999999998E-3</v>
      </c>
    </row>
    <row r="4" spans="1:21" x14ac:dyDescent="0.2">
      <c r="A4" s="26"/>
      <c r="B4" t="s">
        <v>26</v>
      </c>
      <c r="C4" s="2">
        <v>45202</v>
      </c>
      <c r="D4" s="4">
        <v>665470</v>
      </c>
      <c r="E4" s="4">
        <v>217800</v>
      </c>
      <c r="F4" s="4">
        <v>447670</v>
      </c>
      <c r="G4" s="4">
        <v>8583090000</v>
      </c>
      <c r="H4" s="4">
        <f>H3+G4</f>
        <v>13134620000</v>
      </c>
      <c r="I4" s="4"/>
      <c r="J4" s="4"/>
      <c r="K4" s="4"/>
      <c r="L4" s="4"/>
      <c r="M4" s="4"/>
      <c r="N4" s="4"/>
      <c r="O4" s="4"/>
      <c r="P4" s="4"/>
      <c r="Q4" s="4"/>
      <c r="R4" s="4">
        <v>25092200</v>
      </c>
      <c r="S4" s="5">
        <v>3.520097879022166E-2</v>
      </c>
      <c r="T4" s="5">
        <v>0</v>
      </c>
      <c r="U4" s="5">
        <v>-6.7961170000000001E-2</v>
      </c>
    </row>
    <row r="5" spans="1:21" x14ac:dyDescent="0.2">
      <c r="A5" s="26"/>
      <c r="B5" t="s">
        <v>27</v>
      </c>
      <c r="C5" s="2">
        <v>45203</v>
      </c>
      <c r="D5" s="4">
        <v>1007000</v>
      </c>
      <c r="E5" s="4">
        <v>20400</v>
      </c>
      <c r="F5" s="4">
        <v>986600</v>
      </c>
      <c r="G5" s="4">
        <v>19282070000</v>
      </c>
      <c r="H5" s="4">
        <f>H4+G5</f>
        <v>32416690000</v>
      </c>
      <c r="I5" s="4"/>
      <c r="J5" s="4"/>
      <c r="K5" s="4"/>
      <c r="L5" s="4"/>
      <c r="M5" s="4"/>
      <c r="N5" s="4"/>
      <c r="O5" s="4"/>
      <c r="P5" s="4"/>
      <c r="Q5" s="4"/>
      <c r="R5" s="4">
        <v>20220900</v>
      </c>
      <c r="S5" s="5">
        <v>5.0808816620427383E-2</v>
      </c>
      <c r="T5" s="5">
        <v>0</v>
      </c>
      <c r="U5" s="5">
        <v>2.6041669999999999E-2</v>
      </c>
    </row>
    <row r="6" spans="1:21" x14ac:dyDescent="0.2">
      <c r="A6" s="26"/>
      <c r="B6" t="s">
        <v>28</v>
      </c>
      <c r="C6" s="2">
        <v>45204</v>
      </c>
      <c r="D6" s="4">
        <v>58000</v>
      </c>
      <c r="E6" s="4">
        <v>234000</v>
      </c>
      <c r="F6" s="4">
        <v>-176000</v>
      </c>
      <c r="G6" s="4">
        <v>-3519140000</v>
      </c>
      <c r="H6" s="4">
        <f>H5+G6</f>
        <v>28897550000</v>
      </c>
      <c r="I6" s="4"/>
      <c r="J6" s="4"/>
      <c r="K6" s="4"/>
      <c r="L6" s="4"/>
      <c r="M6" s="4"/>
      <c r="N6" s="4"/>
      <c r="O6" s="4"/>
      <c r="P6" s="4"/>
      <c r="Q6" s="4"/>
      <c r="R6" s="4">
        <v>14807500</v>
      </c>
      <c r="S6" s="5">
        <v>1.9719736619956102E-2</v>
      </c>
      <c r="T6" s="5">
        <v>0</v>
      </c>
      <c r="U6" s="5">
        <v>5.0761399999999998E-3</v>
      </c>
    </row>
    <row r="7" spans="1:21" x14ac:dyDescent="0.2">
      <c r="A7" s="26"/>
      <c r="B7" t="s">
        <v>29</v>
      </c>
      <c r="C7" s="2">
        <v>45205</v>
      </c>
      <c r="D7" s="4">
        <v>321300</v>
      </c>
      <c r="E7" s="4">
        <v>49800</v>
      </c>
      <c r="F7" s="4">
        <v>271500</v>
      </c>
      <c r="G7" s="4">
        <v>5458180000</v>
      </c>
      <c r="H7" s="4">
        <f t="shared" ref="H7:H54" si="0">H6+G7</f>
        <v>34355730000</v>
      </c>
      <c r="I7" s="4"/>
      <c r="J7" s="4"/>
      <c r="K7" s="4"/>
      <c r="L7" s="4"/>
      <c r="M7" s="4"/>
      <c r="N7" s="4"/>
      <c r="O7" s="4"/>
      <c r="P7" s="4"/>
      <c r="Q7" s="4"/>
      <c r="R7" s="4">
        <v>11074300</v>
      </c>
      <c r="S7" s="5">
        <v>3.3510018691926352E-2</v>
      </c>
      <c r="T7" s="5">
        <v>0</v>
      </c>
      <c r="U7" s="5">
        <v>2.7777779999999998E-2</v>
      </c>
    </row>
    <row r="8" spans="1:21" x14ac:dyDescent="0.2">
      <c r="A8" s="26"/>
      <c r="B8" t="s">
        <v>32</v>
      </c>
      <c r="C8" s="2">
        <v>45208</v>
      </c>
      <c r="D8" s="4">
        <v>17800</v>
      </c>
      <c r="E8" s="4">
        <v>742400</v>
      </c>
      <c r="F8" s="4">
        <v>-724600</v>
      </c>
      <c r="G8" s="4">
        <v>-14749690000</v>
      </c>
      <c r="H8" s="4">
        <f t="shared" si="0"/>
        <v>19606040000</v>
      </c>
      <c r="I8" s="4"/>
      <c r="J8" s="4"/>
      <c r="K8" s="4"/>
      <c r="L8" s="4"/>
      <c r="M8" s="4"/>
      <c r="N8" s="4"/>
      <c r="O8" s="4"/>
      <c r="P8" s="4"/>
      <c r="Q8" s="4"/>
      <c r="R8" s="4">
        <v>12226300</v>
      </c>
      <c r="S8" s="5">
        <v>6.2177437164146143E-2</v>
      </c>
      <c r="T8" s="5">
        <v>0</v>
      </c>
      <c r="U8" s="5">
        <v>4.914E-3</v>
      </c>
    </row>
    <row r="9" spans="1:21" x14ac:dyDescent="0.2">
      <c r="A9" s="26"/>
      <c r="B9" t="s">
        <v>33</v>
      </c>
      <c r="C9" s="2">
        <v>45209</v>
      </c>
      <c r="D9" s="4">
        <v>379600</v>
      </c>
      <c r="E9" s="4">
        <v>52700</v>
      </c>
      <c r="F9" s="4">
        <v>326900</v>
      </c>
      <c r="G9" s="4">
        <v>6857170000</v>
      </c>
      <c r="H9" s="4">
        <f t="shared" si="0"/>
        <v>26463210000</v>
      </c>
      <c r="I9" s="4"/>
      <c r="J9" s="4"/>
      <c r="K9" s="4"/>
      <c r="L9" s="4"/>
      <c r="M9" s="4"/>
      <c r="N9" s="4"/>
      <c r="O9" s="4"/>
      <c r="P9" s="4"/>
      <c r="Q9" s="4"/>
      <c r="R9" s="4">
        <v>17644400</v>
      </c>
      <c r="S9" s="5">
        <v>2.4500691437509919E-2</v>
      </c>
      <c r="T9" s="5">
        <v>0</v>
      </c>
      <c r="U9" s="5">
        <v>1.222494E-2</v>
      </c>
    </row>
    <row r="10" spans="1:21" x14ac:dyDescent="0.2">
      <c r="A10" s="26"/>
      <c r="B10" t="s">
        <v>34</v>
      </c>
      <c r="C10" s="2">
        <v>45210</v>
      </c>
      <c r="D10" s="4">
        <v>698700</v>
      </c>
      <c r="E10" s="4">
        <v>12000</v>
      </c>
      <c r="F10" s="4">
        <v>686700</v>
      </c>
      <c r="G10" s="4">
        <v>14377570000</v>
      </c>
      <c r="H10" s="4">
        <f t="shared" si="0"/>
        <v>40840780000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17773700</v>
      </c>
      <c r="S10" s="5">
        <v>3.9986046799484629E-2</v>
      </c>
      <c r="T10" s="5">
        <v>0</v>
      </c>
      <c r="U10" s="5">
        <v>4.1062800000000003E-2</v>
      </c>
    </row>
    <row r="11" spans="1:21" x14ac:dyDescent="0.2">
      <c r="A11" s="26"/>
      <c r="B11" t="s">
        <v>35</v>
      </c>
      <c r="C11" s="2">
        <v>45211</v>
      </c>
      <c r="D11" s="4">
        <v>105600</v>
      </c>
      <c r="E11" s="4">
        <v>421900</v>
      </c>
      <c r="F11" s="4">
        <v>-316300</v>
      </c>
      <c r="G11" s="4">
        <v>-6841150000</v>
      </c>
      <c r="H11" s="4">
        <f t="shared" si="0"/>
        <v>33999630000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14339400</v>
      </c>
      <c r="S11" s="5">
        <v>3.6786755373307112E-2</v>
      </c>
      <c r="T11" s="5">
        <v>0</v>
      </c>
      <c r="U11" s="5">
        <v>-6.9605600000000002E-3</v>
      </c>
    </row>
    <row r="12" spans="1:21" x14ac:dyDescent="0.2">
      <c r="A12" s="26"/>
      <c r="B12" t="s">
        <v>36</v>
      </c>
      <c r="C12" s="2">
        <v>45212</v>
      </c>
      <c r="D12" s="4">
        <v>483700</v>
      </c>
      <c r="E12" s="4">
        <v>45600</v>
      </c>
      <c r="F12" s="4">
        <v>438100</v>
      </c>
      <c r="G12" s="4">
        <v>9335410000</v>
      </c>
      <c r="H12" s="4">
        <f t="shared" si="0"/>
        <v>43335040000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14823000</v>
      </c>
      <c r="S12" s="5">
        <v>3.5708021318221685E-2</v>
      </c>
      <c r="T12" s="5">
        <v>0</v>
      </c>
      <c r="U12" s="5">
        <v>4.6728999999999998E-3</v>
      </c>
    </row>
    <row r="13" spans="1:21" x14ac:dyDescent="0.2">
      <c r="A13" s="26"/>
      <c r="B13" t="s">
        <v>8</v>
      </c>
      <c r="C13" s="6">
        <v>45215</v>
      </c>
      <c r="D13" s="4">
        <v>45100</v>
      </c>
      <c r="E13" s="4">
        <v>387200</v>
      </c>
      <c r="F13" s="4">
        <v>-342100</v>
      </c>
      <c r="G13" s="4">
        <v>-7512280000</v>
      </c>
      <c r="H13" s="4">
        <f t="shared" si="0"/>
        <v>35822760000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20934200</v>
      </c>
      <c r="S13" s="5">
        <v>2.065041893170028E-2</v>
      </c>
      <c r="T13" s="5">
        <v>0</v>
      </c>
      <c r="U13" s="5">
        <v>9.3023299999999993E-3</v>
      </c>
    </row>
    <row r="14" spans="1:21" x14ac:dyDescent="0.2">
      <c r="A14" s="26"/>
      <c r="B14" t="s">
        <v>9</v>
      </c>
      <c r="C14" s="6">
        <v>45216</v>
      </c>
      <c r="D14" s="4">
        <v>653000</v>
      </c>
      <c r="E14" s="4">
        <v>250700</v>
      </c>
      <c r="F14" s="4">
        <v>402300</v>
      </c>
      <c r="G14" s="4">
        <v>8563820000</v>
      </c>
      <c r="H14" s="4">
        <f t="shared" si="0"/>
        <v>44386580000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15225400</v>
      </c>
      <c r="S14" s="5">
        <v>5.9354762436454871E-2</v>
      </c>
      <c r="T14" s="5">
        <v>0</v>
      </c>
      <c r="U14" s="5">
        <v>-6.9124420000000006E-2</v>
      </c>
    </row>
    <row r="15" spans="1:21" x14ac:dyDescent="0.2">
      <c r="A15" s="26"/>
      <c r="B15" t="s">
        <v>10</v>
      </c>
      <c r="C15" s="6">
        <v>45217</v>
      </c>
      <c r="D15" s="4">
        <v>2117900</v>
      </c>
      <c r="E15" s="4">
        <v>169796</v>
      </c>
      <c r="F15" s="4">
        <v>1948104</v>
      </c>
      <c r="G15" s="4">
        <v>39970510000</v>
      </c>
      <c r="H15" s="4">
        <f t="shared" si="0"/>
        <v>84357090000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23695700</v>
      </c>
      <c r="S15" s="5">
        <v>9.6544773946327808E-2</v>
      </c>
      <c r="T15" s="5">
        <v>0</v>
      </c>
      <c r="U15" s="5">
        <v>1.485149E-2</v>
      </c>
    </row>
    <row r="16" spans="1:21" x14ac:dyDescent="0.2">
      <c r="A16" s="26"/>
      <c r="B16" t="s">
        <v>11</v>
      </c>
      <c r="C16" s="6">
        <v>45218</v>
      </c>
      <c r="D16" s="4">
        <v>125200</v>
      </c>
      <c r="E16" s="4">
        <v>245900</v>
      </c>
      <c r="F16" s="4">
        <v>-120700</v>
      </c>
      <c r="G16" s="4">
        <v>-2426450000</v>
      </c>
      <c r="H16" s="4">
        <f t="shared" si="0"/>
        <v>81930640000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15724700</v>
      </c>
      <c r="S16" s="5">
        <v>2.35998143048834E-2</v>
      </c>
      <c r="T16" s="5">
        <v>0</v>
      </c>
      <c r="U16" s="5">
        <v>-2.9268289999999999E-2</v>
      </c>
    </row>
    <row r="17" spans="1:21" x14ac:dyDescent="0.2">
      <c r="A17" s="26"/>
      <c r="B17" t="s">
        <v>12</v>
      </c>
      <c r="C17" s="6">
        <v>45219</v>
      </c>
      <c r="D17" s="4">
        <v>103000</v>
      </c>
      <c r="E17" s="4">
        <v>114800</v>
      </c>
      <c r="F17" s="4">
        <v>-11800</v>
      </c>
      <c r="G17" s="4">
        <v>-199340000</v>
      </c>
      <c r="H17" s="4">
        <f t="shared" si="0"/>
        <v>81731300000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11948000</v>
      </c>
      <c r="S17" s="5">
        <v>1.8228992299966523E-2</v>
      </c>
      <c r="T17" s="5">
        <v>0</v>
      </c>
      <c r="U17" s="5">
        <v>5.2763820000000003E-2</v>
      </c>
    </row>
    <row r="18" spans="1:21" x14ac:dyDescent="0.2">
      <c r="A18" s="26"/>
      <c r="B18" t="s">
        <v>15</v>
      </c>
      <c r="C18" s="6">
        <v>45222</v>
      </c>
      <c r="D18" s="4">
        <v>478100</v>
      </c>
      <c r="E18" s="4">
        <v>786600</v>
      </c>
      <c r="F18" s="4">
        <v>-308500</v>
      </c>
      <c r="G18" s="4">
        <v>-6342190000</v>
      </c>
      <c r="H18" s="4">
        <f t="shared" si="0"/>
        <v>75389110000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13234400</v>
      </c>
      <c r="S18" s="5">
        <v>9.5561566825847793E-2</v>
      </c>
      <c r="T18" s="5">
        <v>0</v>
      </c>
      <c r="U18" s="5">
        <v>-1.4319810000000001E-2</v>
      </c>
    </row>
    <row r="19" spans="1:21" x14ac:dyDescent="0.2">
      <c r="A19" s="26"/>
      <c r="B19" t="s">
        <v>16</v>
      </c>
      <c r="C19" s="6">
        <v>45223</v>
      </c>
      <c r="D19" s="4">
        <v>710000</v>
      </c>
      <c r="E19" s="4">
        <v>227155</v>
      </c>
      <c r="F19" s="4">
        <v>482845</v>
      </c>
      <c r="G19" s="4">
        <v>10058940000</v>
      </c>
      <c r="H19" s="4">
        <f t="shared" si="0"/>
        <v>85448050000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14702100</v>
      </c>
      <c r="S19" s="5">
        <v>6.3742934682800415E-2</v>
      </c>
      <c r="T19" s="5">
        <v>0</v>
      </c>
      <c r="U19" s="5">
        <v>3.8740919999999998E-2</v>
      </c>
    </row>
    <row r="20" spans="1:21" x14ac:dyDescent="0.2">
      <c r="A20" s="26"/>
      <c r="B20" t="s">
        <v>17</v>
      </c>
      <c r="C20" s="6">
        <v>45224</v>
      </c>
      <c r="D20" s="4">
        <v>158400</v>
      </c>
      <c r="E20" s="4">
        <v>193800</v>
      </c>
      <c r="F20" s="4">
        <v>-35400</v>
      </c>
      <c r="G20" s="4">
        <v>-769070000</v>
      </c>
      <c r="H20" s="4">
        <f t="shared" si="0"/>
        <v>84678980000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11448000</v>
      </c>
      <c r="S20" s="5">
        <v>3.0765199161425578E-2</v>
      </c>
      <c r="T20" s="5">
        <v>0</v>
      </c>
      <c r="U20" s="5">
        <v>-2.7972029999999998E-2</v>
      </c>
    </row>
    <row r="21" spans="1:21" x14ac:dyDescent="0.2">
      <c r="A21" s="26"/>
      <c r="B21" t="s">
        <v>18</v>
      </c>
      <c r="C21" s="6">
        <v>45225</v>
      </c>
      <c r="D21" s="4">
        <v>67100</v>
      </c>
      <c r="E21" s="4">
        <v>420200</v>
      </c>
      <c r="F21" s="4">
        <v>-353100</v>
      </c>
      <c r="G21" s="4">
        <v>-6910410000</v>
      </c>
      <c r="H21" s="4">
        <f t="shared" si="0"/>
        <v>77768570000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31579300</v>
      </c>
      <c r="S21" s="5">
        <v>1.5430994353896381E-2</v>
      </c>
      <c r="T21" s="5">
        <v>0</v>
      </c>
      <c r="U21" s="5">
        <v>-6.954436E-2</v>
      </c>
    </row>
    <row r="22" spans="1:21" x14ac:dyDescent="0.2">
      <c r="A22" s="26"/>
      <c r="B22" t="s">
        <v>19</v>
      </c>
      <c r="C22" s="6">
        <v>45226</v>
      </c>
      <c r="D22" s="4">
        <v>80900</v>
      </c>
      <c r="E22" s="4">
        <v>161500</v>
      </c>
      <c r="F22" s="4">
        <v>-80600</v>
      </c>
      <c r="G22" s="4">
        <v>-1570035929.2481353</v>
      </c>
      <c r="H22" s="4">
        <f t="shared" si="0"/>
        <v>76198534070.751862</v>
      </c>
      <c r="I22" s="4"/>
      <c r="J22" s="4"/>
      <c r="K22" s="4"/>
      <c r="L22" s="4"/>
      <c r="M22" s="4"/>
      <c r="N22" s="4"/>
      <c r="O22" s="4"/>
      <c r="P22" s="4"/>
      <c r="Q22" s="4"/>
      <c r="R22" s="4">
        <v>8929800</v>
      </c>
      <c r="S22" s="5">
        <v>2.7145064839078144E-2</v>
      </c>
      <c r="T22" s="5">
        <v>0</v>
      </c>
      <c r="U22" s="5">
        <v>2.57732E-2</v>
      </c>
    </row>
    <row r="23" spans="1:21" x14ac:dyDescent="0.2">
      <c r="A23" s="26"/>
      <c r="B23" t="s">
        <v>22</v>
      </c>
      <c r="C23" s="2">
        <v>45229</v>
      </c>
      <c r="D23" s="4">
        <v>260000</v>
      </c>
      <c r="E23" s="4">
        <v>0</v>
      </c>
      <c r="F23" s="4">
        <v>260000</v>
      </c>
      <c r="G23" s="4">
        <v>4902540000</v>
      </c>
      <c r="H23" s="4">
        <f t="shared" si="0"/>
        <v>81101074070.751862</v>
      </c>
      <c r="I23" s="4"/>
      <c r="J23" s="4"/>
      <c r="K23" s="4"/>
      <c r="L23" s="4"/>
      <c r="M23" s="4"/>
      <c r="N23" s="4"/>
      <c r="O23" s="4"/>
      <c r="P23" s="4"/>
      <c r="Q23" s="4"/>
      <c r="R23" s="4">
        <v>9728000</v>
      </c>
      <c r="S23" s="5">
        <v>2.6726973684210526E-2</v>
      </c>
      <c r="T23" s="5">
        <v>0</v>
      </c>
      <c r="U23" s="5">
        <v>-6.7839200000000002E-2</v>
      </c>
    </row>
    <row r="24" spans="1:21" x14ac:dyDescent="0.2">
      <c r="A24" s="26"/>
      <c r="B24" t="s">
        <v>23</v>
      </c>
      <c r="C24" s="2">
        <v>45230</v>
      </c>
      <c r="D24" s="4">
        <v>915860</v>
      </c>
      <c r="E24" s="4">
        <v>35300</v>
      </c>
      <c r="F24" s="4">
        <v>880560</v>
      </c>
      <c r="G24" s="4">
        <v>15578070000</v>
      </c>
      <c r="H24" s="4">
        <f t="shared" si="0"/>
        <v>96679144070.751862</v>
      </c>
      <c r="I24" s="4"/>
      <c r="J24" s="4"/>
      <c r="K24" s="4"/>
      <c r="L24" s="4"/>
      <c r="M24" s="4"/>
      <c r="N24" s="4"/>
      <c r="O24" s="4"/>
      <c r="P24" s="4"/>
      <c r="Q24" s="4"/>
      <c r="R24" s="4">
        <v>21108000</v>
      </c>
      <c r="S24" s="5">
        <v>4.5061588023498203E-2</v>
      </c>
      <c r="T24" s="5">
        <v>0</v>
      </c>
      <c r="U24" s="5">
        <v>-6.7385440000000005E-2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925200</v>
      </c>
      <c r="E25" s="4">
        <v>52000</v>
      </c>
      <c r="F25" s="4">
        <v>873200</v>
      </c>
      <c r="G25" s="4">
        <v>15365060000</v>
      </c>
      <c r="H25" s="4">
        <f t="shared" si="0"/>
        <v>112044204070.75186</v>
      </c>
      <c r="I25" s="4"/>
      <c r="J25" s="4"/>
      <c r="K25" s="4"/>
      <c r="L25" s="4"/>
      <c r="M25" s="4"/>
      <c r="N25" s="4"/>
      <c r="O25" s="4"/>
      <c r="P25" s="4"/>
      <c r="Q25" s="4"/>
      <c r="R25" s="4">
        <v>11135200</v>
      </c>
      <c r="S25" s="5">
        <v>8.7757741217041454E-2</v>
      </c>
      <c r="T25" s="5">
        <v>0</v>
      </c>
      <c r="U25" s="5">
        <v>4.3352599999999998E-2</v>
      </c>
    </row>
    <row r="26" spans="1:21" x14ac:dyDescent="0.2">
      <c r="A26" s="26"/>
      <c r="B26" t="s">
        <v>25</v>
      </c>
      <c r="C26" s="6">
        <v>45232</v>
      </c>
      <c r="D26" s="4">
        <v>1388800</v>
      </c>
      <c r="E26" s="4">
        <v>40700</v>
      </c>
      <c r="F26" s="4">
        <v>1348100</v>
      </c>
      <c r="G26" s="4">
        <v>25396580000</v>
      </c>
      <c r="H26" s="4">
        <f t="shared" si="0"/>
        <v>137440784070.75186</v>
      </c>
      <c r="I26" s="4"/>
      <c r="J26" s="4"/>
      <c r="K26" s="4"/>
      <c r="L26" s="4"/>
      <c r="M26" s="4"/>
      <c r="N26" s="4"/>
      <c r="O26" s="4"/>
      <c r="P26" s="4"/>
      <c r="Q26" s="4"/>
      <c r="R26" s="4">
        <v>14553300</v>
      </c>
      <c r="S26" s="5">
        <v>9.8225144812516749E-2</v>
      </c>
      <c r="T26" s="5">
        <v>0</v>
      </c>
      <c r="U26" s="5">
        <v>6.9252079999999994E-2</v>
      </c>
    </row>
    <row r="27" spans="1:21" x14ac:dyDescent="0.2">
      <c r="A27" s="26"/>
      <c r="B27" t="s">
        <v>26</v>
      </c>
      <c r="C27" s="6">
        <v>45233</v>
      </c>
      <c r="D27" s="4">
        <v>2099700</v>
      </c>
      <c r="E27" s="4">
        <v>641300</v>
      </c>
      <c r="F27" s="4">
        <v>1458400</v>
      </c>
      <c r="G27" s="4">
        <v>28161500000</v>
      </c>
      <c r="H27" s="4">
        <f t="shared" si="0"/>
        <v>165602284070.75186</v>
      </c>
      <c r="I27" s="4"/>
      <c r="J27" s="4"/>
      <c r="K27" s="4"/>
      <c r="L27" s="4"/>
      <c r="M27" s="4"/>
      <c r="N27" s="4"/>
      <c r="O27" s="4"/>
      <c r="P27" s="4"/>
      <c r="Q27" s="4"/>
      <c r="R27" s="4">
        <v>16338700</v>
      </c>
      <c r="S27" s="5">
        <v>0.16776120499182923</v>
      </c>
      <c r="T27" s="5">
        <v>0</v>
      </c>
      <c r="U27" s="5">
        <v>-1.554404E-2</v>
      </c>
    </row>
    <row r="28" spans="1:21" x14ac:dyDescent="0.2">
      <c r="A28" s="26"/>
      <c r="B28" t="s">
        <v>29</v>
      </c>
      <c r="C28" s="6">
        <v>45236</v>
      </c>
      <c r="D28" s="4">
        <v>306900</v>
      </c>
      <c r="E28" s="4">
        <v>365500</v>
      </c>
      <c r="F28" s="4">
        <v>-58600</v>
      </c>
      <c r="G28" s="4">
        <v>-1119070000</v>
      </c>
      <c r="H28" s="4">
        <f t="shared" si="0"/>
        <v>164483214070.75186</v>
      </c>
      <c r="I28" s="4"/>
      <c r="J28" s="4"/>
      <c r="K28" s="4"/>
      <c r="L28" s="4"/>
      <c r="M28" s="4"/>
      <c r="N28" s="4"/>
      <c r="O28" s="4"/>
      <c r="P28" s="4"/>
      <c r="Q28" s="4"/>
      <c r="R28" s="4">
        <v>15599000</v>
      </c>
      <c r="S28" s="5">
        <v>4.3105327264568241E-2</v>
      </c>
      <c r="T28" s="5">
        <v>0</v>
      </c>
      <c r="U28" s="5">
        <v>4.473684E-2</v>
      </c>
    </row>
    <row r="29" spans="1:21" x14ac:dyDescent="0.2">
      <c r="A29" s="26"/>
      <c r="B29" t="s">
        <v>30</v>
      </c>
      <c r="C29" s="6">
        <v>45237</v>
      </c>
      <c r="D29" s="4">
        <v>109000</v>
      </c>
      <c r="E29" s="4">
        <v>373700</v>
      </c>
      <c r="F29" s="4">
        <v>-264700</v>
      </c>
      <c r="G29" s="4">
        <v>-5222310000</v>
      </c>
      <c r="H29" s="4">
        <f t="shared" si="0"/>
        <v>159260904070.75186</v>
      </c>
      <c r="I29" s="4"/>
      <c r="J29" s="4"/>
      <c r="K29" s="4"/>
      <c r="L29" s="4"/>
      <c r="M29" s="4"/>
      <c r="N29" s="4"/>
      <c r="O29" s="4"/>
      <c r="P29" s="4"/>
      <c r="Q29" s="4"/>
      <c r="R29" s="4">
        <v>10530834</v>
      </c>
      <c r="S29" s="5">
        <v>4.5836825459408058E-2</v>
      </c>
      <c r="T29" s="5">
        <v>0</v>
      </c>
      <c r="U29" s="5">
        <v>-1.5113349999999999E-2</v>
      </c>
    </row>
    <row r="30" spans="1:21" x14ac:dyDescent="0.2">
      <c r="A30" s="26"/>
      <c r="B30" t="s">
        <v>37</v>
      </c>
      <c r="C30" s="6">
        <v>45238</v>
      </c>
      <c r="D30" s="4">
        <v>51600</v>
      </c>
      <c r="E30" s="4">
        <v>102565</v>
      </c>
      <c r="F30" s="4">
        <v>-50965</v>
      </c>
      <c r="G30" s="4">
        <v>-1015120000</v>
      </c>
      <c r="H30" s="4">
        <f t="shared" si="0"/>
        <v>158245784070.75186</v>
      </c>
      <c r="I30" s="4"/>
      <c r="J30" s="4"/>
      <c r="K30" s="4"/>
      <c r="L30" s="4"/>
      <c r="M30" s="4"/>
      <c r="N30" s="4"/>
      <c r="O30" s="4"/>
      <c r="P30" s="4"/>
      <c r="Q30" s="4"/>
      <c r="R30" s="4">
        <v>27406400</v>
      </c>
      <c r="S30" s="5">
        <v>5.6251459513106429E-3</v>
      </c>
      <c r="T30" s="5">
        <v>0</v>
      </c>
      <c r="U30" s="5">
        <v>6.9053710000000004E-2</v>
      </c>
    </row>
    <row r="31" spans="1:21" x14ac:dyDescent="0.2">
      <c r="A31" s="26"/>
      <c r="B31" t="s">
        <v>32</v>
      </c>
      <c r="C31" s="6">
        <v>45239</v>
      </c>
      <c r="D31" s="4">
        <v>369700</v>
      </c>
      <c r="E31" s="4">
        <v>631118</v>
      </c>
      <c r="F31" s="4">
        <v>-261418</v>
      </c>
      <c r="G31" s="4">
        <v>-5630870000</v>
      </c>
      <c r="H31" s="4">
        <f t="shared" si="0"/>
        <v>152614914070.75186</v>
      </c>
      <c r="I31" s="4"/>
      <c r="J31" s="4"/>
      <c r="K31" s="4"/>
      <c r="L31" s="4"/>
      <c r="M31" s="4"/>
      <c r="N31" s="4"/>
      <c r="O31" s="4"/>
      <c r="P31" s="4"/>
      <c r="Q31" s="4"/>
      <c r="R31" s="4">
        <v>30257000</v>
      </c>
      <c r="S31" s="5">
        <v>3.3077238325015697E-2</v>
      </c>
      <c r="T31" s="5">
        <v>0</v>
      </c>
      <c r="U31" s="5">
        <v>2.3923440000000001E-2</v>
      </c>
    </row>
    <row r="32" spans="1:21" x14ac:dyDescent="0.2">
      <c r="A32" s="26"/>
      <c r="B32" t="s">
        <v>33</v>
      </c>
      <c r="C32" s="6">
        <v>45240</v>
      </c>
      <c r="D32" s="4">
        <v>1336600</v>
      </c>
      <c r="E32" s="4">
        <v>1374023</v>
      </c>
      <c r="F32" s="4">
        <v>-37423</v>
      </c>
      <c r="G32" s="4">
        <v>-773280000</v>
      </c>
      <c r="H32" s="4">
        <f t="shared" si="0"/>
        <v>151841634070.75186</v>
      </c>
      <c r="I32" s="4"/>
      <c r="J32" s="4"/>
      <c r="K32" s="4"/>
      <c r="L32" s="4"/>
      <c r="M32" s="4"/>
      <c r="N32" s="4"/>
      <c r="O32" s="4"/>
      <c r="P32" s="4"/>
      <c r="Q32" s="4"/>
      <c r="R32" s="4">
        <v>36903700</v>
      </c>
      <c r="S32" s="5">
        <v>7.3451252855404742E-2</v>
      </c>
      <c r="T32" s="5">
        <v>0</v>
      </c>
      <c r="U32" s="5">
        <v>2.1028040000000001E-2</v>
      </c>
    </row>
    <row r="33" spans="1:21" x14ac:dyDescent="0.2">
      <c r="A33" s="26"/>
      <c r="B33" t="s">
        <v>36</v>
      </c>
      <c r="C33" s="6">
        <v>45243</v>
      </c>
      <c r="D33" s="4">
        <v>611100</v>
      </c>
      <c r="E33" s="4">
        <v>113600</v>
      </c>
      <c r="F33" s="4">
        <v>497500</v>
      </c>
      <c r="G33" s="4">
        <v>10831180000</v>
      </c>
      <c r="H33" s="4">
        <f t="shared" si="0"/>
        <v>162672814070.75186</v>
      </c>
      <c r="I33" s="4"/>
      <c r="J33" s="4"/>
      <c r="K33" s="4"/>
      <c r="L33" s="4"/>
      <c r="M33" s="4"/>
      <c r="N33" s="4"/>
      <c r="O33" s="4"/>
      <c r="P33" s="4"/>
      <c r="Q33" s="4"/>
      <c r="R33" s="4">
        <v>20933800</v>
      </c>
      <c r="S33" s="5">
        <v>3.4618654998136981E-2</v>
      </c>
      <c r="T33" s="5">
        <v>0</v>
      </c>
      <c r="U33" s="5">
        <v>6.8649899999999996E-3</v>
      </c>
    </row>
    <row r="34" spans="1:21" x14ac:dyDescent="0.2">
      <c r="A34" s="26"/>
      <c r="B34" t="s">
        <v>38</v>
      </c>
      <c r="C34" s="6">
        <v>45244</v>
      </c>
      <c r="D34" s="4">
        <v>7100</v>
      </c>
      <c r="E34" s="4">
        <v>513700</v>
      </c>
      <c r="F34" s="4">
        <v>-506600</v>
      </c>
      <c r="G34" s="4">
        <v>-11264840000</v>
      </c>
      <c r="H34" s="4">
        <f t="shared" si="0"/>
        <v>151407974070.75186</v>
      </c>
      <c r="I34" s="4"/>
      <c r="J34" s="4"/>
      <c r="K34" s="4"/>
      <c r="L34" s="4"/>
      <c r="M34" s="4"/>
      <c r="N34" s="4"/>
      <c r="O34" s="4"/>
      <c r="P34" s="4"/>
      <c r="Q34" s="4"/>
      <c r="R34" s="4">
        <v>21884200</v>
      </c>
      <c r="S34" s="5">
        <v>2.3797991244825033E-2</v>
      </c>
      <c r="T34" s="5">
        <v>0</v>
      </c>
      <c r="U34" s="5">
        <v>6.8181800000000001E-3</v>
      </c>
    </row>
    <row r="35" spans="1:21" x14ac:dyDescent="0.2">
      <c r="A35" s="26"/>
      <c r="B35" t="s">
        <v>7</v>
      </c>
      <c r="C35" s="6">
        <v>45245</v>
      </c>
      <c r="D35" s="4">
        <v>53300</v>
      </c>
      <c r="E35" s="4">
        <v>498500</v>
      </c>
      <c r="F35" s="4">
        <v>-445200</v>
      </c>
      <c r="G35" s="4">
        <v>-9980060000</v>
      </c>
      <c r="H35" s="4">
        <f t="shared" si="0"/>
        <v>141427914070.75186</v>
      </c>
      <c r="I35" s="4"/>
      <c r="J35" s="4"/>
      <c r="K35" s="4"/>
      <c r="L35" s="4"/>
      <c r="M35" s="4"/>
      <c r="N35" s="4"/>
      <c r="O35" s="4"/>
      <c r="P35" s="4"/>
      <c r="Q35" s="4"/>
      <c r="R35" s="4">
        <v>18792600</v>
      </c>
      <c r="S35" s="5">
        <v>2.9362621457382162E-2</v>
      </c>
      <c r="T35" s="5">
        <v>0</v>
      </c>
      <c r="U35" s="5">
        <v>2.25734E-3</v>
      </c>
    </row>
    <row r="36" spans="1:21" x14ac:dyDescent="0.2">
      <c r="A36" s="26"/>
      <c r="B36" t="s">
        <v>8</v>
      </c>
      <c r="C36" s="6">
        <v>45246</v>
      </c>
      <c r="D36" s="4">
        <v>567700</v>
      </c>
      <c r="E36" s="4">
        <v>458800</v>
      </c>
      <c r="F36" s="4">
        <v>108900</v>
      </c>
      <c r="G36" s="4">
        <v>2396430000</v>
      </c>
      <c r="H36" s="4">
        <f t="shared" si="0"/>
        <v>143824344070.75186</v>
      </c>
      <c r="I36" s="4"/>
      <c r="J36" s="4"/>
      <c r="K36" s="4"/>
      <c r="L36" s="4"/>
      <c r="M36" s="4"/>
      <c r="N36" s="4"/>
      <c r="O36" s="4"/>
      <c r="P36" s="4"/>
      <c r="Q36" s="4"/>
      <c r="R36" s="4">
        <v>12676300</v>
      </c>
      <c r="S36" s="5">
        <v>8.0977887869488729E-2</v>
      </c>
      <c r="T36" s="5">
        <v>0</v>
      </c>
      <c r="U36" s="5">
        <v>9.0090099999999996E-3</v>
      </c>
    </row>
    <row r="37" spans="1:21" x14ac:dyDescent="0.2">
      <c r="A37" s="26"/>
      <c r="B37" t="s">
        <v>9</v>
      </c>
      <c r="C37" s="6">
        <v>45247</v>
      </c>
      <c r="D37" s="4">
        <v>13100</v>
      </c>
      <c r="E37" s="4">
        <v>441990</v>
      </c>
      <c r="F37" s="4">
        <v>-428890</v>
      </c>
      <c r="G37" s="4">
        <v>-9515700000</v>
      </c>
      <c r="H37" s="4">
        <f t="shared" si="0"/>
        <v>134308644070.75186</v>
      </c>
      <c r="I37" s="4"/>
      <c r="J37" s="4"/>
      <c r="K37" s="4"/>
      <c r="L37" s="4"/>
      <c r="M37" s="4"/>
      <c r="N37" s="4"/>
      <c r="O37" s="4"/>
      <c r="P37" s="4"/>
      <c r="Q37" s="4"/>
      <c r="R37" s="4">
        <v>24553900</v>
      </c>
      <c r="S37" s="5">
        <v>1.85343265224669E-2</v>
      </c>
      <c r="T37" s="5">
        <v>0</v>
      </c>
      <c r="U37" s="5">
        <v>-3.5714290000000003E-2</v>
      </c>
    </row>
    <row r="38" spans="1:21" x14ac:dyDescent="0.2">
      <c r="A38" s="26"/>
      <c r="B38" t="s">
        <v>12</v>
      </c>
      <c r="C38" s="2">
        <v>45250</v>
      </c>
      <c r="D38" s="4">
        <v>495900</v>
      </c>
      <c r="E38" s="4">
        <v>38900</v>
      </c>
      <c r="F38" s="4">
        <v>457000</v>
      </c>
      <c r="G38" s="4">
        <v>9806430000</v>
      </c>
      <c r="H38" s="4">
        <f>H37+G38</f>
        <v>144115074070.75186</v>
      </c>
      <c r="I38" s="4"/>
      <c r="J38" s="4"/>
      <c r="K38" s="4"/>
      <c r="L38" s="4"/>
      <c r="M38" s="4"/>
      <c r="N38" s="4"/>
      <c r="O38" s="4"/>
      <c r="P38" s="4"/>
      <c r="Q38" s="4"/>
      <c r="R38" s="4">
        <v>21362700</v>
      </c>
      <c r="S38" s="5">
        <v>2.5034288736910597E-2</v>
      </c>
      <c r="T38" s="5">
        <v>0</v>
      </c>
      <c r="U38" s="5">
        <v>1.3888889999999999E-2</v>
      </c>
    </row>
    <row r="39" spans="1:21" x14ac:dyDescent="0.2">
      <c r="A39" s="26"/>
      <c r="B39" t="s">
        <v>13</v>
      </c>
      <c r="C39" s="2">
        <v>45251</v>
      </c>
      <c r="D39" s="4">
        <v>22200</v>
      </c>
      <c r="E39" s="4">
        <v>355900</v>
      </c>
      <c r="F39" s="4">
        <v>-333700</v>
      </c>
      <c r="G39" s="4">
        <v>-7350140000</v>
      </c>
      <c r="H39" s="4">
        <f t="shared" si="0"/>
        <v>136764934070.75186</v>
      </c>
      <c r="I39" s="4"/>
      <c r="J39" s="4"/>
      <c r="K39" s="4"/>
      <c r="L39" s="4"/>
      <c r="M39" s="4"/>
      <c r="N39" s="4"/>
      <c r="O39" s="4"/>
      <c r="P39" s="4"/>
      <c r="Q39" s="4"/>
      <c r="R39" s="4">
        <v>11893400</v>
      </c>
      <c r="S39" s="5">
        <v>3.1790741083289893E-2</v>
      </c>
      <c r="T39" s="5">
        <v>0</v>
      </c>
      <c r="U39" s="5">
        <v>1.8264840000000001E-2</v>
      </c>
    </row>
    <row r="40" spans="1:21" x14ac:dyDescent="0.2">
      <c r="A40" s="26"/>
      <c r="B40" t="s">
        <v>14</v>
      </c>
      <c r="C40" s="2">
        <v>45252</v>
      </c>
      <c r="D40" s="4">
        <v>2000</v>
      </c>
      <c r="E40" s="4">
        <v>475000</v>
      </c>
      <c r="F40" s="4">
        <v>-473000</v>
      </c>
      <c r="G40" s="4">
        <v>-10731370000</v>
      </c>
      <c r="H40" s="4">
        <f t="shared" si="0"/>
        <v>126033564070.75186</v>
      </c>
      <c r="I40" s="4"/>
      <c r="J40" s="4"/>
      <c r="K40" s="4"/>
      <c r="L40" s="4"/>
      <c r="M40" s="4"/>
      <c r="N40" s="4"/>
      <c r="O40" s="4"/>
      <c r="P40" s="4"/>
      <c r="Q40" s="4"/>
      <c r="R40" s="4">
        <v>43215800</v>
      </c>
      <c r="S40" s="5">
        <v>1.1037629755783764E-2</v>
      </c>
      <c r="T40" s="5">
        <v>0</v>
      </c>
      <c r="U40" s="5">
        <v>3.8116589999999999E-2</v>
      </c>
    </row>
    <row r="41" spans="1:21" x14ac:dyDescent="0.2">
      <c r="A41" s="26"/>
      <c r="B41" t="s">
        <v>15</v>
      </c>
      <c r="C41" s="2">
        <v>45253</v>
      </c>
      <c r="D41" s="4">
        <v>284000</v>
      </c>
      <c r="E41" s="4">
        <v>1208400</v>
      </c>
      <c r="F41" s="4">
        <v>-924400</v>
      </c>
      <c r="G41" s="4">
        <v>-21295960000</v>
      </c>
      <c r="H41" s="4">
        <f t="shared" si="0"/>
        <v>104737604070.75186</v>
      </c>
      <c r="I41" s="4"/>
      <c r="J41" s="4"/>
      <c r="K41" s="4"/>
      <c r="L41" s="4"/>
      <c r="M41" s="4"/>
      <c r="N41" s="4"/>
      <c r="O41" s="4"/>
      <c r="P41" s="4"/>
      <c r="Q41" s="4"/>
      <c r="R41" s="4">
        <v>27252600</v>
      </c>
      <c r="S41" s="5">
        <v>5.4761747502990538E-2</v>
      </c>
      <c r="T41" s="5">
        <v>0</v>
      </c>
      <c r="U41" s="5">
        <v>-6.9114469999999997E-2</v>
      </c>
    </row>
    <row r="42" spans="1:21" x14ac:dyDescent="0.2">
      <c r="A42" s="26"/>
      <c r="B42" t="s">
        <v>16</v>
      </c>
      <c r="C42" s="2">
        <v>45254</v>
      </c>
      <c r="D42" s="4">
        <v>42400</v>
      </c>
      <c r="E42" s="4">
        <v>272600</v>
      </c>
      <c r="F42" s="4">
        <v>-230200</v>
      </c>
      <c r="G42" s="4">
        <v>-4976960000</v>
      </c>
      <c r="H42" s="4">
        <f t="shared" si="0"/>
        <v>99760644070.751862</v>
      </c>
      <c r="I42" s="4"/>
      <c r="J42" s="4"/>
      <c r="K42" s="4"/>
      <c r="L42" s="4"/>
      <c r="M42" s="4"/>
      <c r="N42" s="4"/>
      <c r="O42" s="4"/>
      <c r="P42" s="4"/>
      <c r="Q42" s="4"/>
      <c r="R42" s="4">
        <v>24643000</v>
      </c>
      <c r="S42" s="5">
        <v>1.2782534594002354E-2</v>
      </c>
      <c r="T42" s="5">
        <v>0</v>
      </c>
      <c r="U42" s="5">
        <v>1.1600930000000001E-2</v>
      </c>
    </row>
    <row r="43" spans="1:21" x14ac:dyDescent="0.2">
      <c r="A43" s="26"/>
      <c r="B43" t="s">
        <v>19</v>
      </c>
      <c r="C43" s="2">
        <v>45257</v>
      </c>
      <c r="D43" s="4">
        <v>28900</v>
      </c>
      <c r="E43" s="4">
        <v>1000</v>
      </c>
      <c r="F43" s="4">
        <v>27900</v>
      </c>
      <c r="G43" s="4">
        <v>599680000</v>
      </c>
      <c r="H43" s="4">
        <f t="shared" si="0"/>
        <v>100360324070.75186</v>
      </c>
      <c r="I43" s="4"/>
      <c r="J43" s="4"/>
      <c r="K43" s="4"/>
      <c r="L43" s="4"/>
      <c r="M43" s="4"/>
      <c r="N43" s="4"/>
      <c r="O43" s="4"/>
      <c r="P43" s="4"/>
      <c r="Q43" s="4"/>
      <c r="R43" s="4">
        <v>9830800</v>
      </c>
      <c r="S43" s="5">
        <v>3.0414615290718966E-3</v>
      </c>
      <c r="T43" s="5">
        <v>0</v>
      </c>
      <c r="U43" s="5">
        <v>-2.7522939999999999E-2</v>
      </c>
    </row>
    <row r="44" spans="1:21" x14ac:dyDescent="0.2">
      <c r="A44" s="26"/>
      <c r="B44" t="s">
        <v>20</v>
      </c>
      <c r="C44" s="2">
        <v>45258</v>
      </c>
      <c r="D44" s="4">
        <v>223300</v>
      </c>
      <c r="E44" s="4">
        <v>2000</v>
      </c>
      <c r="F44" s="4">
        <v>221300</v>
      </c>
      <c r="G44" s="4">
        <v>4684740000</v>
      </c>
      <c r="H44" s="4">
        <f t="shared" si="0"/>
        <v>105045064070.75186</v>
      </c>
      <c r="I44" s="4"/>
      <c r="J44" s="4"/>
      <c r="K44" s="4"/>
      <c r="L44" s="4"/>
      <c r="M44" s="4"/>
      <c r="N44" s="4"/>
      <c r="O44" s="4"/>
      <c r="P44" s="4"/>
      <c r="Q44" s="4"/>
      <c r="R44" s="4">
        <v>16132100</v>
      </c>
      <c r="S44" s="5">
        <v>1.3965943677512537E-2</v>
      </c>
      <c r="T44" s="5">
        <v>0</v>
      </c>
      <c r="U44" s="5">
        <v>1.4150940000000001E-2</v>
      </c>
    </row>
    <row r="45" spans="1:21" x14ac:dyDescent="0.2">
      <c r="A45" s="26"/>
      <c r="B45" t="s">
        <v>21</v>
      </c>
      <c r="C45" s="2">
        <v>45259</v>
      </c>
      <c r="D45" s="4">
        <v>180000</v>
      </c>
      <c r="E45" s="4">
        <v>285700</v>
      </c>
      <c r="F45" s="4">
        <v>-105700</v>
      </c>
      <c r="G45" s="4">
        <v>-2270070000</v>
      </c>
      <c r="H45" s="4">
        <f t="shared" si="0"/>
        <v>102774994070.75186</v>
      </c>
      <c r="I45" s="4"/>
      <c r="J45" s="4"/>
      <c r="K45" s="4"/>
      <c r="L45" s="4"/>
      <c r="M45" s="4"/>
      <c r="N45" s="4"/>
      <c r="O45" s="4"/>
      <c r="P45" s="4"/>
      <c r="Q45" s="4"/>
      <c r="R45" s="4">
        <v>12976400</v>
      </c>
      <c r="S45" s="5">
        <v>3.5888227859807033E-2</v>
      </c>
      <c r="T45" s="5">
        <v>0</v>
      </c>
      <c r="U45" s="5">
        <v>1.860465E-2</v>
      </c>
    </row>
    <row r="46" spans="1:21" x14ac:dyDescent="0.2">
      <c r="A46" s="26"/>
      <c r="B46" t="s">
        <v>22</v>
      </c>
      <c r="C46" s="2">
        <v>45260</v>
      </c>
      <c r="D46" s="4">
        <v>67600</v>
      </c>
      <c r="E46" s="4">
        <v>518900</v>
      </c>
      <c r="F46" s="4">
        <v>-451300</v>
      </c>
      <c r="G46" s="4">
        <v>-9919970000</v>
      </c>
      <c r="H46" s="4">
        <f t="shared" si="0"/>
        <v>92855024070.751862</v>
      </c>
      <c r="I46" s="4"/>
      <c r="J46" s="4"/>
      <c r="K46" s="4"/>
      <c r="L46" s="4"/>
      <c r="M46" s="4"/>
      <c r="N46" s="4"/>
      <c r="O46" s="4"/>
      <c r="P46" s="4"/>
      <c r="Q46" s="4"/>
      <c r="R46" s="4">
        <v>14997300</v>
      </c>
      <c r="S46" s="5">
        <v>3.9107039267068072E-2</v>
      </c>
      <c r="T46" s="5">
        <v>0</v>
      </c>
      <c r="U46" s="5">
        <v>-1.8264840000000001E-2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32400</v>
      </c>
      <c r="E47" s="4">
        <v>298000</v>
      </c>
      <c r="F47" s="4">
        <v>-265600</v>
      </c>
      <c r="G47" s="4">
        <v>-5710200000</v>
      </c>
      <c r="H47" s="4">
        <f t="shared" si="0"/>
        <v>87144824070.751862</v>
      </c>
      <c r="I47" s="4"/>
      <c r="J47" s="4"/>
      <c r="K47" s="4"/>
      <c r="L47" s="4"/>
      <c r="M47" s="4"/>
      <c r="N47" s="4"/>
      <c r="O47" s="4"/>
      <c r="P47" s="4"/>
      <c r="Q47" s="4"/>
      <c r="R47" s="4">
        <v>10002900</v>
      </c>
      <c r="S47" s="5">
        <v>3.303042117785842E-2</v>
      </c>
      <c r="T47" s="5">
        <v>0</v>
      </c>
      <c r="U47" s="5">
        <v>1.3953490000000001E-2</v>
      </c>
    </row>
    <row r="48" spans="1:21" x14ac:dyDescent="0.2">
      <c r="A48" s="26"/>
      <c r="B48" t="s">
        <v>27</v>
      </c>
      <c r="C48" s="2">
        <v>45264</v>
      </c>
      <c r="D48" s="4">
        <v>1200</v>
      </c>
      <c r="E48" s="4">
        <v>33308</v>
      </c>
      <c r="F48" s="4">
        <v>-32108</v>
      </c>
      <c r="G48" s="4">
        <v>-729070000</v>
      </c>
      <c r="H48" s="4">
        <f t="shared" si="0"/>
        <v>86415754070.751862</v>
      </c>
      <c r="I48" s="4"/>
      <c r="J48" s="4"/>
      <c r="K48" s="4"/>
      <c r="L48" s="4"/>
      <c r="M48" s="4"/>
      <c r="N48" s="4"/>
      <c r="O48" s="4"/>
      <c r="P48" s="4"/>
      <c r="Q48" s="4"/>
      <c r="R48" s="4">
        <v>40461200</v>
      </c>
      <c r="S48" s="5">
        <v>8.5286644983342071E-4</v>
      </c>
      <c r="T48" s="5">
        <v>0</v>
      </c>
      <c r="U48" s="5">
        <v>6.8807339999999995E-2</v>
      </c>
    </row>
    <row r="49" spans="1:21" x14ac:dyDescent="0.2">
      <c r="A49" s="26"/>
      <c r="B49" t="s">
        <v>28</v>
      </c>
      <c r="C49" s="2">
        <v>45265</v>
      </c>
      <c r="D49" s="4">
        <v>157400</v>
      </c>
      <c r="E49" s="4">
        <v>383421</v>
      </c>
      <c r="F49" s="4">
        <v>-226021</v>
      </c>
      <c r="G49" s="4">
        <v>-5319820000</v>
      </c>
      <c r="H49" s="4">
        <f t="shared" si="0"/>
        <v>81095934070.751862</v>
      </c>
      <c r="I49" s="4"/>
      <c r="J49" s="4"/>
      <c r="K49" s="4"/>
      <c r="L49" s="4"/>
      <c r="M49" s="4"/>
      <c r="N49" s="4"/>
      <c r="O49" s="4"/>
      <c r="P49" s="4"/>
      <c r="Q49" s="4"/>
      <c r="R49" s="4">
        <v>28094000</v>
      </c>
      <c r="S49" s="5">
        <v>1.9250409340072612E-2</v>
      </c>
      <c r="T49" s="5">
        <v>0</v>
      </c>
      <c r="U49" s="5">
        <v>1.0729610000000001E-2</v>
      </c>
    </row>
    <row r="50" spans="1:21" x14ac:dyDescent="0.2">
      <c r="A50" s="26"/>
      <c r="B50" t="s">
        <v>29</v>
      </c>
      <c r="C50" s="2">
        <v>45266</v>
      </c>
      <c r="D50" s="4">
        <v>174100</v>
      </c>
      <c r="E50" s="4">
        <v>301300</v>
      </c>
      <c r="F50" s="4">
        <v>-127200</v>
      </c>
      <c r="G50" s="4">
        <v>-3019530000</v>
      </c>
      <c r="H50" s="4">
        <f t="shared" si="0"/>
        <v>78076404070.751862</v>
      </c>
      <c r="I50" s="4"/>
      <c r="J50" s="4"/>
      <c r="K50" s="4"/>
      <c r="L50" s="4"/>
      <c r="M50" s="4"/>
      <c r="N50" s="4"/>
      <c r="O50" s="4"/>
      <c r="P50" s="4"/>
      <c r="Q50" s="4"/>
      <c r="R50" s="4">
        <v>19894000</v>
      </c>
      <c r="S50" s="5">
        <v>2.3896652256961897E-2</v>
      </c>
      <c r="T50" s="5">
        <v>0</v>
      </c>
      <c r="U50" s="5">
        <v>1.6985139999999999E-2</v>
      </c>
    </row>
    <row r="51" spans="1:21" x14ac:dyDescent="0.2">
      <c r="A51" s="26"/>
      <c r="B51" t="s">
        <v>30</v>
      </c>
      <c r="C51" s="2">
        <v>45267</v>
      </c>
      <c r="D51" s="4">
        <v>204100</v>
      </c>
      <c r="E51" s="4">
        <v>1104300</v>
      </c>
      <c r="F51" s="4">
        <v>-900200</v>
      </c>
      <c r="G51" s="4">
        <v>-21241180000</v>
      </c>
      <c r="H51" s="4">
        <f t="shared" si="0"/>
        <v>56835224070.751862</v>
      </c>
      <c r="I51" s="4"/>
      <c r="J51" s="4"/>
      <c r="K51" s="4"/>
      <c r="L51" s="4"/>
      <c r="M51" s="4"/>
      <c r="N51" s="4"/>
      <c r="O51" s="4"/>
      <c r="P51" s="4"/>
      <c r="Q51" s="4"/>
      <c r="R51" s="4">
        <v>42267200</v>
      </c>
      <c r="S51" s="5">
        <v>3.0955445357156375E-2</v>
      </c>
      <c r="T51" s="5">
        <v>0</v>
      </c>
      <c r="U51" s="5">
        <v>-2.296451E-2</v>
      </c>
    </row>
    <row r="52" spans="1:21" x14ac:dyDescent="0.2">
      <c r="A52" s="26"/>
      <c r="B52" t="s">
        <v>37</v>
      </c>
      <c r="C52" s="2">
        <v>45268</v>
      </c>
      <c r="D52" s="4">
        <v>121100</v>
      </c>
      <c r="E52" s="4">
        <v>75800</v>
      </c>
      <c r="F52" s="4">
        <v>45300</v>
      </c>
      <c r="G52" s="4">
        <v>1066290000</v>
      </c>
      <c r="H52" s="4">
        <f t="shared" si="0"/>
        <v>57901514070.751862</v>
      </c>
      <c r="I52" s="4"/>
      <c r="J52" s="4"/>
      <c r="K52" s="4"/>
      <c r="L52" s="4"/>
      <c r="M52" s="4"/>
      <c r="N52" s="4">
        <v>3529</v>
      </c>
      <c r="O52" s="4">
        <v>5079</v>
      </c>
      <c r="P52" s="4">
        <v>7681500</v>
      </c>
      <c r="Q52" s="4">
        <v>11117600</v>
      </c>
      <c r="R52" s="4">
        <v>21072500</v>
      </c>
      <c r="S52" s="5">
        <v>9.3439316644916368E-3</v>
      </c>
      <c r="T52" s="5">
        <v>0</v>
      </c>
      <c r="U52" s="5">
        <v>-2.1367500000000002E-3</v>
      </c>
    </row>
    <row r="53" spans="1:21" x14ac:dyDescent="0.2">
      <c r="A53" s="26"/>
      <c r="B53" t="s">
        <v>34</v>
      </c>
      <c r="C53" s="2">
        <v>45271</v>
      </c>
      <c r="D53" s="4">
        <v>30000</v>
      </c>
      <c r="E53" s="4">
        <v>438400</v>
      </c>
      <c r="F53" s="4">
        <v>-408400</v>
      </c>
      <c r="G53" s="4">
        <v>-9368120000</v>
      </c>
      <c r="H53" s="4">
        <f t="shared" si="0"/>
        <v>48533394070.751862</v>
      </c>
      <c r="I53" s="4"/>
      <c r="J53" s="4"/>
      <c r="K53" s="4"/>
      <c r="L53" s="4"/>
      <c r="M53" s="4"/>
      <c r="N53" s="4">
        <v>2381</v>
      </c>
      <c r="O53" s="4">
        <v>4036</v>
      </c>
      <c r="P53" s="4">
        <v>5351200</v>
      </c>
      <c r="Q53" s="4">
        <v>7623300</v>
      </c>
      <c r="R53" s="4">
        <v>13844700</v>
      </c>
      <c r="S53" s="5">
        <v>3.3832441295224891E-2</v>
      </c>
      <c r="T53" s="5">
        <v>0</v>
      </c>
      <c r="U53" s="5">
        <v>-1.284797E-2</v>
      </c>
    </row>
    <row r="54" spans="1:21" x14ac:dyDescent="0.2">
      <c r="A54" s="26"/>
      <c r="B54" t="s">
        <v>35</v>
      </c>
      <c r="C54" s="2">
        <v>45272</v>
      </c>
      <c r="D54" s="4">
        <v>7500</v>
      </c>
      <c r="E54" s="4">
        <v>143700</v>
      </c>
      <c r="F54" s="4">
        <v>-136200</v>
      </c>
      <c r="G54" s="4">
        <v>-3169090000</v>
      </c>
      <c r="H54" s="4">
        <f t="shared" si="0"/>
        <v>45364304070.751862</v>
      </c>
      <c r="I54" s="4"/>
      <c r="J54" s="4"/>
      <c r="K54" s="4"/>
      <c r="L54" s="4"/>
      <c r="M54" s="4"/>
      <c r="N54" s="4">
        <v>2300</v>
      </c>
      <c r="O54" s="4">
        <v>2587</v>
      </c>
      <c r="P54" s="4">
        <v>4533700</v>
      </c>
      <c r="Q54" s="4">
        <v>4711500</v>
      </c>
      <c r="R54" s="4">
        <v>9771100</v>
      </c>
      <c r="S54" s="5">
        <v>1.5474204541965592E-2</v>
      </c>
      <c r="T54" s="5">
        <v>0</v>
      </c>
      <c r="U54" s="5">
        <v>4.3383900000000001E-3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DC74-DB18-EB4D-856C-605899F3A82E}">
  <dimension ref="A1:U67"/>
  <sheetViews>
    <sheetView workbookViewId="0">
      <pane ySplit="2" topLeftCell="A30" activePane="bottomLeft" state="frozen"/>
      <selection pane="bottomLeft" activeCell="H54" sqref="H54"/>
    </sheetView>
  </sheetViews>
  <sheetFormatPr baseColWidth="10" defaultRowHeight="16" x14ac:dyDescent="0.2"/>
  <cols>
    <col min="4" max="4" width="14.33203125" customWidth="1"/>
    <col min="5" max="5" width="15" customWidth="1"/>
    <col min="6" max="6" width="13.83203125" customWidth="1"/>
    <col min="7" max="7" width="18.1640625" customWidth="1"/>
    <col min="8" max="8" width="20" customWidth="1"/>
    <col min="18" max="18" width="14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129000</v>
      </c>
      <c r="E3" s="4">
        <v>5200</v>
      </c>
      <c r="F3" s="4">
        <v>123800</v>
      </c>
      <c r="G3" s="4">
        <v>4714909382</v>
      </c>
      <c r="H3" s="4">
        <v>4714909382</v>
      </c>
      <c r="I3" s="4"/>
      <c r="J3" s="4"/>
      <c r="K3" s="4"/>
      <c r="L3" s="4"/>
      <c r="M3" s="4"/>
      <c r="N3" s="4"/>
      <c r="O3" s="4"/>
      <c r="P3" s="4"/>
      <c r="Q3" s="4"/>
      <c r="R3" s="4">
        <v>3451500</v>
      </c>
      <c r="S3" s="5">
        <v>3.8881645661306675E-2</v>
      </c>
      <c r="T3" s="5">
        <v>0</v>
      </c>
      <c r="U3" s="5">
        <v>6.9444439999999996E-2</v>
      </c>
    </row>
    <row r="4" spans="1:21" x14ac:dyDescent="0.2">
      <c r="A4" s="26"/>
      <c r="B4" t="s">
        <v>26</v>
      </c>
      <c r="C4" s="2">
        <v>45202</v>
      </c>
      <c r="D4" s="4">
        <v>21700</v>
      </c>
      <c r="E4" s="4">
        <v>290800</v>
      </c>
      <c r="F4" s="4">
        <v>-269100</v>
      </c>
      <c r="G4" s="4">
        <v>-10339930000</v>
      </c>
      <c r="H4" s="4">
        <f>H3+G4</f>
        <v>-5625020618</v>
      </c>
      <c r="I4" s="4"/>
      <c r="J4" s="4"/>
      <c r="K4" s="4"/>
      <c r="L4" s="4"/>
      <c r="M4" s="4"/>
      <c r="N4" s="4"/>
      <c r="O4" s="4"/>
      <c r="P4" s="4"/>
      <c r="Q4" s="4"/>
      <c r="R4" s="4">
        <v>5433800</v>
      </c>
      <c r="S4" s="5">
        <v>5.7510397879936691E-2</v>
      </c>
      <c r="T4" s="5">
        <v>0</v>
      </c>
      <c r="U4" s="5">
        <v>-1.558442E-2</v>
      </c>
    </row>
    <row r="5" spans="1:21" x14ac:dyDescent="0.2">
      <c r="A5" s="26"/>
      <c r="B5" t="s">
        <v>27</v>
      </c>
      <c r="C5" s="2">
        <v>45203</v>
      </c>
      <c r="D5" s="4">
        <v>6200</v>
      </c>
      <c r="E5" s="4">
        <v>144200</v>
      </c>
      <c r="F5" s="4">
        <v>-138000</v>
      </c>
      <c r="G5" s="4">
        <v>-5295320000</v>
      </c>
      <c r="H5" s="4">
        <f>H4+G5</f>
        <v>-10920340618</v>
      </c>
      <c r="I5" s="4"/>
      <c r="J5" s="4"/>
      <c r="K5" s="4"/>
      <c r="L5" s="4"/>
      <c r="M5" s="4"/>
      <c r="N5" s="4"/>
      <c r="O5" s="4"/>
      <c r="P5" s="4"/>
      <c r="Q5" s="4"/>
      <c r="R5" s="4">
        <v>2517300</v>
      </c>
      <c r="S5" s="5">
        <v>5.9746553847376156E-2</v>
      </c>
      <c r="T5" s="5">
        <v>0</v>
      </c>
      <c r="U5" s="5">
        <v>2.9023750000000001E-2</v>
      </c>
    </row>
    <row r="6" spans="1:21" x14ac:dyDescent="0.2">
      <c r="A6" s="26"/>
      <c r="B6" t="s">
        <v>28</v>
      </c>
      <c r="C6" s="2">
        <v>45204</v>
      </c>
      <c r="D6" s="4">
        <v>11500</v>
      </c>
      <c r="E6" s="4">
        <v>133400</v>
      </c>
      <c r="F6" s="4">
        <v>-121900</v>
      </c>
      <c r="G6" s="4">
        <v>-4752980000</v>
      </c>
      <c r="H6" s="4">
        <f>H5+G6</f>
        <v>-15673320618</v>
      </c>
      <c r="I6" s="4"/>
      <c r="J6" s="4"/>
      <c r="K6" s="4"/>
      <c r="L6" s="4"/>
      <c r="M6" s="4"/>
      <c r="N6" s="4"/>
      <c r="O6" s="4"/>
      <c r="P6" s="4"/>
      <c r="Q6" s="4"/>
      <c r="R6" s="4">
        <v>3048400</v>
      </c>
      <c r="S6" s="5">
        <v>4.7533132134890431E-2</v>
      </c>
      <c r="T6" s="5">
        <v>0</v>
      </c>
      <c r="U6" s="5">
        <v>-3.8461540000000002E-2</v>
      </c>
    </row>
    <row r="7" spans="1:21" x14ac:dyDescent="0.2">
      <c r="A7" s="26"/>
      <c r="B7" t="s">
        <v>29</v>
      </c>
      <c r="C7" s="2">
        <v>45205</v>
      </c>
      <c r="D7" s="4">
        <v>16200</v>
      </c>
      <c r="E7" s="4">
        <v>235400</v>
      </c>
      <c r="F7" s="4">
        <v>-219200</v>
      </c>
      <c r="G7" s="4">
        <v>-8111330000</v>
      </c>
      <c r="H7" s="4">
        <f t="shared" ref="H7:H54" si="0">H6+G7</f>
        <v>-23784650618</v>
      </c>
      <c r="I7" s="4"/>
      <c r="J7" s="4"/>
      <c r="K7" s="4"/>
      <c r="L7" s="4"/>
      <c r="M7" s="4"/>
      <c r="N7" s="4"/>
      <c r="O7" s="4"/>
      <c r="P7" s="4"/>
      <c r="Q7" s="4"/>
      <c r="R7" s="4">
        <v>3060000</v>
      </c>
      <c r="S7" s="5">
        <v>8.2222222222222224E-2</v>
      </c>
      <c r="T7" s="5">
        <v>0</v>
      </c>
      <c r="U7" s="5">
        <v>1.866667E-2</v>
      </c>
    </row>
    <row r="8" spans="1:21" x14ac:dyDescent="0.2">
      <c r="A8" s="26"/>
      <c r="B8" t="s">
        <v>32</v>
      </c>
      <c r="C8" s="2">
        <v>45208</v>
      </c>
      <c r="D8" s="4">
        <v>300</v>
      </c>
      <c r="E8" s="4">
        <v>27000</v>
      </c>
      <c r="F8" s="4">
        <v>-26700</v>
      </c>
      <c r="G8" s="4">
        <v>-1040920000</v>
      </c>
      <c r="H8" s="4">
        <f t="shared" si="0"/>
        <v>-24825570618</v>
      </c>
      <c r="I8" s="4"/>
      <c r="J8" s="4"/>
      <c r="K8" s="4"/>
      <c r="L8" s="4"/>
      <c r="M8" s="4"/>
      <c r="N8" s="4"/>
      <c r="O8" s="4"/>
      <c r="P8" s="4"/>
      <c r="Q8" s="4"/>
      <c r="R8" s="4">
        <v>2621700</v>
      </c>
      <c r="S8" s="5">
        <v>1.04130907426479E-2</v>
      </c>
      <c r="T8" s="5">
        <v>0</v>
      </c>
      <c r="U8" s="5">
        <v>2.0942410000000002E-2</v>
      </c>
    </row>
    <row r="9" spans="1:21" x14ac:dyDescent="0.2">
      <c r="A9" s="26"/>
      <c r="B9" t="s">
        <v>33</v>
      </c>
      <c r="C9" s="2">
        <v>45209</v>
      </c>
      <c r="D9" s="4">
        <v>10000</v>
      </c>
      <c r="E9" s="4">
        <v>1300</v>
      </c>
      <c r="F9" s="4">
        <v>8700</v>
      </c>
      <c r="G9" s="4">
        <v>358060000</v>
      </c>
      <c r="H9" s="4">
        <f t="shared" si="0"/>
        <v>-24467510618</v>
      </c>
      <c r="I9" s="4"/>
      <c r="J9" s="4"/>
      <c r="K9" s="4"/>
      <c r="L9" s="4"/>
      <c r="M9" s="4"/>
      <c r="N9" s="4"/>
      <c r="O9" s="4"/>
      <c r="P9" s="4"/>
      <c r="Q9" s="4"/>
      <c r="R9" s="4">
        <v>5631500</v>
      </c>
      <c r="S9" s="5">
        <v>2.006570185563349E-3</v>
      </c>
      <c r="T9" s="5">
        <v>0</v>
      </c>
      <c r="U9" s="5">
        <v>2.5641029999999999E-2</v>
      </c>
    </row>
    <row r="10" spans="1:21" x14ac:dyDescent="0.2">
      <c r="A10" s="26"/>
      <c r="B10" t="s">
        <v>34</v>
      </c>
      <c r="C10" s="2">
        <v>45210</v>
      </c>
      <c r="D10" s="4">
        <v>6900</v>
      </c>
      <c r="E10" s="4">
        <v>15900</v>
      </c>
      <c r="F10" s="4">
        <v>-9000</v>
      </c>
      <c r="G10" s="4">
        <v>-359750000</v>
      </c>
      <c r="H10" s="4">
        <f t="shared" si="0"/>
        <v>-24827260618</v>
      </c>
      <c r="I10" s="4"/>
      <c r="J10" s="4"/>
      <c r="K10" s="4"/>
      <c r="L10" s="4"/>
      <c r="M10" s="4"/>
      <c r="N10" s="4"/>
      <c r="O10" s="4"/>
      <c r="P10" s="4"/>
      <c r="Q10" s="4"/>
      <c r="R10" s="4">
        <v>2115800</v>
      </c>
      <c r="S10" s="5">
        <v>1.077606579071746E-2</v>
      </c>
      <c r="T10" s="5">
        <v>0</v>
      </c>
      <c r="U10" s="5">
        <v>0.01</v>
      </c>
    </row>
    <row r="11" spans="1:21" x14ac:dyDescent="0.2">
      <c r="A11" s="26"/>
      <c r="B11" t="s">
        <v>35</v>
      </c>
      <c r="C11" s="2">
        <v>45211</v>
      </c>
      <c r="D11" s="4">
        <v>900</v>
      </c>
      <c r="E11" s="4">
        <v>3500</v>
      </c>
      <c r="F11" s="4">
        <v>-2600</v>
      </c>
      <c r="G11" s="4">
        <v>-103590000</v>
      </c>
      <c r="H11" s="4">
        <f t="shared" si="0"/>
        <v>-24930850618</v>
      </c>
      <c r="I11" s="4"/>
      <c r="J11" s="4"/>
      <c r="K11" s="4"/>
      <c r="L11" s="4"/>
      <c r="M11" s="4"/>
      <c r="N11" s="4"/>
      <c r="O11" s="4"/>
      <c r="P11" s="4"/>
      <c r="Q11" s="4"/>
      <c r="R11" s="4">
        <v>2748400</v>
      </c>
      <c r="S11" s="5">
        <v>1.6009314510260515E-3</v>
      </c>
      <c r="T11" s="5">
        <v>0</v>
      </c>
      <c r="U11" s="5">
        <v>-2.475248E-2</v>
      </c>
    </row>
    <row r="12" spans="1:21" x14ac:dyDescent="0.2">
      <c r="A12" s="26"/>
      <c r="B12" t="s">
        <v>36</v>
      </c>
      <c r="C12" s="2">
        <v>45212</v>
      </c>
      <c r="D12" s="4">
        <v>38800</v>
      </c>
      <c r="E12" s="4">
        <v>6900</v>
      </c>
      <c r="F12" s="4">
        <v>31900</v>
      </c>
      <c r="G12" s="4">
        <v>1272110000</v>
      </c>
      <c r="H12" s="4">
        <f t="shared" si="0"/>
        <v>-23658740618</v>
      </c>
      <c r="I12" s="4"/>
      <c r="J12" s="4"/>
      <c r="K12" s="4"/>
      <c r="L12" s="4"/>
      <c r="M12" s="4"/>
      <c r="N12" s="4"/>
      <c r="O12" s="4"/>
      <c r="P12" s="4"/>
      <c r="Q12" s="4"/>
      <c r="R12" s="4">
        <v>2472900</v>
      </c>
      <c r="S12" s="5">
        <v>1.8480326741882002E-2</v>
      </c>
      <c r="T12" s="5">
        <v>0</v>
      </c>
      <c r="U12" s="5">
        <v>1.9035529999999998E-2</v>
      </c>
    </row>
    <row r="13" spans="1:21" x14ac:dyDescent="0.2">
      <c r="A13" s="26"/>
      <c r="B13" t="s">
        <v>8</v>
      </c>
      <c r="C13" s="6">
        <v>45215</v>
      </c>
      <c r="D13" s="4">
        <v>1400</v>
      </c>
      <c r="E13" s="4">
        <v>10000</v>
      </c>
      <c r="F13" s="4">
        <v>-8600</v>
      </c>
      <c r="G13" s="4">
        <v>-338800000</v>
      </c>
      <c r="H13" s="4">
        <f t="shared" si="0"/>
        <v>-23997540618</v>
      </c>
      <c r="I13" s="4"/>
      <c r="J13" s="4"/>
      <c r="K13" s="4"/>
      <c r="L13" s="4"/>
      <c r="M13" s="4"/>
      <c r="N13" s="4"/>
      <c r="O13" s="4"/>
      <c r="P13" s="4"/>
      <c r="Q13" s="4"/>
      <c r="R13" s="4">
        <v>2397700</v>
      </c>
      <c r="S13" s="5">
        <v>4.7545564499311844E-3</v>
      </c>
      <c r="T13" s="5">
        <v>0</v>
      </c>
      <c r="U13" s="5">
        <v>-2.1170609999999999E-2</v>
      </c>
    </row>
    <row r="14" spans="1:21" x14ac:dyDescent="0.2">
      <c r="A14" s="26"/>
      <c r="B14" t="s">
        <v>9</v>
      </c>
      <c r="C14" s="6">
        <v>45216</v>
      </c>
      <c r="D14" s="4">
        <v>132700</v>
      </c>
      <c r="E14" s="4">
        <v>0</v>
      </c>
      <c r="F14" s="4">
        <v>132700</v>
      </c>
      <c r="G14" s="4">
        <v>4977660000</v>
      </c>
      <c r="H14" s="4">
        <f t="shared" si="0"/>
        <v>-19019880618</v>
      </c>
      <c r="I14" s="4"/>
      <c r="J14" s="4"/>
      <c r="K14" s="4"/>
      <c r="L14" s="4"/>
      <c r="M14" s="4"/>
      <c r="N14" s="4"/>
      <c r="O14" s="4"/>
      <c r="P14" s="4"/>
      <c r="Q14" s="4"/>
      <c r="R14" s="4">
        <v>4974400</v>
      </c>
      <c r="S14" s="5">
        <v>2.6676584110646509E-2</v>
      </c>
      <c r="T14" s="5">
        <v>0</v>
      </c>
      <c r="U14" s="5">
        <v>-6.9974549999999996E-2</v>
      </c>
    </row>
    <row r="15" spans="1:21" x14ac:dyDescent="0.2">
      <c r="A15" s="26"/>
      <c r="B15" t="s">
        <v>10</v>
      </c>
      <c r="C15" s="6">
        <v>45217</v>
      </c>
      <c r="D15" s="4">
        <v>115700</v>
      </c>
      <c r="E15" s="4">
        <v>7000</v>
      </c>
      <c r="F15" s="4">
        <v>108700</v>
      </c>
      <c r="G15" s="4">
        <v>3851160000</v>
      </c>
      <c r="H15" s="4">
        <f t="shared" si="0"/>
        <v>-15168720618</v>
      </c>
      <c r="I15" s="4"/>
      <c r="J15" s="4"/>
      <c r="K15" s="4"/>
      <c r="L15" s="4"/>
      <c r="M15" s="4"/>
      <c r="N15" s="4"/>
      <c r="O15" s="4"/>
      <c r="P15" s="4"/>
      <c r="Q15" s="4"/>
      <c r="R15" s="4">
        <v>4537900</v>
      </c>
      <c r="S15" s="5">
        <v>2.7038938716146235E-2</v>
      </c>
      <c r="T15" s="5">
        <v>0</v>
      </c>
      <c r="U15" s="5">
        <v>-4.240766E-2</v>
      </c>
    </row>
    <row r="16" spans="1:21" x14ac:dyDescent="0.2">
      <c r="A16" s="26"/>
      <c r="B16" t="s">
        <v>11</v>
      </c>
      <c r="C16" s="6">
        <v>45218</v>
      </c>
      <c r="D16" s="4">
        <v>7500</v>
      </c>
      <c r="E16" s="4">
        <v>7900</v>
      </c>
      <c r="F16" s="4">
        <v>-400</v>
      </c>
      <c r="G16" s="4">
        <v>-10910000</v>
      </c>
      <c r="H16" s="4">
        <f t="shared" si="0"/>
        <v>-15179630618</v>
      </c>
      <c r="I16" s="4"/>
      <c r="J16" s="4"/>
      <c r="K16" s="4"/>
      <c r="L16" s="4"/>
      <c r="M16" s="4"/>
      <c r="N16" s="4"/>
      <c r="O16" s="4"/>
      <c r="P16" s="4"/>
      <c r="Q16" s="4"/>
      <c r="R16" s="4">
        <v>2478200</v>
      </c>
      <c r="S16" s="5">
        <v>6.2141877168912923E-3</v>
      </c>
      <c r="T16" s="5">
        <v>0</v>
      </c>
      <c r="U16" s="5">
        <v>-6.8571430000000003E-2</v>
      </c>
    </row>
    <row r="17" spans="1:21" x14ac:dyDescent="0.2">
      <c r="A17" s="26"/>
      <c r="B17" t="s">
        <v>12</v>
      </c>
      <c r="C17" s="6">
        <v>45219</v>
      </c>
      <c r="D17" s="4">
        <v>5900</v>
      </c>
      <c r="E17" s="4">
        <v>53100</v>
      </c>
      <c r="F17" s="4">
        <v>-47200</v>
      </c>
      <c r="G17" s="4">
        <v>-1596640000</v>
      </c>
      <c r="H17" s="4">
        <f t="shared" si="0"/>
        <v>-16776270618</v>
      </c>
      <c r="I17" s="4"/>
      <c r="J17" s="4"/>
      <c r="K17" s="4"/>
      <c r="L17" s="4"/>
      <c r="M17" s="4"/>
      <c r="N17" s="4"/>
      <c r="O17" s="4"/>
      <c r="P17" s="4"/>
      <c r="Q17" s="4"/>
      <c r="R17" s="4">
        <v>2789300</v>
      </c>
      <c r="S17" s="5">
        <v>2.1152260423762233E-2</v>
      </c>
      <c r="T17" s="5">
        <v>0</v>
      </c>
      <c r="U17" s="5">
        <v>5.8282210000000001E-2</v>
      </c>
    </row>
    <row r="18" spans="1:21" x14ac:dyDescent="0.2">
      <c r="A18" s="26"/>
      <c r="B18" t="s">
        <v>15</v>
      </c>
      <c r="C18" s="6">
        <v>45222</v>
      </c>
      <c r="D18" s="4">
        <v>0</v>
      </c>
      <c r="E18" s="4">
        <v>142600</v>
      </c>
      <c r="F18" s="4">
        <v>-142600</v>
      </c>
      <c r="G18" s="4">
        <v>-4866920000</v>
      </c>
      <c r="H18" s="4">
        <f t="shared" si="0"/>
        <v>-21643190618</v>
      </c>
      <c r="I18" s="4"/>
      <c r="J18" s="4"/>
      <c r="K18" s="4"/>
      <c r="L18" s="4"/>
      <c r="M18" s="4"/>
      <c r="N18" s="4"/>
      <c r="O18" s="4"/>
      <c r="P18" s="4"/>
      <c r="Q18" s="4"/>
      <c r="R18" s="4">
        <v>1970600</v>
      </c>
      <c r="S18" s="5">
        <v>7.2363747082106966E-2</v>
      </c>
      <c r="T18" s="5">
        <v>0</v>
      </c>
      <c r="U18" s="5">
        <v>-4.0579709999999998E-2</v>
      </c>
    </row>
    <row r="19" spans="1:21" x14ac:dyDescent="0.2">
      <c r="A19" s="26"/>
      <c r="B19" t="s">
        <v>16</v>
      </c>
      <c r="C19" s="6">
        <v>45223</v>
      </c>
      <c r="D19" s="4">
        <v>3900</v>
      </c>
      <c r="E19" s="4">
        <v>7000</v>
      </c>
      <c r="F19" s="4">
        <v>-3100</v>
      </c>
      <c r="G19" s="4">
        <v>-105720000</v>
      </c>
      <c r="H19" s="4">
        <f t="shared" si="0"/>
        <v>-21748910618</v>
      </c>
      <c r="I19" s="4"/>
      <c r="J19" s="4"/>
      <c r="K19" s="4"/>
      <c r="L19" s="4"/>
      <c r="M19" s="4"/>
      <c r="N19" s="4"/>
      <c r="O19" s="4"/>
      <c r="P19" s="4"/>
      <c r="Q19" s="4"/>
      <c r="R19" s="4">
        <v>1284500</v>
      </c>
      <c r="S19" s="5">
        <v>8.485792137018295E-3</v>
      </c>
      <c r="T19" s="5">
        <v>0</v>
      </c>
      <c r="U19" s="5">
        <v>1.6616309999999999E-2</v>
      </c>
    </row>
    <row r="20" spans="1:21" x14ac:dyDescent="0.2">
      <c r="A20" s="26"/>
      <c r="B20" t="s">
        <v>17</v>
      </c>
      <c r="C20" s="6">
        <v>45224</v>
      </c>
      <c r="D20" s="4">
        <v>16100</v>
      </c>
      <c r="E20" s="4">
        <v>116600</v>
      </c>
      <c r="F20" s="4">
        <v>-100500</v>
      </c>
      <c r="G20" s="4">
        <v>-3383670000</v>
      </c>
      <c r="H20" s="4">
        <f t="shared" si="0"/>
        <v>-25132580618</v>
      </c>
      <c r="I20" s="4"/>
      <c r="J20" s="4"/>
      <c r="K20" s="4"/>
      <c r="L20" s="4"/>
      <c r="M20" s="4"/>
      <c r="N20" s="4"/>
      <c r="O20" s="4"/>
      <c r="P20" s="4"/>
      <c r="Q20" s="4"/>
      <c r="R20" s="4">
        <v>2372100</v>
      </c>
      <c r="S20" s="5">
        <v>5.5941992327473544E-2</v>
      </c>
      <c r="T20" s="5">
        <v>0</v>
      </c>
      <c r="U20" s="5">
        <v>-1.0401189999999999E-2</v>
      </c>
    </row>
    <row r="21" spans="1:21" x14ac:dyDescent="0.2">
      <c r="A21" s="26"/>
      <c r="B21" t="s">
        <v>18</v>
      </c>
      <c r="C21" s="6">
        <v>45225</v>
      </c>
      <c r="D21" s="4">
        <v>19500</v>
      </c>
      <c r="E21" s="4">
        <v>2300</v>
      </c>
      <c r="F21" s="4">
        <v>17200</v>
      </c>
      <c r="G21" s="4">
        <v>535680000</v>
      </c>
      <c r="H21" s="4">
        <f t="shared" si="0"/>
        <v>-24596900618</v>
      </c>
      <c r="I21" s="4"/>
      <c r="J21" s="4"/>
      <c r="K21" s="4"/>
      <c r="L21" s="4"/>
      <c r="M21" s="4"/>
      <c r="N21" s="4"/>
      <c r="O21" s="4"/>
      <c r="P21" s="4"/>
      <c r="Q21" s="4"/>
      <c r="R21" s="4">
        <v>2787100</v>
      </c>
      <c r="S21" s="5">
        <v>7.8217502063076313E-3</v>
      </c>
      <c r="T21" s="5">
        <v>0</v>
      </c>
      <c r="U21" s="5">
        <v>-6.9069069999999996E-2</v>
      </c>
    </row>
    <row r="22" spans="1:21" x14ac:dyDescent="0.2">
      <c r="A22" s="26"/>
      <c r="B22" t="s">
        <v>19</v>
      </c>
      <c r="C22" s="6">
        <v>45226</v>
      </c>
      <c r="D22" s="4">
        <v>19500</v>
      </c>
      <c r="E22" s="4">
        <v>36100</v>
      </c>
      <c r="F22" s="4">
        <v>-16600</v>
      </c>
      <c r="G22" s="4">
        <v>-480530000</v>
      </c>
      <c r="H22" s="4">
        <f t="shared" si="0"/>
        <v>-25077430618</v>
      </c>
      <c r="I22" s="4"/>
      <c r="J22" s="4"/>
      <c r="K22" s="4"/>
      <c r="L22" s="4"/>
      <c r="M22" s="4"/>
      <c r="N22" s="4"/>
      <c r="O22" s="4"/>
      <c r="P22" s="4"/>
      <c r="Q22" s="4"/>
      <c r="R22" s="4">
        <v>2971800</v>
      </c>
      <c r="S22" s="5">
        <v>1.8709199811562015E-2</v>
      </c>
      <c r="T22" s="5">
        <v>0</v>
      </c>
      <c r="U22" s="5">
        <v>-5.3225809999999998E-2</v>
      </c>
    </row>
    <row r="23" spans="1:21" x14ac:dyDescent="0.2">
      <c r="A23" s="26"/>
      <c r="B23" t="s">
        <v>22</v>
      </c>
      <c r="C23" s="2">
        <v>45229</v>
      </c>
      <c r="D23" s="4">
        <v>900</v>
      </c>
      <c r="E23" s="4">
        <v>0</v>
      </c>
      <c r="F23" s="4">
        <v>900</v>
      </c>
      <c r="G23" s="4">
        <v>25200000</v>
      </c>
      <c r="H23" s="4">
        <f t="shared" si="0"/>
        <v>-25052230618</v>
      </c>
      <c r="I23" s="4"/>
      <c r="J23" s="4"/>
      <c r="K23" s="4"/>
      <c r="L23" s="4"/>
      <c r="M23" s="4"/>
      <c r="N23" s="4"/>
      <c r="O23" s="4"/>
      <c r="P23" s="4"/>
      <c r="Q23" s="4"/>
      <c r="R23" s="4">
        <v>1331400</v>
      </c>
      <c r="S23" s="5">
        <v>6.7598017124831009E-4</v>
      </c>
      <c r="T23" s="5">
        <v>0</v>
      </c>
      <c r="U23" s="5">
        <v>-6.8750220000000001E-2</v>
      </c>
    </row>
    <row r="24" spans="1:21" x14ac:dyDescent="0.2">
      <c r="A24" s="26"/>
      <c r="B24" t="s">
        <v>23</v>
      </c>
      <c r="C24" s="2">
        <v>45230</v>
      </c>
      <c r="D24" s="4">
        <v>228000</v>
      </c>
      <c r="E24" s="4">
        <v>3900</v>
      </c>
      <c r="F24" s="4">
        <v>224100</v>
      </c>
      <c r="G24" s="4">
        <v>5737420000</v>
      </c>
      <c r="H24" s="4">
        <f t="shared" si="0"/>
        <v>-19314810618</v>
      </c>
      <c r="I24" s="4"/>
      <c r="J24" s="4"/>
      <c r="K24" s="4"/>
      <c r="L24" s="4"/>
      <c r="M24" s="4"/>
      <c r="N24" s="4"/>
      <c r="O24" s="4"/>
      <c r="P24" s="4"/>
      <c r="Q24" s="4"/>
      <c r="R24" s="4">
        <v>2930100</v>
      </c>
      <c r="S24" s="5">
        <v>7.9144056516842434E-2</v>
      </c>
      <c r="T24" s="5">
        <v>0</v>
      </c>
      <c r="U24" s="5">
        <v>-6.8181820000000004E-2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261100</v>
      </c>
      <c r="E25" s="4">
        <v>3500</v>
      </c>
      <c r="F25" s="4">
        <v>257600</v>
      </c>
      <c r="G25" s="4">
        <v>6471000000</v>
      </c>
      <c r="H25" s="4">
        <f t="shared" si="0"/>
        <v>-12843810618</v>
      </c>
      <c r="I25" s="4"/>
      <c r="J25" s="4"/>
      <c r="K25" s="4"/>
      <c r="L25" s="4"/>
      <c r="M25" s="4"/>
      <c r="N25" s="4"/>
      <c r="O25" s="4"/>
      <c r="P25" s="4"/>
      <c r="Q25" s="4"/>
      <c r="R25" s="4">
        <v>1998200</v>
      </c>
      <c r="S25" s="5">
        <v>0.13241917725953359</v>
      </c>
      <c r="T25" s="5">
        <v>0</v>
      </c>
      <c r="U25" s="5">
        <v>5.6910570000000001E-2</v>
      </c>
    </row>
    <row r="26" spans="1:21" x14ac:dyDescent="0.2">
      <c r="A26" s="26"/>
      <c r="B26" t="s">
        <v>25</v>
      </c>
      <c r="C26" s="6">
        <v>45232</v>
      </c>
      <c r="D26" s="4">
        <v>37700</v>
      </c>
      <c r="E26" s="4">
        <v>5000</v>
      </c>
      <c r="F26" s="4">
        <v>32700</v>
      </c>
      <c r="G26" s="4">
        <v>883590000</v>
      </c>
      <c r="H26" s="4">
        <f t="shared" si="0"/>
        <v>-11960220618</v>
      </c>
      <c r="I26" s="4"/>
      <c r="J26" s="4"/>
      <c r="K26" s="4"/>
      <c r="L26" s="4"/>
      <c r="M26" s="4"/>
      <c r="N26" s="4"/>
      <c r="O26" s="4"/>
      <c r="P26" s="4"/>
      <c r="Q26" s="4"/>
      <c r="R26" s="4">
        <v>2194800</v>
      </c>
      <c r="S26" s="5">
        <v>1.9455075633315107E-2</v>
      </c>
      <c r="T26" s="5">
        <v>0</v>
      </c>
      <c r="U26" s="5">
        <v>6.9230769999999997E-2</v>
      </c>
    </row>
    <row r="27" spans="1:21" x14ac:dyDescent="0.2">
      <c r="A27" s="26"/>
      <c r="B27" t="s">
        <v>26</v>
      </c>
      <c r="C27" s="6">
        <v>45233</v>
      </c>
      <c r="D27" s="4">
        <v>28900</v>
      </c>
      <c r="E27" s="4">
        <v>238300</v>
      </c>
      <c r="F27" s="4">
        <v>-209400</v>
      </c>
      <c r="G27" s="4">
        <v>-5813390000</v>
      </c>
      <c r="H27" s="4">
        <f t="shared" si="0"/>
        <v>-17773610618</v>
      </c>
      <c r="I27" s="4"/>
      <c r="J27" s="4"/>
      <c r="K27" s="4"/>
      <c r="L27" s="4"/>
      <c r="M27" s="4"/>
      <c r="N27" s="4"/>
      <c r="O27" s="4"/>
      <c r="P27" s="4"/>
      <c r="Q27" s="4"/>
      <c r="R27" s="4">
        <v>1474400</v>
      </c>
      <c r="S27" s="5">
        <v>0.18122626153011395</v>
      </c>
      <c r="T27" s="5">
        <v>0</v>
      </c>
      <c r="U27" s="5">
        <v>-1.438849E-2</v>
      </c>
    </row>
    <row r="28" spans="1:21" x14ac:dyDescent="0.2">
      <c r="A28" s="26"/>
      <c r="B28" t="s">
        <v>29</v>
      </c>
      <c r="C28" s="6">
        <v>45236</v>
      </c>
      <c r="D28" s="4">
        <v>13300</v>
      </c>
      <c r="E28" s="4">
        <v>89700</v>
      </c>
      <c r="F28" s="4">
        <v>-76400</v>
      </c>
      <c r="G28" s="4">
        <v>-2118660000</v>
      </c>
      <c r="H28" s="4">
        <f t="shared" si="0"/>
        <v>-19892270618</v>
      </c>
      <c r="I28" s="4"/>
      <c r="J28" s="4"/>
      <c r="K28" s="4"/>
      <c r="L28" s="4"/>
      <c r="M28" s="4"/>
      <c r="N28" s="4"/>
      <c r="O28" s="4"/>
      <c r="P28" s="4"/>
      <c r="Q28" s="4"/>
      <c r="R28" s="4">
        <v>951300</v>
      </c>
      <c r="S28" s="5">
        <v>0.10827288972984338</v>
      </c>
      <c r="T28" s="5">
        <v>0</v>
      </c>
      <c r="U28" s="5">
        <v>2.189781E-2</v>
      </c>
    </row>
    <row r="29" spans="1:21" x14ac:dyDescent="0.2">
      <c r="A29" s="26"/>
      <c r="B29" t="s">
        <v>30</v>
      </c>
      <c r="C29" s="6">
        <v>45237</v>
      </c>
      <c r="D29" s="4">
        <v>3500</v>
      </c>
      <c r="E29" s="4">
        <v>129200</v>
      </c>
      <c r="F29" s="4">
        <v>-125700</v>
      </c>
      <c r="G29" s="4">
        <v>-3538300000</v>
      </c>
      <c r="H29" s="4">
        <f t="shared" si="0"/>
        <v>-23430570618</v>
      </c>
      <c r="I29" s="4"/>
      <c r="J29" s="4"/>
      <c r="K29" s="4"/>
      <c r="L29" s="4"/>
      <c r="M29" s="4"/>
      <c r="N29" s="4"/>
      <c r="O29" s="4"/>
      <c r="P29" s="4"/>
      <c r="Q29" s="4"/>
      <c r="R29" s="4">
        <v>1379000</v>
      </c>
      <c r="S29" s="5">
        <v>9.6229151559100792E-2</v>
      </c>
      <c r="T29" s="5">
        <v>0</v>
      </c>
      <c r="U29" s="5">
        <v>-8.9285700000000003E-3</v>
      </c>
    </row>
    <row r="30" spans="1:21" x14ac:dyDescent="0.2">
      <c r="A30" s="26"/>
      <c r="B30" t="s">
        <v>37</v>
      </c>
      <c r="C30" s="6">
        <v>45238</v>
      </c>
      <c r="D30" s="4">
        <v>55800</v>
      </c>
      <c r="E30" s="4">
        <v>27900</v>
      </c>
      <c r="F30" s="4">
        <v>27900</v>
      </c>
      <c r="G30" s="4">
        <v>804270000</v>
      </c>
      <c r="H30" s="4">
        <f t="shared" si="0"/>
        <v>-22626300618</v>
      </c>
      <c r="I30" s="4"/>
      <c r="J30" s="4"/>
      <c r="K30" s="4"/>
      <c r="L30" s="4"/>
      <c r="M30" s="4"/>
      <c r="N30" s="4"/>
      <c r="O30" s="4"/>
      <c r="P30" s="4"/>
      <c r="Q30" s="4"/>
      <c r="R30" s="4">
        <v>1772700</v>
      </c>
      <c r="S30" s="5">
        <v>4.7216111017092569E-2</v>
      </c>
      <c r="T30" s="5">
        <v>0</v>
      </c>
      <c r="U30" s="5">
        <v>6.8468470000000003E-2</v>
      </c>
    </row>
    <row r="31" spans="1:21" x14ac:dyDescent="0.2">
      <c r="A31" s="26"/>
      <c r="B31" t="s">
        <v>32</v>
      </c>
      <c r="C31" s="6">
        <v>45239</v>
      </c>
      <c r="D31" s="4">
        <v>26800</v>
      </c>
      <c r="E31" s="4">
        <v>82800</v>
      </c>
      <c r="F31" s="4">
        <v>-56000</v>
      </c>
      <c r="G31" s="4">
        <v>-1677260000</v>
      </c>
      <c r="H31" s="4">
        <f t="shared" si="0"/>
        <v>-24303560618</v>
      </c>
      <c r="I31" s="4"/>
      <c r="J31" s="4"/>
      <c r="K31" s="4"/>
      <c r="L31" s="4"/>
      <c r="M31" s="4"/>
      <c r="N31" s="4"/>
      <c r="O31" s="4"/>
      <c r="P31" s="4"/>
      <c r="Q31" s="4"/>
      <c r="R31" s="4">
        <v>2165700</v>
      </c>
      <c r="S31" s="5">
        <v>5.0607193978852105E-2</v>
      </c>
      <c r="T31" s="5">
        <v>0</v>
      </c>
      <c r="U31" s="5">
        <v>0</v>
      </c>
    </row>
    <row r="32" spans="1:21" x14ac:dyDescent="0.2">
      <c r="A32" s="26"/>
      <c r="B32" t="s">
        <v>33</v>
      </c>
      <c r="C32" s="6">
        <v>45240</v>
      </c>
      <c r="D32" s="4">
        <v>0</v>
      </c>
      <c r="E32" s="4">
        <v>94700</v>
      </c>
      <c r="F32" s="4">
        <v>-94700</v>
      </c>
      <c r="G32" s="4">
        <v>-2782090000</v>
      </c>
      <c r="H32" s="4">
        <f t="shared" si="0"/>
        <v>-27085650618</v>
      </c>
      <c r="I32" s="4"/>
      <c r="J32" s="4"/>
      <c r="K32" s="4"/>
      <c r="L32" s="4"/>
      <c r="M32" s="4"/>
      <c r="N32" s="4"/>
      <c r="O32" s="4"/>
      <c r="P32" s="4"/>
      <c r="Q32" s="4"/>
      <c r="R32" s="4">
        <v>2118500</v>
      </c>
      <c r="S32" s="5">
        <v>4.4701439697899456E-2</v>
      </c>
      <c r="T32" s="5">
        <v>0</v>
      </c>
      <c r="U32" s="5">
        <v>-2.192243E-2</v>
      </c>
    </row>
    <row r="33" spans="1:21" x14ac:dyDescent="0.2">
      <c r="A33" s="26"/>
      <c r="B33" t="s">
        <v>36</v>
      </c>
      <c r="C33" s="6">
        <v>45243</v>
      </c>
      <c r="D33" s="4">
        <v>0</v>
      </c>
      <c r="E33" s="4">
        <v>111800</v>
      </c>
      <c r="F33" s="4">
        <v>-111800</v>
      </c>
      <c r="G33" s="4">
        <v>-3287870000</v>
      </c>
      <c r="H33" s="4">
        <f t="shared" si="0"/>
        <v>-30373520618</v>
      </c>
      <c r="I33" s="4"/>
      <c r="J33" s="4"/>
      <c r="K33" s="4"/>
      <c r="L33" s="4"/>
      <c r="M33" s="4"/>
      <c r="N33" s="4"/>
      <c r="O33" s="4"/>
      <c r="P33" s="4"/>
      <c r="Q33" s="4"/>
      <c r="R33" s="4">
        <v>1544200</v>
      </c>
      <c r="S33" s="5">
        <v>7.2399948193239222E-2</v>
      </c>
      <c r="T33" s="5">
        <v>0</v>
      </c>
      <c r="U33" s="5">
        <v>-1.7241400000000001E-3</v>
      </c>
    </row>
    <row r="34" spans="1:21" x14ac:dyDescent="0.2">
      <c r="A34" s="26"/>
      <c r="B34" t="s">
        <v>38</v>
      </c>
      <c r="C34" s="6">
        <v>45244</v>
      </c>
      <c r="D34" s="4">
        <v>0</v>
      </c>
      <c r="E34" s="4">
        <v>27500</v>
      </c>
      <c r="F34" s="4">
        <v>-27500</v>
      </c>
      <c r="G34" s="4">
        <v>-808920000</v>
      </c>
      <c r="H34" s="4">
        <f t="shared" si="0"/>
        <v>-31182440618</v>
      </c>
      <c r="I34" s="4"/>
      <c r="J34" s="4"/>
      <c r="K34" s="4"/>
      <c r="L34" s="4"/>
      <c r="M34" s="4"/>
      <c r="N34" s="4"/>
      <c r="O34" s="4"/>
      <c r="P34" s="4"/>
      <c r="Q34" s="4"/>
      <c r="R34" s="4">
        <v>1119600</v>
      </c>
      <c r="S34" s="5">
        <v>2.4562343694176491E-2</v>
      </c>
      <c r="T34" s="5">
        <v>0</v>
      </c>
      <c r="U34" s="5">
        <v>1.2089809999999999E-2</v>
      </c>
    </row>
    <row r="35" spans="1:21" x14ac:dyDescent="0.2">
      <c r="A35" s="26"/>
      <c r="B35" t="s">
        <v>7</v>
      </c>
      <c r="C35" s="6">
        <v>45245</v>
      </c>
      <c r="D35" s="4">
        <v>0</v>
      </c>
      <c r="E35" s="4">
        <v>15100</v>
      </c>
      <c r="F35" s="4">
        <v>-15100</v>
      </c>
      <c r="G35" s="4">
        <v>-457410000</v>
      </c>
      <c r="H35" s="4">
        <f t="shared" si="0"/>
        <v>-31639850618</v>
      </c>
      <c r="I35" s="4"/>
      <c r="J35" s="4"/>
      <c r="K35" s="4"/>
      <c r="L35" s="4"/>
      <c r="M35" s="4"/>
      <c r="N35" s="4"/>
      <c r="O35" s="4"/>
      <c r="P35" s="4"/>
      <c r="Q35" s="4"/>
      <c r="R35" s="4">
        <v>2488100</v>
      </c>
      <c r="S35" s="5">
        <v>6.068887906434629E-3</v>
      </c>
      <c r="T35" s="5">
        <v>0</v>
      </c>
      <c r="U35" s="5">
        <v>3.0716719999999999E-2</v>
      </c>
    </row>
    <row r="36" spans="1:21" x14ac:dyDescent="0.2">
      <c r="A36" s="26"/>
      <c r="B36" t="s">
        <v>8</v>
      </c>
      <c r="C36" s="6">
        <v>45246</v>
      </c>
      <c r="D36" s="4">
        <v>0</v>
      </c>
      <c r="E36" s="4">
        <v>4900</v>
      </c>
      <c r="F36" s="4">
        <v>-4900</v>
      </c>
      <c r="G36" s="4">
        <v>-150940000</v>
      </c>
      <c r="H36" s="4">
        <f t="shared" si="0"/>
        <v>-31790790618</v>
      </c>
      <c r="I36" s="4"/>
      <c r="J36" s="4"/>
      <c r="K36" s="4"/>
      <c r="L36" s="4"/>
      <c r="M36" s="4"/>
      <c r="N36" s="4"/>
      <c r="O36" s="4"/>
      <c r="P36" s="4"/>
      <c r="Q36" s="4"/>
      <c r="R36" s="4">
        <v>2469400</v>
      </c>
      <c r="S36" s="5">
        <v>1.9842876812181096E-3</v>
      </c>
      <c r="T36" s="5">
        <v>0</v>
      </c>
      <c r="U36" s="5">
        <v>2.9801319999999999E-2</v>
      </c>
    </row>
    <row r="37" spans="1:21" x14ac:dyDescent="0.2">
      <c r="A37" s="26"/>
      <c r="B37" t="s">
        <v>9</v>
      </c>
      <c r="C37" s="6">
        <v>45247</v>
      </c>
      <c r="D37" s="4">
        <v>3000</v>
      </c>
      <c r="E37" s="4">
        <v>0</v>
      </c>
      <c r="F37" s="4">
        <v>3000</v>
      </c>
      <c r="G37" s="4">
        <v>90900000</v>
      </c>
      <c r="H37" s="4">
        <f t="shared" si="0"/>
        <v>-31699890618</v>
      </c>
      <c r="I37" s="4"/>
      <c r="J37" s="4"/>
      <c r="K37" s="4"/>
      <c r="L37" s="4"/>
      <c r="M37" s="4"/>
      <c r="N37" s="4"/>
      <c r="O37" s="4"/>
      <c r="P37" s="4"/>
      <c r="Q37" s="4"/>
      <c r="R37" s="4">
        <v>2684300</v>
      </c>
      <c r="S37" s="5">
        <v>1.1176098051633573E-3</v>
      </c>
      <c r="T37" s="5">
        <v>0</v>
      </c>
      <c r="U37" s="5">
        <v>-3.8585210000000002E-2</v>
      </c>
    </row>
    <row r="38" spans="1:21" x14ac:dyDescent="0.2">
      <c r="A38" s="26"/>
      <c r="B38" t="s">
        <v>12</v>
      </c>
      <c r="C38" s="2">
        <v>45250</v>
      </c>
      <c r="D38" s="4">
        <v>8000</v>
      </c>
      <c r="E38" s="4">
        <v>0</v>
      </c>
      <c r="F38" s="4">
        <v>8000</v>
      </c>
      <c r="G38" s="4">
        <v>238960000</v>
      </c>
      <c r="H38" s="4">
        <f>H37+G38</f>
        <v>-31460930618</v>
      </c>
      <c r="I38" s="4"/>
      <c r="J38" s="4"/>
      <c r="K38" s="4"/>
      <c r="L38" s="4"/>
      <c r="M38" s="4"/>
      <c r="N38" s="4"/>
      <c r="O38" s="4"/>
      <c r="P38" s="4"/>
      <c r="Q38" s="4"/>
      <c r="R38" s="4">
        <v>1575900</v>
      </c>
      <c r="S38" s="5">
        <v>5.0764642426549909E-3</v>
      </c>
      <c r="T38" s="5">
        <v>0</v>
      </c>
      <c r="U38" s="5">
        <v>3.3444799999999999E-3</v>
      </c>
    </row>
    <row r="39" spans="1:21" x14ac:dyDescent="0.2">
      <c r="A39" s="26"/>
      <c r="B39" t="s">
        <v>13</v>
      </c>
      <c r="C39" s="2">
        <v>45251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-31460930618</v>
      </c>
      <c r="I39" s="4"/>
      <c r="J39" s="4"/>
      <c r="K39" s="4"/>
      <c r="L39" s="4"/>
      <c r="M39" s="4"/>
      <c r="N39" s="4"/>
      <c r="O39" s="4"/>
      <c r="P39" s="4"/>
      <c r="Q39" s="4"/>
      <c r="R39" s="4">
        <v>1015700</v>
      </c>
      <c r="S39" s="5">
        <v>0</v>
      </c>
      <c r="T39" s="5">
        <v>0</v>
      </c>
      <c r="U39" s="5">
        <v>1.4999999999999999E-2</v>
      </c>
    </row>
    <row r="40" spans="1:21" x14ac:dyDescent="0.2">
      <c r="A40" s="26"/>
      <c r="B40" t="s">
        <v>14</v>
      </c>
      <c r="C40" s="2">
        <v>45252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-31460930618</v>
      </c>
      <c r="I40" s="4"/>
      <c r="J40" s="4"/>
      <c r="K40" s="4"/>
      <c r="L40" s="4"/>
      <c r="M40" s="4"/>
      <c r="N40" s="4"/>
      <c r="O40" s="4"/>
      <c r="P40" s="4"/>
      <c r="Q40" s="4"/>
      <c r="R40" s="4">
        <v>1724700</v>
      </c>
      <c r="S40" s="5">
        <v>0</v>
      </c>
      <c r="T40" s="5">
        <v>0</v>
      </c>
      <c r="U40" s="5">
        <v>1.8062399999999999E-2</v>
      </c>
    </row>
    <row r="41" spans="1:21" x14ac:dyDescent="0.2">
      <c r="A41" s="26"/>
      <c r="B41" t="s">
        <v>15</v>
      </c>
      <c r="C41" s="2">
        <v>45253</v>
      </c>
      <c r="D41" s="4">
        <v>17200</v>
      </c>
      <c r="E41" s="4">
        <v>7900</v>
      </c>
      <c r="F41" s="4">
        <v>9300</v>
      </c>
      <c r="G41" s="4">
        <v>270030000</v>
      </c>
      <c r="H41" s="4">
        <f t="shared" si="0"/>
        <v>-31190900618</v>
      </c>
      <c r="I41" s="4"/>
      <c r="J41" s="4"/>
      <c r="K41" s="4"/>
      <c r="L41" s="4"/>
      <c r="M41" s="4"/>
      <c r="N41" s="4"/>
      <c r="O41" s="4"/>
      <c r="P41" s="4"/>
      <c r="Q41" s="4"/>
      <c r="R41" s="4">
        <v>2292400</v>
      </c>
      <c r="S41" s="5">
        <v>1.0949223521200488E-2</v>
      </c>
      <c r="T41" s="5">
        <v>0</v>
      </c>
      <c r="U41" s="5">
        <v>-3.2258059999999998E-2</v>
      </c>
    </row>
    <row r="42" spans="1:21" x14ac:dyDescent="0.2">
      <c r="A42" s="26"/>
      <c r="B42" t="s">
        <v>16</v>
      </c>
      <c r="C42" s="2">
        <v>45254</v>
      </c>
      <c r="D42" s="4">
        <v>6400</v>
      </c>
      <c r="E42" s="4">
        <v>5200</v>
      </c>
      <c r="F42" s="4">
        <v>1200</v>
      </c>
      <c r="G42" s="4">
        <v>32690000</v>
      </c>
      <c r="H42" s="4">
        <f t="shared" si="0"/>
        <v>-31158210618</v>
      </c>
      <c r="I42" s="4"/>
      <c r="J42" s="4"/>
      <c r="K42" s="4"/>
      <c r="L42" s="4"/>
      <c r="M42" s="4"/>
      <c r="N42" s="4"/>
      <c r="O42" s="4"/>
      <c r="P42" s="4"/>
      <c r="Q42" s="4"/>
      <c r="R42" s="4">
        <v>1836600</v>
      </c>
      <c r="S42" s="5">
        <v>6.3160187302624413E-3</v>
      </c>
      <c r="T42" s="5">
        <v>0</v>
      </c>
      <c r="U42" s="5">
        <v>0</v>
      </c>
    </row>
    <row r="43" spans="1:21" x14ac:dyDescent="0.2">
      <c r="A43" s="26"/>
      <c r="B43" t="s">
        <v>19</v>
      </c>
      <c r="C43" s="2">
        <v>45257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-31158210618</v>
      </c>
      <c r="I43" s="4"/>
      <c r="J43" s="4"/>
      <c r="K43" s="4"/>
      <c r="L43" s="4"/>
      <c r="M43" s="4"/>
      <c r="N43" s="4"/>
      <c r="O43" s="4"/>
      <c r="P43" s="4"/>
      <c r="Q43" s="4"/>
      <c r="R43" s="4">
        <v>850300</v>
      </c>
      <c r="S43" s="5">
        <v>0</v>
      </c>
      <c r="T43" s="5">
        <v>0</v>
      </c>
      <c r="U43" s="5">
        <v>-1.3333329999999999E-2</v>
      </c>
    </row>
    <row r="44" spans="1:21" x14ac:dyDescent="0.2">
      <c r="A44" s="26"/>
      <c r="B44" t="s">
        <v>20</v>
      </c>
      <c r="C44" s="2">
        <v>45258</v>
      </c>
      <c r="D44" s="4">
        <v>14500</v>
      </c>
      <c r="E44" s="4">
        <v>0</v>
      </c>
      <c r="F44" s="4">
        <v>14500</v>
      </c>
      <c r="G44" s="4">
        <v>422690000</v>
      </c>
      <c r="H44" s="4">
        <f t="shared" si="0"/>
        <v>-30735520618</v>
      </c>
      <c r="I44" s="4"/>
      <c r="J44" s="4"/>
      <c r="K44" s="4"/>
      <c r="L44" s="4"/>
      <c r="M44" s="4"/>
      <c r="N44" s="4"/>
      <c r="O44" s="4"/>
      <c r="P44" s="4"/>
      <c r="Q44" s="4"/>
      <c r="R44" s="4">
        <v>1309700</v>
      </c>
      <c r="S44" s="5">
        <v>1.1071237688020158E-2</v>
      </c>
      <c r="T44" s="5">
        <v>0</v>
      </c>
      <c r="U44" s="5">
        <v>-1.1824319999999999E-2</v>
      </c>
    </row>
    <row r="45" spans="1:21" x14ac:dyDescent="0.2">
      <c r="A45" s="26"/>
      <c r="B45" t="s">
        <v>21</v>
      </c>
      <c r="C45" s="2">
        <v>45259</v>
      </c>
      <c r="D45" s="4">
        <v>14800</v>
      </c>
      <c r="E45" s="4">
        <v>45300</v>
      </c>
      <c r="F45" s="4">
        <v>-30500</v>
      </c>
      <c r="G45" s="4">
        <v>-902450000</v>
      </c>
      <c r="H45" s="4">
        <f t="shared" si="0"/>
        <v>-31637970618</v>
      </c>
      <c r="I45" s="4"/>
      <c r="J45" s="4"/>
      <c r="K45" s="4"/>
      <c r="L45" s="4"/>
      <c r="M45" s="4"/>
      <c r="N45" s="4"/>
      <c r="O45" s="4"/>
      <c r="P45" s="4"/>
      <c r="Q45" s="4"/>
      <c r="R45" s="4">
        <v>945700</v>
      </c>
      <c r="S45" s="5">
        <v>6.3550808924606114E-2</v>
      </c>
      <c r="T45" s="5">
        <v>0</v>
      </c>
      <c r="U45" s="5">
        <v>1.0256410000000001E-2</v>
      </c>
    </row>
    <row r="46" spans="1:21" x14ac:dyDescent="0.2">
      <c r="A46" s="26"/>
      <c r="B46" t="s">
        <v>22</v>
      </c>
      <c r="C46" s="2">
        <v>45260</v>
      </c>
      <c r="D46" s="4">
        <v>0</v>
      </c>
      <c r="E46" s="4">
        <v>82720</v>
      </c>
      <c r="F46" s="4">
        <v>-82720</v>
      </c>
      <c r="G46" s="4">
        <v>-2447400000</v>
      </c>
      <c r="H46" s="4">
        <f t="shared" si="0"/>
        <v>-34085370618</v>
      </c>
      <c r="I46" s="4"/>
      <c r="J46" s="4"/>
      <c r="K46" s="4"/>
      <c r="L46" s="4"/>
      <c r="M46" s="4"/>
      <c r="N46" s="4"/>
      <c r="O46" s="4"/>
      <c r="P46" s="4"/>
      <c r="Q46" s="4"/>
      <c r="R46" s="4">
        <v>1045400</v>
      </c>
      <c r="S46" s="5">
        <v>7.9127606657738658E-2</v>
      </c>
      <c r="T46" s="5">
        <v>0</v>
      </c>
      <c r="U46" s="5">
        <v>-1.184433E-2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0</v>
      </c>
      <c r="E47" s="4">
        <v>4500</v>
      </c>
      <c r="F47" s="4">
        <v>-4500</v>
      </c>
      <c r="G47" s="4">
        <v>-131700000</v>
      </c>
      <c r="H47" s="4">
        <f t="shared" si="0"/>
        <v>-34217070618</v>
      </c>
      <c r="I47" s="4"/>
      <c r="J47" s="4"/>
      <c r="K47" s="4"/>
      <c r="L47" s="4"/>
      <c r="M47" s="4"/>
      <c r="N47" s="4"/>
      <c r="O47" s="4"/>
      <c r="P47" s="4"/>
      <c r="Q47" s="4"/>
      <c r="R47" s="4">
        <v>733400</v>
      </c>
      <c r="S47" s="5">
        <v>6.1358058358331061E-3</v>
      </c>
      <c r="T47" s="5">
        <v>0</v>
      </c>
      <c r="U47" s="5">
        <v>1.369863E-2</v>
      </c>
    </row>
    <row r="48" spans="1:21" x14ac:dyDescent="0.2">
      <c r="A48" s="26"/>
      <c r="B48" t="s">
        <v>27</v>
      </c>
      <c r="C48" s="2">
        <v>45264</v>
      </c>
      <c r="D48" s="4">
        <v>43700</v>
      </c>
      <c r="E48" s="4">
        <v>35000</v>
      </c>
      <c r="F48" s="4">
        <v>8700</v>
      </c>
      <c r="G48" s="4">
        <v>262360000</v>
      </c>
      <c r="H48" s="4">
        <f t="shared" si="0"/>
        <v>-33954710618</v>
      </c>
      <c r="I48" s="4"/>
      <c r="J48" s="4"/>
      <c r="K48" s="4"/>
      <c r="L48" s="4"/>
      <c r="M48" s="4"/>
      <c r="N48" s="4"/>
      <c r="O48" s="4"/>
      <c r="P48" s="4"/>
      <c r="Q48" s="4"/>
      <c r="R48" s="4">
        <v>2211600</v>
      </c>
      <c r="S48" s="5">
        <v>3.5585096762524866E-2</v>
      </c>
      <c r="T48" s="5">
        <v>0</v>
      </c>
      <c r="U48" s="5">
        <v>4.054054E-2</v>
      </c>
    </row>
    <row r="49" spans="1:21" x14ac:dyDescent="0.2">
      <c r="A49" s="26"/>
      <c r="B49" t="s">
        <v>28</v>
      </c>
      <c r="C49" s="2">
        <v>45265</v>
      </c>
      <c r="D49" s="4">
        <v>300</v>
      </c>
      <c r="E49" s="4">
        <v>15500</v>
      </c>
      <c r="F49" s="4">
        <v>-15200</v>
      </c>
      <c r="G49" s="4">
        <v>-470920000</v>
      </c>
      <c r="H49" s="4">
        <f t="shared" si="0"/>
        <v>-34425630618</v>
      </c>
      <c r="I49" s="4"/>
      <c r="J49" s="4"/>
      <c r="K49" s="4"/>
      <c r="L49" s="4"/>
      <c r="M49" s="4"/>
      <c r="N49" s="4"/>
      <c r="O49" s="4"/>
      <c r="P49" s="4"/>
      <c r="Q49" s="4"/>
      <c r="R49" s="4">
        <v>1700800</v>
      </c>
      <c r="S49" s="5">
        <v>9.289746001881467E-3</v>
      </c>
      <c r="T49" s="5">
        <v>0</v>
      </c>
      <c r="U49" s="5">
        <v>3.2467500000000001E-3</v>
      </c>
    </row>
    <row r="50" spans="1:21" x14ac:dyDescent="0.2">
      <c r="A50" s="26"/>
      <c r="B50" t="s">
        <v>29</v>
      </c>
      <c r="C50" s="2">
        <v>45266</v>
      </c>
      <c r="D50" s="4">
        <v>600</v>
      </c>
      <c r="E50" s="4">
        <v>3200</v>
      </c>
      <c r="F50" s="4">
        <v>-2600</v>
      </c>
      <c r="G50" s="4">
        <v>-83020000</v>
      </c>
      <c r="H50" s="4">
        <f t="shared" si="0"/>
        <v>-34508650618</v>
      </c>
      <c r="I50" s="4"/>
      <c r="J50" s="4"/>
      <c r="K50" s="4"/>
      <c r="L50" s="4"/>
      <c r="M50" s="4"/>
      <c r="N50" s="4"/>
      <c r="O50" s="4"/>
      <c r="P50" s="4"/>
      <c r="Q50" s="4"/>
      <c r="R50" s="4">
        <v>3394000</v>
      </c>
      <c r="S50" s="5">
        <v>1.1196228638774308E-3</v>
      </c>
      <c r="T50" s="5">
        <v>0</v>
      </c>
      <c r="U50" s="5">
        <v>3.7216829999999999E-2</v>
      </c>
    </row>
    <row r="51" spans="1:21" x14ac:dyDescent="0.2">
      <c r="A51" s="26"/>
      <c r="B51" t="s">
        <v>30</v>
      </c>
      <c r="C51" s="2">
        <v>45267</v>
      </c>
      <c r="D51" s="4">
        <v>28100</v>
      </c>
      <c r="E51" s="4">
        <v>37380</v>
      </c>
      <c r="F51" s="4">
        <v>-9280</v>
      </c>
      <c r="G51" s="4">
        <v>-289240000</v>
      </c>
      <c r="H51" s="4">
        <f t="shared" si="0"/>
        <v>-34797890618</v>
      </c>
      <c r="I51" s="4"/>
      <c r="J51" s="4"/>
      <c r="K51" s="4"/>
      <c r="L51" s="4"/>
      <c r="M51" s="4"/>
      <c r="N51" s="4"/>
      <c r="O51" s="4"/>
      <c r="P51" s="4"/>
      <c r="Q51" s="4"/>
      <c r="R51" s="4">
        <v>2617800</v>
      </c>
      <c r="S51" s="5">
        <v>2.5013370005348003E-2</v>
      </c>
      <c r="T51" s="5">
        <v>0</v>
      </c>
      <c r="U51" s="5">
        <v>-1.7160689999999999E-2</v>
      </c>
    </row>
    <row r="52" spans="1:21" x14ac:dyDescent="0.2">
      <c r="A52" s="26"/>
      <c r="B52" t="s">
        <v>37</v>
      </c>
      <c r="C52" s="2">
        <v>45268</v>
      </c>
      <c r="D52" s="4">
        <v>0</v>
      </c>
      <c r="E52" s="4">
        <v>300</v>
      </c>
      <c r="F52" s="4">
        <v>-300</v>
      </c>
      <c r="G52" s="4">
        <v>-9420000</v>
      </c>
      <c r="H52" s="4">
        <f t="shared" si="0"/>
        <v>-34807310618</v>
      </c>
      <c r="I52" s="4"/>
      <c r="J52" s="4"/>
      <c r="K52" s="4"/>
      <c r="L52" s="4"/>
      <c r="M52" s="4"/>
      <c r="N52" s="4"/>
      <c r="O52" s="4"/>
      <c r="P52" s="4"/>
      <c r="Q52" s="4"/>
      <c r="R52" s="4">
        <v>1379300</v>
      </c>
      <c r="S52" s="5">
        <v>2.1750163126223448E-4</v>
      </c>
      <c r="T52" s="5">
        <v>0</v>
      </c>
      <c r="U52" s="5">
        <v>-6.3492100000000001E-3</v>
      </c>
    </row>
    <row r="53" spans="1:21" x14ac:dyDescent="0.2">
      <c r="A53" s="26"/>
      <c r="B53" t="s">
        <v>34</v>
      </c>
      <c r="C53" s="2">
        <v>45271</v>
      </c>
      <c r="D53" s="4">
        <v>16100</v>
      </c>
      <c r="E53" s="4">
        <v>300</v>
      </c>
      <c r="F53" s="4">
        <v>15800</v>
      </c>
      <c r="G53" s="4">
        <v>507560000</v>
      </c>
      <c r="H53" s="4">
        <f t="shared" si="0"/>
        <v>-34299750618</v>
      </c>
      <c r="I53" s="4"/>
      <c r="J53" s="4"/>
      <c r="K53" s="4"/>
      <c r="L53" s="4"/>
      <c r="M53" s="4"/>
      <c r="N53" s="4"/>
      <c r="O53" s="4"/>
      <c r="P53" s="4"/>
      <c r="Q53" s="4"/>
      <c r="R53" s="4">
        <v>2015800</v>
      </c>
      <c r="S53" s="5">
        <v>8.135727750768925E-3</v>
      </c>
      <c r="T53" s="5">
        <v>0</v>
      </c>
      <c r="U53" s="5">
        <v>2.875399E-2</v>
      </c>
    </row>
    <row r="54" spans="1:21" x14ac:dyDescent="0.2">
      <c r="A54" s="26"/>
      <c r="B54" t="s">
        <v>35</v>
      </c>
      <c r="C54" s="2">
        <v>45272</v>
      </c>
      <c r="D54" s="4">
        <v>30400</v>
      </c>
      <c r="E54" s="4">
        <v>600</v>
      </c>
      <c r="F54" s="4">
        <v>29800</v>
      </c>
      <c r="G54" s="4">
        <v>950980000</v>
      </c>
      <c r="H54" s="4">
        <f t="shared" si="0"/>
        <v>-33348770618</v>
      </c>
      <c r="I54" s="4"/>
      <c r="J54" s="4"/>
      <c r="K54" s="4"/>
      <c r="L54" s="4"/>
      <c r="M54" s="4"/>
      <c r="N54" s="4"/>
      <c r="O54" s="4"/>
      <c r="P54" s="4"/>
      <c r="Q54" s="4"/>
      <c r="R54" s="4">
        <v>1360100</v>
      </c>
      <c r="S54" s="5">
        <v>2.2792441732225572E-2</v>
      </c>
      <c r="T54" s="5">
        <v>0</v>
      </c>
      <c r="U54" s="5">
        <v>-4.6583900000000001E-3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6F-B3B8-E645-BE93-E90D2EC14C77}">
  <dimension ref="A1:U67"/>
  <sheetViews>
    <sheetView workbookViewId="0">
      <pane ySplit="2" topLeftCell="A27" activePane="bottomLeft" state="frozen"/>
      <selection pane="bottomLeft" activeCell="H54" sqref="H54"/>
    </sheetView>
  </sheetViews>
  <sheetFormatPr baseColWidth="10" defaultRowHeight="16" x14ac:dyDescent="0.2"/>
  <cols>
    <col min="6" max="6" width="15.33203125" customWidth="1"/>
    <col min="7" max="7" width="16.5" customWidth="1"/>
    <col min="8" max="8" width="21.1640625" customWidth="1"/>
    <col min="18" max="18" width="16.1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700</v>
      </c>
      <c r="E3" s="4">
        <v>128049</v>
      </c>
      <c r="F3" s="4">
        <v>-127349</v>
      </c>
      <c r="G3" s="4">
        <v>-10349482582.34</v>
      </c>
      <c r="H3" s="4">
        <v>-10349482582.34</v>
      </c>
      <c r="I3" s="4"/>
      <c r="J3" s="4"/>
      <c r="K3" s="4"/>
      <c r="L3" s="4"/>
      <c r="M3" s="4"/>
      <c r="N3" s="4"/>
      <c r="O3" s="4"/>
      <c r="P3" s="4"/>
      <c r="Q3" s="4"/>
      <c r="R3" s="4">
        <v>898600</v>
      </c>
      <c r="S3" s="5">
        <v>0.14327732027598486</v>
      </c>
      <c r="T3" s="5">
        <v>0</v>
      </c>
      <c r="U3" s="5">
        <v>2.6615969999999999E-2</v>
      </c>
    </row>
    <row r="4" spans="1:21" x14ac:dyDescent="0.2">
      <c r="A4" s="26"/>
      <c r="B4" t="s">
        <v>26</v>
      </c>
      <c r="C4" s="2">
        <v>45202</v>
      </c>
      <c r="D4" s="4">
        <v>330300</v>
      </c>
      <c r="E4" s="4">
        <v>57670</v>
      </c>
      <c r="F4" s="4">
        <v>272630</v>
      </c>
      <c r="G4" s="4">
        <v>21842700000</v>
      </c>
      <c r="H4" s="4">
        <f>H3+G4</f>
        <v>11493217417.66</v>
      </c>
      <c r="I4" s="4"/>
      <c r="J4" s="4"/>
      <c r="K4" s="4"/>
      <c r="L4" s="4"/>
      <c r="M4" s="4"/>
      <c r="N4" s="4"/>
      <c r="O4" s="4"/>
      <c r="P4" s="4"/>
      <c r="Q4" s="4"/>
      <c r="R4" s="4">
        <v>1199200</v>
      </c>
      <c r="S4" s="5">
        <v>0.32352401601067377</v>
      </c>
      <c r="T4" s="5">
        <v>0</v>
      </c>
      <c r="U4" s="5">
        <v>-3.7036999999999999E-3</v>
      </c>
    </row>
    <row r="5" spans="1:21" x14ac:dyDescent="0.2">
      <c r="A5" s="26"/>
      <c r="B5" t="s">
        <v>27</v>
      </c>
      <c r="C5" s="2">
        <v>45203</v>
      </c>
      <c r="D5" s="4">
        <v>157100</v>
      </c>
      <c r="E5" s="4">
        <v>164000</v>
      </c>
      <c r="F5" s="4">
        <v>-6900</v>
      </c>
      <c r="G5" s="4">
        <v>-607500000</v>
      </c>
      <c r="H5" s="4">
        <f>H4+G5</f>
        <v>10885717417.66</v>
      </c>
      <c r="I5" s="4"/>
      <c r="J5" s="4"/>
      <c r="K5" s="4"/>
      <c r="L5" s="4"/>
      <c r="M5" s="4"/>
      <c r="N5" s="4"/>
      <c r="O5" s="4"/>
      <c r="P5" s="4"/>
      <c r="Q5" s="4"/>
      <c r="R5" s="4">
        <v>962300</v>
      </c>
      <c r="S5" s="5">
        <v>0.33367972565727944</v>
      </c>
      <c r="T5" s="5">
        <v>0</v>
      </c>
      <c r="U5" s="5">
        <v>-2.4783100000000001E-3</v>
      </c>
    </row>
    <row r="6" spans="1:21" x14ac:dyDescent="0.2">
      <c r="A6" s="26"/>
      <c r="B6" t="s">
        <v>28</v>
      </c>
      <c r="C6" s="2">
        <v>45204</v>
      </c>
      <c r="D6" s="4">
        <v>80800</v>
      </c>
      <c r="E6" s="4">
        <v>161400</v>
      </c>
      <c r="F6" s="4">
        <v>-80600</v>
      </c>
      <c r="G6" s="4">
        <v>-6576600000</v>
      </c>
      <c r="H6" s="4">
        <f>H5+G6</f>
        <v>4309117417.6599998</v>
      </c>
      <c r="I6" s="4"/>
      <c r="J6" s="4"/>
      <c r="K6" s="4"/>
      <c r="L6" s="4"/>
      <c r="M6" s="4"/>
      <c r="N6" s="4"/>
      <c r="O6" s="4"/>
      <c r="P6" s="4"/>
      <c r="Q6" s="4"/>
      <c r="R6" s="4">
        <v>1236500</v>
      </c>
      <c r="S6" s="5">
        <v>0.19587545491306105</v>
      </c>
      <c r="T6" s="5">
        <v>0</v>
      </c>
      <c r="U6" s="5">
        <v>3.7267099999999998E-3</v>
      </c>
    </row>
    <row r="7" spans="1:21" x14ac:dyDescent="0.2">
      <c r="A7" s="26"/>
      <c r="B7" t="s">
        <v>29</v>
      </c>
      <c r="C7" s="2">
        <v>45205</v>
      </c>
      <c r="D7" s="4">
        <v>74400</v>
      </c>
      <c r="E7" s="4">
        <v>139500</v>
      </c>
      <c r="F7" s="4">
        <v>-65100</v>
      </c>
      <c r="G7" s="4">
        <v>-5215930000</v>
      </c>
      <c r="H7" s="4">
        <f t="shared" ref="H7:H54" si="0">H6+G7</f>
        <v>-906812582.34000015</v>
      </c>
      <c r="I7" s="4"/>
      <c r="J7" s="4"/>
      <c r="K7" s="4"/>
      <c r="L7" s="4"/>
      <c r="M7" s="4"/>
      <c r="N7" s="4"/>
      <c r="O7" s="4"/>
      <c r="P7" s="4"/>
      <c r="Q7" s="4"/>
      <c r="R7" s="4">
        <v>821100</v>
      </c>
      <c r="S7" s="5">
        <v>0.26050420168067229</v>
      </c>
      <c r="T7" s="5">
        <v>0</v>
      </c>
      <c r="U7" s="5">
        <v>7.4257400000000001E-3</v>
      </c>
    </row>
    <row r="8" spans="1:21" x14ac:dyDescent="0.2">
      <c r="A8" s="26"/>
      <c r="B8" t="s">
        <v>32</v>
      </c>
      <c r="C8" s="2">
        <v>45208</v>
      </c>
      <c r="D8" s="4">
        <v>1000</v>
      </c>
      <c r="E8" s="4">
        <v>215300</v>
      </c>
      <c r="F8" s="4">
        <v>-214300</v>
      </c>
      <c r="G8" s="4">
        <v>-17494610000</v>
      </c>
      <c r="H8" s="4">
        <f t="shared" si="0"/>
        <v>-18401422582.34</v>
      </c>
      <c r="I8" s="4"/>
      <c r="J8" s="4"/>
      <c r="K8" s="4"/>
      <c r="L8" s="4"/>
      <c r="M8" s="4"/>
      <c r="N8" s="4"/>
      <c r="O8" s="4"/>
      <c r="P8" s="4"/>
      <c r="Q8" s="4"/>
      <c r="R8" s="4">
        <v>944900</v>
      </c>
      <c r="S8" s="5">
        <v>0.2289131124986771</v>
      </c>
      <c r="T8" s="5">
        <v>0</v>
      </c>
      <c r="U8" s="5">
        <v>1.2285E-3</v>
      </c>
    </row>
    <row r="9" spans="1:21" x14ac:dyDescent="0.2">
      <c r="A9" s="26"/>
      <c r="B9" t="s">
        <v>33</v>
      </c>
      <c r="C9" s="2">
        <v>45209</v>
      </c>
      <c r="D9" s="4">
        <v>119200</v>
      </c>
      <c r="E9" s="4">
        <v>66100</v>
      </c>
      <c r="F9" s="4">
        <v>53100</v>
      </c>
      <c r="G9" s="4">
        <v>4431260000</v>
      </c>
      <c r="H9" s="4">
        <f t="shared" si="0"/>
        <v>-13970162582.34</v>
      </c>
      <c r="I9" s="4"/>
      <c r="J9" s="4"/>
      <c r="K9" s="4"/>
      <c r="L9" s="4"/>
      <c r="M9" s="4"/>
      <c r="N9" s="4"/>
      <c r="O9" s="4"/>
      <c r="P9" s="4"/>
      <c r="Q9" s="4"/>
      <c r="R9" s="4">
        <v>1723800</v>
      </c>
      <c r="S9" s="5">
        <v>0.10749506903353057</v>
      </c>
      <c r="T9" s="5">
        <v>0</v>
      </c>
      <c r="U9" s="5">
        <v>6.13497E-3</v>
      </c>
    </row>
    <row r="10" spans="1:21" x14ac:dyDescent="0.2">
      <c r="A10" s="26"/>
      <c r="B10" t="s">
        <v>34</v>
      </c>
      <c r="C10" s="2">
        <v>45210</v>
      </c>
      <c r="D10" s="4">
        <v>88800</v>
      </c>
      <c r="E10" s="4">
        <v>171700</v>
      </c>
      <c r="F10" s="4">
        <v>-82900</v>
      </c>
      <c r="G10" s="4">
        <v>-6816990000</v>
      </c>
      <c r="H10" s="4">
        <f t="shared" si="0"/>
        <v>-20787152582.34</v>
      </c>
      <c r="I10" s="4"/>
      <c r="J10" s="4"/>
      <c r="K10" s="4"/>
      <c r="L10" s="4"/>
      <c r="M10" s="4"/>
      <c r="N10" s="4"/>
      <c r="O10" s="4"/>
      <c r="P10" s="4"/>
      <c r="Q10" s="4"/>
      <c r="R10" s="4">
        <v>676900</v>
      </c>
      <c r="S10" s="5">
        <v>0.38484266509085535</v>
      </c>
      <c r="T10" s="5">
        <v>0</v>
      </c>
      <c r="U10" s="5">
        <v>7.3170700000000002E-3</v>
      </c>
    </row>
    <row r="11" spans="1:21" x14ac:dyDescent="0.2">
      <c r="A11" s="26"/>
      <c r="B11" t="s">
        <v>35</v>
      </c>
      <c r="C11" s="2">
        <v>45211</v>
      </c>
      <c r="D11" s="4">
        <v>44200</v>
      </c>
      <c r="E11" s="4">
        <v>63200</v>
      </c>
      <c r="F11" s="4">
        <v>-19000</v>
      </c>
      <c r="G11" s="4">
        <v>-1572590000</v>
      </c>
      <c r="H11" s="4">
        <f t="shared" si="0"/>
        <v>-22359742582.34</v>
      </c>
      <c r="I11" s="4"/>
      <c r="J11" s="4"/>
      <c r="K11" s="4"/>
      <c r="L11" s="4"/>
      <c r="M11" s="4"/>
      <c r="N11" s="4"/>
      <c r="O11" s="4"/>
      <c r="P11" s="4"/>
      <c r="Q11" s="4"/>
      <c r="R11" s="4">
        <v>833500</v>
      </c>
      <c r="S11" s="5">
        <v>0.12885422915416916</v>
      </c>
      <c r="T11" s="5">
        <v>0</v>
      </c>
      <c r="U11" s="5">
        <v>-1.2106540000000001E-2</v>
      </c>
    </row>
    <row r="12" spans="1:21" x14ac:dyDescent="0.2">
      <c r="A12" s="26"/>
      <c r="B12" t="s">
        <v>36</v>
      </c>
      <c r="C12" s="2">
        <v>45212</v>
      </c>
      <c r="D12" s="4">
        <v>6300</v>
      </c>
      <c r="E12" s="4">
        <v>7200</v>
      </c>
      <c r="F12" s="4">
        <v>-900</v>
      </c>
      <c r="G12" s="4">
        <v>-72900000</v>
      </c>
      <c r="H12" s="4">
        <f t="shared" si="0"/>
        <v>-22432642582.34</v>
      </c>
      <c r="I12" s="4"/>
      <c r="J12" s="4"/>
      <c r="K12" s="4"/>
      <c r="L12" s="4"/>
      <c r="M12" s="4"/>
      <c r="N12" s="4"/>
      <c r="O12" s="4"/>
      <c r="P12" s="4"/>
      <c r="Q12" s="4"/>
      <c r="R12" s="4">
        <v>755500</v>
      </c>
      <c r="S12" s="5">
        <v>1.7868960953011249E-2</v>
      </c>
      <c r="T12" s="5">
        <v>0</v>
      </c>
      <c r="U12" s="5">
        <v>4.9019600000000003E-3</v>
      </c>
    </row>
    <row r="13" spans="1:21" x14ac:dyDescent="0.2">
      <c r="A13" s="26"/>
      <c r="B13" t="s">
        <v>8</v>
      </c>
      <c r="C13" s="6">
        <v>45215</v>
      </c>
      <c r="D13" s="4">
        <v>70400</v>
      </c>
      <c r="E13" s="4">
        <v>37900</v>
      </c>
      <c r="F13" s="4">
        <v>32500</v>
      </c>
      <c r="G13" s="4">
        <v>2650460000</v>
      </c>
      <c r="H13" s="4">
        <f t="shared" si="0"/>
        <v>-19782182582.34</v>
      </c>
      <c r="I13" s="4"/>
      <c r="J13" s="4"/>
      <c r="K13" s="4"/>
      <c r="L13" s="4"/>
      <c r="M13" s="4"/>
      <c r="N13" s="4"/>
      <c r="O13" s="4"/>
      <c r="P13" s="4"/>
      <c r="Q13" s="4"/>
      <c r="R13" s="4">
        <v>560800</v>
      </c>
      <c r="S13" s="5">
        <v>0.19311697574893011</v>
      </c>
      <c r="T13" s="5">
        <v>0</v>
      </c>
      <c r="U13" s="5">
        <v>-1.463415E-2</v>
      </c>
    </row>
    <row r="14" spans="1:21" x14ac:dyDescent="0.2">
      <c r="A14" s="26"/>
      <c r="B14" t="s">
        <v>9</v>
      </c>
      <c r="C14" s="6">
        <v>45216</v>
      </c>
      <c r="D14" s="4">
        <v>39000</v>
      </c>
      <c r="E14" s="4">
        <v>20600</v>
      </c>
      <c r="F14" s="4">
        <v>18400</v>
      </c>
      <c r="G14" s="4">
        <v>1348540000</v>
      </c>
      <c r="H14" s="4">
        <f t="shared" si="0"/>
        <v>-18433642582.34</v>
      </c>
      <c r="I14" s="4"/>
      <c r="J14" s="4"/>
      <c r="K14" s="4"/>
      <c r="L14" s="4"/>
      <c r="M14" s="4"/>
      <c r="N14" s="4"/>
      <c r="O14" s="4"/>
      <c r="P14" s="4"/>
      <c r="Q14" s="4"/>
      <c r="R14" s="4">
        <v>1327000</v>
      </c>
      <c r="S14" s="5">
        <v>4.4913338357196686E-2</v>
      </c>
      <c r="T14" s="5">
        <v>0</v>
      </c>
      <c r="U14" s="5">
        <v>-5.9405939999999997E-2</v>
      </c>
    </row>
    <row r="15" spans="1:21" x14ac:dyDescent="0.2">
      <c r="A15" s="26"/>
      <c r="B15" t="s">
        <v>10</v>
      </c>
      <c r="C15" s="6">
        <v>45217</v>
      </c>
      <c r="D15" s="4">
        <v>310100</v>
      </c>
      <c r="E15" s="4">
        <v>3900</v>
      </c>
      <c r="F15" s="4">
        <v>306200</v>
      </c>
      <c r="G15" s="4">
        <v>22613660000</v>
      </c>
      <c r="H15" s="4">
        <f t="shared" si="0"/>
        <v>4180017417.6599998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1672900</v>
      </c>
      <c r="S15" s="5">
        <v>0.18769800944467691</v>
      </c>
      <c r="T15" s="5">
        <v>0</v>
      </c>
      <c r="U15" s="5">
        <v>-4.3421050000000003E-2</v>
      </c>
    </row>
    <row r="16" spans="1:21" x14ac:dyDescent="0.2">
      <c r="A16" s="26"/>
      <c r="B16" t="s">
        <v>11</v>
      </c>
      <c r="C16" s="6">
        <v>45218</v>
      </c>
      <c r="D16" s="4">
        <v>427300</v>
      </c>
      <c r="E16" s="4">
        <v>11900</v>
      </c>
      <c r="F16" s="4">
        <v>415400</v>
      </c>
      <c r="G16" s="4">
        <v>29796670000</v>
      </c>
      <c r="H16" s="4">
        <f t="shared" si="0"/>
        <v>33976687417.66</v>
      </c>
      <c r="I16" s="4"/>
      <c r="J16" s="4"/>
      <c r="K16" s="4"/>
      <c r="L16" s="4"/>
      <c r="M16" s="4"/>
      <c r="N16" s="4"/>
      <c r="O16" s="4"/>
      <c r="P16" s="4"/>
      <c r="Q16" s="4"/>
      <c r="R16" s="4">
        <v>974100</v>
      </c>
      <c r="S16" s="5">
        <v>0.45087773329226977</v>
      </c>
      <c r="T16" s="5">
        <v>0</v>
      </c>
      <c r="U16" s="5">
        <v>-3.0261349999999999E-2</v>
      </c>
    </row>
    <row r="17" spans="1:21" x14ac:dyDescent="0.2">
      <c r="A17" s="26"/>
      <c r="B17" t="s">
        <v>12</v>
      </c>
      <c r="C17" s="6">
        <v>45219</v>
      </c>
      <c r="D17" s="4">
        <v>322400</v>
      </c>
      <c r="E17" s="4">
        <v>19100</v>
      </c>
      <c r="F17" s="4">
        <v>303300</v>
      </c>
      <c r="G17" s="4">
        <v>22012540000</v>
      </c>
      <c r="H17" s="4">
        <f t="shared" si="0"/>
        <v>55989227417.660004</v>
      </c>
      <c r="I17" s="4"/>
      <c r="J17" s="4"/>
      <c r="K17" s="4"/>
      <c r="L17" s="4"/>
      <c r="M17" s="4"/>
      <c r="N17" s="4"/>
      <c r="O17" s="4"/>
      <c r="P17" s="4"/>
      <c r="Q17" s="4"/>
      <c r="R17" s="4">
        <v>921600</v>
      </c>
      <c r="S17" s="5">
        <v>0.37055121527777779</v>
      </c>
      <c r="T17" s="5">
        <v>0</v>
      </c>
      <c r="U17" s="5">
        <v>6.0992909999999997E-2</v>
      </c>
    </row>
    <row r="18" spans="1:21" x14ac:dyDescent="0.2">
      <c r="A18" s="26"/>
      <c r="B18" t="s">
        <v>15</v>
      </c>
      <c r="C18" s="6">
        <v>45222</v>
      </c>
      <c r="D18" s="4">
        <v>21600</v>
      </c>
      <c r="E18" s="4">
        <v>112200</v>
      </c>
      <c r="F18" s="4">
        <v>-90600</v>
      </c>
      <c r="G18" s="4">
        <v>-6629400000</v>
      </c>
      <c r="H18" s="4">
        <f t="shared" si="0"/>
        <v>49359827417.660004</v>
      </c>
      <c r="I18" s="4"/>
      <c r="J18" s="4"/>
      <c r="K18" s="4"/>
      <c r="L18" s="4"/>
      <c r="M18" s="4"/>
      <c r="N18" s="4"/>
      <c r="O18" s="4"/>
      <c r="P18" s="4"/>
      <c r="Q18" s="4"/>
      <c r="R18" s="4">
        <v>471200</v>
      </c>
      <c r="S18" s="5">
        <v>0.28395585738539897</v>
      </c>
      <c r="T18" s="5">
        <v>0</v>
      </c>
      <c r="U18" s="5">
        <v>-3.4759360000000003E-2</v>
      </c>
    </row>
    <row r="19" spans="1:21" x14ac:dyDescent="0.2">
      <c r="A19" s="26"/>
      <c r="B19" t="s">
        <v>16</v>
      </c>
      <c r="C19" s="6">
        <v>45223</v>
      </c>
      <c r="D19" s="4">
        <v>85200</v>
      </c>
      <c r="E19" s="4">
        <v>44800</v>
      </c>
      <c r="F19" s="4">
        <v>40400</v>
      </c>
      <c r="G19" s="4">
        <v>2916590000</v>
      </c>
      <c r="H19" s="4">
        <f t="shared" si="0"/>
        <v>52276417417.660004</v>
      </c>
      <c r="I19" s="4"/>
      <c r="J19" s="4"/>
      <c r="K19" s="4"/>
      <c r="L19" s="4"/>
      <c r="M19" s="4"/>
      <c r="N19" s="4"/>
      <c r="O19" s="4"/>
      <c r="P19" s="4"/>
      <c r="Q19" s="4"/>
      <c r="R19" s="4">
        <v>391500</v>
      </c>
      <c r="S19" s="5">
        <v>0.33205619412515963</v>
      </c>
      <c r="T19" s="5">
        <v>0</v>
      </c>
      <c r="U19" s="5">
        <v>4.15512E-3</v>
      </c>
    </row>
    <row r="20" spans="1:21" x14ac:dyDescent="0.2">
      <c r="A20" s="26"/>
      <c r="B20" t="s">
        <v>17</v>
      </c>
      <c r="C20" s="6">
        <v>45224</v>
      </c>
      <c r="D20" s="4">
        <v>44200</v>
      </c>
      <c r="E20" s="4">
        <v>50300</v>
      </c>
      <c r="F20" s="4">
        <v>-6100</v>
      </c>
      <c r="G20" s="4">
        <v>-423450000</v>
      </c>
      <c r="H20" s="4">
        <f t="shared" si="0"/>
        <v>51852967417.660004</v>
      </c>
      <c r="I20" s="4"/>
      <c r="J20" s="4"/>
      <c r="K20" s="4"/>
      <c r="L20" s="4"/>
      <c r="M20" s="4"/>
      <c r="N20" s="4"/>
      <c r="O20" s="4"/>
      <c r="P20" s="4"/>
      <c r="Q20" s="4"/>
      <c r="R20" s="4">
        <v>364000</v>
      </c>
      <c r="S20" s="5">
        <v>0.25961538461538464</v>
      </c>
      <c r="T20" s="5">
        <v>0</v>
      </c>
      <c r="U20" s="5">
        <v>6.8965500000000004E-3</v>
      </c>
    </row>
    <row r="21" spans="1:21" x14ac:dyDescent="0.2">
      <c r="A21" s="26"/>
      <c r="B21" t="s">
        <v>18</v>
      </c>
      <c r="C21" s="6">
        <v>45225</v>
      </c>
      <c r="D21" s="4">
        <v>307900</v>
      </c>
      <c r="E21" s="4">
        <v>42400</v>
      </c>
      <c r="F21" s="4">
        <v>265500</v>
      </c>
      <c r="G21" s="4">
        <v>18737370000</v>
      </c>
      <c r="H21" s="4">
        <f t="shared" si="0"/>
        <v>70590337417.660004</v>
      </c>
      <c r="I21" s="4"/>
      <c r="J21" s="4"/>
      <c r="K21" s="4"/>
      <c r="L21" s="4"/>
      <c r="M21" s="4"/>
      <c r="N21" s="4"/>
      <c r="O21" s="4"/>
      <c r="P21" s="4"/>
      <c r="Q21" s="4"/>
      <c r="R21" s="4">
        <v>1101900</v>
      </c>
      <c r="S21" s="5">
        <v>0.31790543606497867</v>
      </c>
      <c r="T21" s="5">
        <v>0</v>
      </c>
      <c r="U21" s="5">
        <v>-2.739726E-2</v>
      </c>
    </row>
    <row r="22" spans="1:21" x14ac:dyDescent="0.2">
      <c r="A22" s="26"/>
      <c r="B22" t="s">
        <v>19</v>
      </c>
      <c r="C22" s="6">
        <v>45226</v>
      </c>
      <c r="D22" s="4">
        <v>300</v>
      </c>
      <c r="E22" s="4">
        <v>15000</v>
      </c>
      <c r="F22" s="4">
        <v>-14700</v>
      </c>
      <c r="G22" s="4">
        <v>-1029480000</v>
      </c>
      <c r="H22" s="4">
        <f t="shared" si="0"/>
        <v>69560857417.660004</v>
      </c>
      <c r="I22" s="4"/>
      <c r="J22" s="4"/>
      <c r="K22" s="4"/>
      <c r="L22" s="4"/>
      <c r="M22" s="4"/>
      <c r="N22" s="4"/>
      <c r="O22" s="4"/>
      <c r="P22" s="4"/>
      <c r="Q22" s="4"/>
      <c r="R22" s="4">
        <v>290700</v>
      </c>
      <c r="S22" s="5">
        <v>5.2631578947368418E-2</v>
      </c>
      <c r="T22" s="5">
        <v>0</v>
      </c>
      <c r="U22" s="5">
        <v>-1.408451E-2</v>
      </c>
    </row>
    <row r="23" spans="1:21" x14ac:dyDescent="0.2">
      <c r="A23" s="26"/>
      <c r="B23" t="s">
        <v>22</v>
      </c>
      <c r="C23" s="2">
        <v>45229</v>
      </c>
      <c r="D23" s="4">
        <v>105000</v>
      </c>
      <c r="E23" s="4">
        <v>3800</v>
      </c>
      <c r="F23" s="4">
        <v>101200</v>
      </c>
      <c r="G23" s="4">
        <v>6963660000</v>
      </c>
      <c r="H23" s="4">
        <f t="shared" si="0"/>
        <v>76524517417.660004</v>
      </c>
      <c r="I23" s="4"/>
      <c r="J23" s="4"/>
      <c r="K23" s="4"/>
      <c r="L23" s="4"/>
      <c r="M23" s="4"/>
      <c r="N23" s="4"/>
      <c r="O23" s="4"/>
      <c r="P23" s="4"/>
      <c r="Q23" s="4"/>
      <c r="R23" s="4">
        <v>426100</v>
      </c>
      <c r="S23" s="5">
        <v>0.25533912227176719</v>
      </c>
      <c r="T23" s="5">
        <v>0</v>
      </c>
      <c r="U23" s="5">
        <v>-3.8571429999999997E-2</v>
      </c>
    </row>
    <row r="24" spans="1:21" x14ac:dyDescent="0.2">
      <c r="A24" s="26"/>
      <c r="B24" t="s">
        <v>23</v>
      </c>
      <c r="C24" s="2">
        <v>45230</v>
      </c>
      <c r="D24" s="4">
        <v>161900</v>
      </c>
      <c r="E24" s="4">
        <v>75800</v>
      </c>
      <c r="F24" s="4">
        <v>86100</v>
      </c>
      <c r="G24" s="4">
        <v>5419330000</v>
      </c>
      <c r="H24" s="4">
        <f t="shared" si="0"/>
        <v>81943847417.660004</v>
      </c>
      <c r="I24" s="4"/>
      <c r="J24" s="4"/>
      <c r="K24" s="4"/>
      <c r="L24" s="4"/>
      <c r="M24" s="4"/>
      <c r="N24" s="4"/>
      <c r="O24" s="4"/>
      <c r="P24" s="4"/>
      <c r="Q24" s="4"/>
      <c r="R24" s="4">
        <v>821900</v>
      </c>
      <c r="S24" s="5">
        <v>0.28920793283854485</v>
      </c>
      <c r="T24" s="5">
        <v>0</v>
      </c>
      <c r="U24" s="5">
        <v>-6.3893019999999995E-2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192000</v>
      </c>
      <c r="E25" s="4">
        <v>108400</v>
      </c>
      <c r="F25" s="4">
        <v>83600</v>
      </c>
      <c r="G25" s="4">
        <v>5400520000</v>
      </c>
      <c r="H25" s="4">
        <f t="shared" si="0"/>
        <v>87344367417.660004</v>
      </c>
      <c r="I25" s="4"/>
      <c r="J25" s="4"/>
      <c r="K25" s="4"/>
      <c r="L25" s="4"/>
      <c r="M25" s="4"/>
      <c r="N25" s="4"/>
      <c r="O25" s="4"/>
      <c r="P25" s="4"/>
      <c r="Q25" s="4"/>
      <c r="R25" s="4">
        <v>538700</v>
      </c>
      <c r="S25" s="5">
        <v>0.55763875997772416</v>
      </c>
      <c r="T25" s="5">
        <v>0</v>
      </c>
      <c r="U25" s="5">
        <v>3.3333330000000001E-2</v>
      </c>
    </row>
    <row r="26" spans="1:21" x14ac:dyDescent="0.2">
      <c r="A26" s="26"/>
      <c r="B26" t="s">
        <v>25</v>
      </c>
      <c r="C26" s="6">
        <v>45232</v>
      </c>
      <c r="D26" s="4">
        <v>82400</v>
      </c>
      <c r="E26" s="4">
        <v>0</v>
      </c>
      <c r="F26" s="4">
        <v>82400</v>
      </c>
      <c r="G26" s="4">
        <v>5584230000</v>
      </c>
      <c r="H26" s="4">
        <f t="shared" si="0"/>
        <v>92928597417.660004</v>
      </c>
      <c r="I26" s="4"/>
      <c r="J26" s="4"/>
      <c r="K26" s="4"/>
      <c r="L26" s="4"/>
      <c r="M26" s="4"/>
      <c r="N26" s="4"/>
      <c r="O26" s="4"/>
      <c r="P26" s="4"/>
      <c r="Q26" s="4"/>
      <c r="R26" s="4">
        <v>533200</v>
      </c>
      <c r="S26" s="5">
        <v>0.15453863465866466</v>
      </c>
      <c r="T26" s="5">
        <v>0</v>
      </c>
      <c r="U26" s="5">
        <v>3.6866360000000001E-2</v>
      </c>
    </row>
    <row r="27" spans="1:21" x14ac:dyDescent="0.2">
      <c r="A27" s="26"/>
      <c r="B27" t="s">
        <v>26</v>
      </c>
      <c r="C27" s="6">
        <v>45233</v>
      </c>
      <c r="D27" s="4">
        <v>164000</v>
      </c>
      <c r="E27" s="4">
        <v>80800</v>
      </c>
      <c r="F27" s="4">
        <v>83200</v>
      </c>
      <c r="G27" s="4">
        <v>5690800000</v>
      </c>
      <c r="H27" s="4">
        <f t="shared" si="0"/>
        <v>98619397417.660004</v>
      </c>
      <c r="I27" s="4"/>
      <c r="J27" s="4"/>
      <c r="K27" s="4"/>
      <c r="L27" s="4"/>
      <c r="M27" s="4"/>
      <c r="N27" s="4"/>
      <c r="O27" s="4"/>
      <c r="P27" s="4"/>
      <c r="Q27" s="4"/>
      <c r="R27" s="4">
        <v>471500</v>
      </c>
      <c r="S27" s="5">
        <v>0.51919406150583247</v>
      </c>
      <c r="T27" s="5">
        <v>0</v>
      </c>
      <c r="U27" s="5">
        <v>2.2222220000000001E-2</v>
      </c>
    </row>
    <row r="28" spans="1:21" x14ac:dyDescent="0.2">
      <c r="A28" s="26"/>
      <c r="B28" t="s">
        <v>29</v>
      </c>
      <c r="C28" s="6">
        <v>45236</v>
      </c>
      <c r="D28" s="4">
        <v>4800</v>
      </c>
      <c r="E28" s="4">
        <v>35101</v>
      </c>
      <c r="F28" s="4">
        <v>-30301</v>
      </c>
      <c r="G28" s="4">
        <v>-2082250000</v>
      </c>
      <c r="H28" s="4">
        <f t="shared" si="0"/>
        <v>96537147417.660004</v>
      </c>
      <c r="I28" s="4"/>
      <c r="J28" s="4"/>
      <c r="K28" s="4"/>
      <c r="L28" s="4"/>
      <c r="M28" s="4"/>
      <c r="N28" s="4"/>
      <c r="O28" s="4"/>
      <c r="P28" s="4"/>
      <c r="Q28" s="4"/>
      <c r="R28" s="4">
        <v>267100</v>
      </c>
      <c r="S28" s="5">
        <v>0.14938599775365033</v>
      </c>
      <c r="T28" s="5">
        <v>0</v>
      </c>
      <c r="U28" s="5">
        <v>7.2463800000000002E-3</v>
      </c>
    </row>
    <row r="29" spans="1:21" x14ac:dyDescent="0.2">
      <c r="A29" s="26"/>
      <c r="B29" t="s">
        <v>30</v>
      </c>
      <c r="C29" s="6">
        <v>45237</v>
      </c>
      <c r="D29" s="4">
        <v>2600</v>
      </c>
      <c r="E29" s="4">
        <v>17300</v>
      </c>
      <c r="F29" s="4">
        <v>-14700</v>
      </c>
      <c r="G29" s="4">
        <v>-1015960000</v>
      </c>
      <c r="H29" s="4">
        <f t="shared" si="0"/>
        <v>95521187417.660004</v>
      </c>
      <c r="I29" s="4"/>
      <c r="J29" s="4"/>
      <c r="K29" s="4"/>
      <c r="L29" s="4"/>
      <c r="M29" s="4"/>
      <c r="N29" s="4"/>
      <c r="O29" s="4"/>
      <c r="P29" s="4"/>
      <c r="Q29" s="4"/>
      <c r="R29" s="4">
        <v>368000</v>
      </c>
      <c r="S29" s="5">
        <v>5.4076086956521739E-2</v>
      </c>
      <c r="T29" s="5">
        <v>0</v>
      </c>
      <c r="U29" s="5">
        <v>-2.302158E-2</v>
      </c>
    </row>
    <row r="30" spans="1:21" x14ac:dyDescent="0.2">
      <c r="A30" s="26"/>
      <c r="B30" t="s">
        <v>37</v>
      </c>
      <c r="C30" s="6">
        <v>45238</v>
      </c>
      <c r="D30" s="4">
        <v>5600</v>
      </c>
      <c r="E30" s="4">
        <v>45300</v>
      </c>
      <c r="F30" s="4">
        <v>-39700</v>
      </c>
      <c r="G30" s="4">
        <v>-2748060000</v>
      </c>
      <c r="H30" s="4">
        <f t="shared" si="0"/>
        <v>92773127417.660004</v>
      </c>
      <c r="I30" s="4"/>
      <c r="J30" s="4"/>
      <c r="K30" s="4"/>
      <c r="L30" s="4"/>
      <c r="M30" s="4"/>
      <c r="N30" s="4"/>
      <c r="O30" s="4"/>
      <c r="P30" s="4"/>
      <c r="Q30" s="4"/>
      <c r="R30" s="4">
        <v>572000</v>
      </c>
      <c r="S30" s="5">
        <v>8.8986013986013981E-2</v>
      </c>
      <c r="T30" s="5">
        <v>0</v>
      </c>
      <c r="U30" s="5">
        <v>6.038292E-2</v>
      </c>
    </row>
    <row r="31" spans="1:21" x14ac:dyDescent="0.2">
      <c r="A31" s="26"/>
      <c r="B31" t="s">
        <v>32</v>
      </c>
      <c r="C31" s="6">
        <v>45239</v>
      </c>
      <c r="D31" s="4">
        <v>22100</v>
      </c>
      <c r="E31" s="4">
        <v>221000</v>
      </c>
      <c r="F31" s="4">
        <v>-198900</v>
      </c>
      <c r="G31" s="4">
        <v>-14129490000</v>
      </c>
      <c r="H31" s="4">
        <f t="shared" si="0"/>
        <v>78643637417.660004</v>
      </c>
      <c r="I31" s="4"/>
      <c r="J31" s="4"/>
      <c r="K31" s="4"/>
      <c r="L31" s="4"/>
      <c r="M31" s="4"/>
      <c r="N31" s="4"/>
      <c r="O31" s="4"/>
      <c r="P31" s="4"/>
      <c r="Q31" s="4"/>
      <c r="R31" s="4">
        <v>795000</v>
      </c>
      <c r="S31" s="5">
        <v>0.3057861635220126</v>
      </c>
      <c r="T31" s="5">
        <v>0</v>
      </c>
      <c r="U31" s="5">
        <v>-1.944444E-2</v>
      </c>
    </row>
    <row r="32" spans="1:21" x14ac:dyDescent="0.2">
      <c r="A32" s="26"/>
      <c r="B32" t="s">
        <v>33</v>
      </c>
      <c r="C32" s="6">
        <v>45240</v>
      </c>
      <c r="D32" s="4">
        <v>118300</v>
      </c>
      <c r="E32" s="4">
        <v>195500</v>
      </c>
      <c r="F32" s="4">
        <v>-77200</v>
      </c>
      <c r="G32" s="4">
        <v>-5407380000</v>
      </c>
      <c r="H32" s="4">
        <f t="shared" si="0"/>
        <v>73236257417.660004</v>
      </c>
      <c r="I32" s="4"/>
      <c r="J32" s="4"/>
      <c r="K32" s="4"/>
      <c r="L32" s="4"/>
      <c r="M32" s="4"/>
      <c r="N32" s="4"/>
      <c r="O32" s="4"/>
      <c r="P32" s="4"/>
      <c r="Q32" s="4"/>
      <c r="R32" s="4">
        <v>717900</v>
      </c>
      <c r="S32" s="5">
        <v>0.43710823234433765</v>
      </c>
      <c r="T32" s="5">
        <v>0</v>
      </c>
      <c r="U32" s="5">
        <v>-2.1246460000000002E-2</v>
      </c>
    </row>
    <row r="33" spans="1:21" x14ac:dyDescent="0.2">
      <c r="A33" s="26"/>
      <c r="B33" t="s">
        <v>36</v>
      </c>
      <c r="C33" s="6">
        <v>45243</v>
      </c>
      <c r="D33" s="4">
        <v>9200</v>
      </c>
      <c r="E33" s="4">
        <v>17300</v>
      </c>
      <c r="F33" s="4">
        <v>-8100</v>
      </c>
      <c r="G33" s="4">
        <v>-560330000</v>
      </c>
      <c r="H33" s="4">
        <f t="shared" si="0"/>
        <v>72675927417.660004</v>
      </c>
      <c r="I33" s="4"/>
      <c r="J33" s="4"/>
      <c r="K33" s="4"/>
      <c r="L33" s="4"/>
      <c r="M33" s="4"/>
      <c r="N33" s="4"/>
      <c r="O33" s="4"/>
      <c r="P33" s="4"/>
      <c r="Q33" s="4"/>
      <c r="R33" s="4">
        <v>449200</v>
      </c>
      <c r="S33" s="5">
        <v>5.8993766696349065E-2</v>
      </c>
      <c r="T33" s="5">
        <v>0</v>
      </c>
      <c r="U33" s="5">
        <v>1.157742E-2</v>
      </c>
    </row>
    <row r="34" spans="1:21" x14ac:dyDescent="0.2">
      <c r="A34" s="26"/>
      <c r="B34" t="s">
        <v>38</v>
      </c>
      <c r="C34" s="6">
        <v>45244</v>
      </c>
      <c r="D34" s="4">
        <v>0</v>
      </c>
      <c r="E34" s="4">
        <v>18700</v>
      </c>
      <c r="F34" s="4">
        <v>-18700</v>
      </c>
      <c r="G34" s="4">
        <v>-1323810000</v>
      </c>
      <c r="H34" s="4">
        <f t="shared" si="0"/>
        <v>71352117417.660004</v>
      </c>
      <c r="I34" s="4"/>
      <c r="J34" s="4"/>
      <c r="K34" s="4"/>
      <c r="L34" s="4"/>
      <c r="M34" s="4"/>
      <c r="N34" s="4"/>
      <c r="O34" s="4"/>
      <c r="P34" s="4"/>
      <c r="Q34" s="4"/>
      <c r="R34" s="4">
        <v>516000</v>
      </c>
      <c r="S34" s="5">
        <v>3.6240310077519378E-2</v>
      </c>
      <c r="T34" s="5">
        <v>0</v>
      </c>
      <c r="U34" s="5">
        <v>4.2918499999999998E-3</v>
      </c>
    </row>
    <row r="35" spans="1:21" x14ac:dyDescent="0.2">
      <c r="A35" s="26"/>
      <c r="B35" t="s">
        <v>7</v>
      </c>
      <c r="C35" s="6">
        <v>45245</v>
      </c>
      <c r="D35" s="4">
        <v>220100</v>
      </c>
      <c r="E35" s="4">
        <v>166000</v>
      </c>
      <c r="F35" s="4">
        <v>54100</v>
      </c>
      <c r="G35" s="4">
        <v>3878960000</v>
      </c>
      <c r="H35" s="4">
        <f t="shared" si="0"/>
        <v>75231077417.660004</v>
      </c>
      <c r="I35" s="4"/>
      <c r="J35" s="4"/>
      <c r="K35" s="4"/>
      <c r="L35" s="4"/>
      <c r="M35" s="4"/>
      <c r="N35" s="4"/>
      <c r="O35" s="4"/>
      <c r="P35" s="4"/>
      <c r="Q35" s="4"/>
      <c r="R35" s="4">
        <v>1421800</v>
      </c>
      <c r="S35" s="5">
        <v>0.27155718103812071</v>
      </c>
      <c r="T35" s="5">
        <v>0</v>
      </c>
      <c r="U35" s="5">
        <v>3.9886039999999998E-2</v>
      </c>
    </row>
    <row r="36" spans="1:21" x14ac:dyDescent="0.2">
      <c r="A36" s="26"/>
      <c r="B36" t="s">
        <v>8</v>
      </c>
      <c r="C36" s="6">
        <v>45246</v>
      </c>
      <c r="D36" s="4">
        <v>15000</v>
      </c>
      <c r="E36" s="4">
        <v>1900</v>
      </c>
      <c r="F36" s="4">
        <v>13100</v>
      </c>
      <c r="G36" s="4">
        <v>955710000</v>
      </c>
      <c r="H36" s="4">
        <f t="shared" si="0"/>
        <v>76186787417.660004</v>
      </c>
      <c r="I36" s="4"/>
      <c r="J36" s="4"/>
      <c r="K36" s="4"/>
      <c r="L36" s="4"/>
      <c r="M36" s="4"/>
      <c r="N36" s="4"/>
      <c r="O36" s="4"/>
      <c r="P36" s="4"/>
      <c r="Q36" s="4"/>
      <c r="R36" s="4">
        <v>626800</v>
      </c>
      <c r="S36" s="5">
        <v>2.6962348436502873E-2</v>
      </c>
      <c r="T36" s="5">
        <v>0</v>
      </c>
      <c r="U36" s="5">
        <v>4.1095899999999998E-3</v>
      </c>
    </row>
    <row r="37" spans="1:21" x14ac:dyDescent="0.2">
      <c r="A37" s="26"/>
      <c r="B37" t="s">
        <v>9</v>
      </c>
      <c r="C37" s="6">
        <v>45247</v>
      </c>
      <c r="D37" s="4">
        <v>3300</v>
      </c>
      <c r="E37" s="4">
        <v>700</v>
      </c>
      <c r="F37" s="4">
        <v>2600</v>
      </c>
      <c r="G37" s="4">
        <v>184020000</v>
      </c>
      <c r="H37" s="4">
        <f t="shared" si="0"/>
        <v>76370807417.660004</v>
      </c>
      <c r="I37" s="4"/>
      <c r="J37" s="4"/>
      <c r="K37" s="4"/>
      <c r="L37" s="4"/>
      <c r="M37" s="4"/>
      <c r="N37" s="4"/>
      <c r="O37" s="4"/>
      <c r="P37" s="4"/>
      <c r="Q37" s="4"/>
      <c r="R37" s="4">
        <v>868700</v>
      </c>
      <c r="S37" s="5">
        <v>4.6045815586508573E-3</v>
      </c>
      <c r="T37" s="5">
        <v>0</v>
      </c>
      <c r="U37" s="5">
        <v>-3.0013640000000001E-2</v>
      </c>
    </row>
    <row r="38" spans="1:21" x14ac:dyDescent="0.2">
      <c r="A38" s="26"/>
      <c r="B38" t="s">
        <v>12</v>
      </c>
      <c r="C38" s="2">
        <v>45250</v>
      </c>
      <c r="D38" s="4">
        <v>1500</v>
      </c>
      <c r="E38" s="4">
        <v>107000</v>
      </c>
      <c r="F38" s="4">
        <v>-105500</v>
      </c>
      <c r="G38" s="4">
        <v>-7409130000</v>
      </c>
      <c r="H38" s="4">
        <f>H37+G38</f>
        <v>68961677417.660004</v>
      </c>
      <c r="I38" s="4"/>
      <c r="J38" s="4"/>
      <c r="K38" s="4"/>
      <c r="L38" s="4"/>
      <c r="M38" s="4"/>
      <c r="N38" s="4"/>
      <c r="O38" s="4"/>
      <c r="P38" s="4"/>
      <c r="Q38" s="4"/>
      <c r="R38" s="4">
        <v>613500</v>
      </c>
      <c r="S38" s="5">
        <v>0.17685411572942136</v>
      </c>
      <c r="T38" s="5">
        <v>0</v>
      </c>
      <c r="U38" s="5">
        <v>-1.5471169999999999E-2</v>
      </c>
    </row>
    <row r="39" spans="1:21" x14ac:dyDescent="0.2">
      <c r="A39" s="26"/>
      <c r="B39" t="s">
        <v>13</v>
      </c>
      <c r="C39" s="2">
        <v>45251</v>
      </c>
      <c r="D39" s="4">
        <v>600</v>
      </c>
      <c r="E39" s="4">
        <v>198100</v>
      </c>
      <c r="F39" s="4">
        <v>-197500</v>
      </c>
      <c r="G39" s="4">
        <v>-13927430000</v>
      </c>
      <c r="H39" s="4">
        <f t="shared" si="0"/>
        <v>55034247417.660004</v>
      </c>
      <c r="I39" s="4"/>
      <c r="J39" s="4"/>
      <c r="K39" s="4"/>
      <c r="L39" s="4"/>
      <c r="M39" s="4"/>
      <c r="N39" s="4"/>
      <c r="O39" s="4"/>
      <c r="P39" s="4"/>
      <c r="Q39" s="4"/>
      <c r="R39" s="4">
        <v>559000</v>
      </c>
      <c r="S39" s="5">
        <v>0.35545617173524152</v>
      </c>
      <c r="T39" s="5">
        <v>0</v>
      </c>
      <c r="U39" s="5">
        <v>1.428571E-2</v>
      </c>
    </row>
    <row r="40" spans="1:21" x14ac:dyDescent="0.2">
      <c r="A40" s="26"/>
      <c r="B40" t="s">
        <v>14</v>
      </c>
      <c r="C40" s="2">
        <v>45252</v>
      </c>
      <c r="D40" s="4">
        <v>16700</v>
      </c>
      <c r="E40" s="4">
        <v>303800</v>
      </c>
      <c r="F40" s="4">
        <v>-287100</v>
      </c>
      <c r="G40" s="4">
        <v>-20318170000</v>
      </c>
      <c r="H40" s="4">
        <f t="shared" si="0"/>
        <v>34716077417.660004</v>
      </c>
      <c r="I40" s="4"/>
      <c r="J40" s="4"/>
      <c r="K40" s="4"/>
      <c r="L40" s="4"/>
      <c r="M40" s="4"/>
      <c r="N40" s="4"/>
      <c r="O40" s="4"/>
      <c r="P40" s="4"/>
      <c r="Q40" s="4"/>
      <c r="R40" s="4">
        <v>659500</v>
      </c>
      <c r="S40" s="5">
        <v>0.48597422289613346</v>
      </c>
      <c r="T40" s="5">
        <v>0</v>
      </c>
      <c r="U40" s="5">
        <v>0</v>
      </c>
    </row>
    <row r="41" spans="1:21" x14ac:dyDescent="0.2">
      <c r="A41" s="26"/>
      <c r="B41" t="s">
        <v>15</v>
      </c>
      <c r="C41" s="2">
        <v>45253</v>
      </c>
      <c r="D41" s="4">
        <v>1300</v>
      </c>
      <c r="E41" s="4">
        <v>194700</v>
      </c>
      <c r="F41" s="4">
        <v>-193400</v>
      </c>
      <c r="G41" s="4">
        <v>-13755250000</v>
      </c>
      <c r="H41" s="4">
        <f t="shared" si="0"/>
        <v>20960827417.660004</v>
      </c>
      <c r="I41" s="4"/>
      <c r="J41" s="4"/>
      <c r="K41" s="4"/>
      <c r="L41" s="4"/>
      <c r="M41" s="4"/>
      <c r="N41" s="4"/>
      <c r="O41" s="4"/>
      <c r="P41" s="4"/>
      <c r="Q41" s="4"/>
      <c r="R41" s="4">
        <v>816600</v>
      </c>
      <c r="S41" s="5">
        <v>0.24001959343619889</v>
      </c>
      <c r="T41" s="5">
        <v>0</v>
      </c>
      <c r="U41" s="5">
        <v>-2.1126760000000001E-2</v>
      </c>
    </row>
    <row r="42" spans="1:21" x14ac:dyDescent="0.2">
      <c r="A42" s="26"/>
      <c r="B42" t="s">
        <v>16</v>
      </c>
      <c r="C42" s="2">
        <v>45254</v>
      </c>
      <c r="D42" s="4">
        <v>1100</v>
      </c>
      <c r="E42" s="4">
        <v>124700</v>
      </c>
      <c r="F42" s="4">
        <v>-123600</v>
      </c>
      <c r="G42" s="4">
        <v>-8490310000</v>
      </c>
      <c r="H42" s="4">
        <f t="shared" si="0"/>
        <v>12470517417.660004</v>
      </c>
      <c r="I42" s="4"/>
      <c r="J42" s="4"/>
      <c r="K42" s="4"/>
      <c r="L42" s="4"/>
      <c r="M42" s="4"/>
      <c r="N42" s="4"/>
      <c r="O42" s="4"/>
      <c r="P42" s="4"/>
      <c r="Q42" s="4"/>
      <c r="R42" s="4">
        <v>750600</v>
      </c>
      <c r="S42" s="5">
        <v>0.16759925393018918</v>
      </c>
      <c r="T42" s="5">
        <v>0</v>
      </c>
      <c r="U42" s="5">
        <v>0</v>
      </c>
    </row>
    <row r="43" spans="1:21" x14ac:dyDescent="0.2">
      <c r="A43" s="26"/>
      <c r="B43" t="s">
        <v>19</v>
      </c>
      <c r="C43" s="2">
        <v>45257</v>
      </c>
      <c r="D43" s="4">
        <v>17400</v>
      </c>
      <c r="E43" s="4">
        <v>12000</v>
      </c>
      <c r="F43" s="4">
        <v>5400</v>
      </c>
      <c r="G43" s="4">
        <v>374140000</v>
      </c>
      <c r="H43" s="4">
        <f t="shared" si="0"/>
        <v>12844657417.660004</v>
      </c>
      <c r="I43" s="4"/>
      <c r="J43" s="4"/>
      <c r="K43" s="4"/>
      <c r="L43" s="4"/>
      <c r="M43" s="4"/>
      <c r="N43" s="4"/>
      <c r="O43" s="4"/>
      <c r="P43" s="4"/>
      <c r="Q43" s="4"/>
      <c r="R43" s="4">
        <v>285900</v>
      </c>
      <c r="S43" s="5">
        <v>0.10283315844700944</v>
      </c>
      <c r="T43" s="5">
        <v>0</v>
      </c>
      <c r="U43" s="5">
        <v>-1.7266190000000001E-2</v>
      </c>
    </row>
    <row r="44" spans="1:21" x14ac:dyDescent="0.2">
      <c r="A44" s="26"/>
      <c r="B44" t="s">
        <v>20</v>
      </c>
      <c r="C44" s="2">
        <v>45258</v>
      </c>
      <c r="D44" s="4">
        <v>76100</v>
      </c>
      <c r="E44" s="4">
        <v>23000</v>
      </c>
      <c r="F44" s="4">
        <v>53100</v>
      </c>
      <c r="G44" s="4">
        <v>3605350000</v>
      </c>
      <c r="H44" s="4">
        <f t="shared" si="0"/>
        <v>16450007417.660004</v>
      </c>
      <c r="I44" s="4"/>
      <c r="J44" s="4"/>
      <c r="K44" s="4"/>
      <c r="L44" s="4"/>
      <c r="M44" s="4"/>
      <c r="N44" s="4"/>
      <c r="O44" s="4"/>
      <c r="P44" s="4"/>
      <c r="Q44" s="4"/>
      <c r="R44" s="4">
        <v>557100</v>
      </c>
      <c r="S44" s="5">
        <v>0.17788547837013102</v>
      </c>
      <c r="T44" s="5">
        <v>0</v>
      </c>
      <c r="U44" s="5">
        <v>0</v>
      </c>
    </row>
    <row r="45" spans="1:21" x14ac:dyDescent="0.2">
      <c r="A45" s="26"/>
      <c r="B45" t="s">
        <v>21</v>
      </c>
      <c r="C45" s="2">
        <v>45259</v>
      </c>
      <c r="D45" s="4">
        <v>9800</v>
      </c>
      <c r="E45" s="4">
        <v>2600</v>
      </c>
      <c r="F45" s="4">
        <v>7200</v>
      </c>
      <c r="G45" s="4">
        <v>493610000</v>
      </c>
      <c r="H45" s="4">
        <f t="shared" si="0"/>
        <v>16943617417.660004</v>
      </c>
      <c r="I45" s="4"/>
      <c r="J45" s="4"/>
      <c r="K45" s="4"/>
      <c r="L45" s="4"/>
      <c r="M45" s="4"/>
      <c r="N45" s="4"/>
      <c r="O45" s="4"/>
      <c r="P45" s="4"/>
      <c r="Q45" s="4"/>
      <c r="R45" s="4">
        <v>321100</v>
      </c>
      <c r="S45" s="5">
        <v>3.8617253192151979E-2</v>
      </c>
      <c r="T45" s="5">
        <v>0</v>
      </c>
      <c r="U45" s="5">
        <v>0</v>
      </c>
    </row>
    <row r="46" spans="1:21" x14ac:dyDescent="0.2">
      <c r="A46" s="26"/>
      <c r="B46" t="s">
        <v>22</v>
      </c>
      <c r="C46" s="2">
        <v>45260</v>
      </c>
      <c r="D46" s="4">
        <v>35800</v>
      </c>
      <c r="E46" s="4">
        <v>386600</v>
      </c>
      <c r="F46" s="4">
        <v>-350800</v>
      </c>
      <c r="G46" s="4">
        <v>-23420860000</v>
      </c>
      <c r="H46" s="4">
        <f t="shared" si="0"/>
        <v>-6477242582.3399963</v>
      </c>
      <c r="I46" s="4"/>
      <c r="J46" s="4"/>
      <c r="K46" s="4"/>
      <c r="L46" s="4"/>
      <c r="M46" s="4"/>
      <c r="N46" s="4"/>
      <c r="O46" s="4"/>
      <c r="P46" s="4"/>
      <c r="Q46" s="4"/>
      <c r="R46" s="4">
        <v>782400</v>
      </c>
      <c r="S46" s="5">
        <v>0.53987730061349692</v>
      </c>
      <c r="T46" s="5">
        <v>0</v>
      </c>
      <c r="U46" s="5">
        <v>-3.3674959999999997E-2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3200</v>
      </c>
      <c r="E47" s="4">
        <v>9600</v>
      </c>
      <c r="F47" s="4">
        <v>-6400</v>
      </c>
      <c r="G47" s="4">
        <v>-429800000</v>
      </c>
      <c r="H47" s="4">
        <f t="shared" si="0"/>
        <v>-6907042582.3399963</v>
      </c>
      <c r="I47" s="4"/>
      <c r="J47" s="4"/>
      <c r="K47" s="4"/>
      <c r="L47" s="4"/>
      <c r="M47" s="4"/>
      <c r="N47" s="4"/>
      <c r="O47" s="4"/>
      <c r="P47" s="4"/>
      <c r="Q47" s="4"/>
      <c r="R47" s="4">
        <v>303200</v>
      </c>
      <c r="S47" s="5">
        <v>4.221635883905013E-2</v>
      </c>
      <c r="T47" s="5">
        <v>0</v>
      </c>
      <c r="U47" s="5">
        <v>2.2727270000000001E-2</v>
      </c>
    </row>
    <row r="48" spans="1:21" x14ac:dyDescent="0.2">
      <c r="A48" s="26"/>
      <c r="B48" t="s">
        <v>27</v>
      </c>
      <c r="C48" s="2">
        <v>45264</v>
      </c>
      <c r="D48" s="4">
        <v>0</v>
      </c>
      <c r="E48" s="4">
        <v>8300</v>
      </c>
      <c r="F48" s="4">
        <v>-8300</v>
      </c>
      <c r="G48" s="4">
        <v>-570125947.10814881</v>
      </c>
      <c r="H48" s="4">
        <f t="shared" si="0"/>
        <v>-7477168529.4481449</v>
      </c>
      <c r="I48" s="4"/>
      <c r="J48" s="4"/>
      <c r="K48" s="4"/>
      <c r="L48" s="4"/>
      <c r="M48" s="4"/>
      <c r="N48" s="4"/>
      <c r="O48" s="4"/>
      <c r="P48" s="4"/>
      <c r="Q48" s="4"/>
      <c r="R48" s="4">
        <v>1015900</v>
      </c>
      <c r="S48" s="5">
        <v>8.1700954818387638E-3</v>
      </c>
      <c r="T48" s="5">
        <v>0</v>
      </c>
      <c r="U48" s="5">
        <v>1.925926E-2</v>
      </c>
    </row>
    <row r="49" spans="1:21" x14ac:dyDescent="0.2">
      <c r="A49" s="26"/>
      <c r="B49" t="s">
        <v>28</v>
      </c>
      <c r="C49" s="2">
        <v>45265</v>
      </c>
      <c r="D49" s="4">
        <v>233200</v>
      </c>
      <c r="E49" s="4">
        <v>168400</v>
      </c>
      <c r="F49" s="4">
        <v>64800</v>
      </c>
      <c r="G49" s="4">
        <v>4494730000</v>
      </c>
      <c r="H49" s="4">
        <f t="shared" si="0"/>
        <v>-2982438529.4481449</v>
      </c>
      <c r="I49" s="4"/>
      <c r="J49" s="4"/>
      <c r="K49" s="4"/>
      <c r="L49" s="4"/>
      <c r="M49" s="4"/>
      <c r="N49" s="4"/>
      <c r="O49" s="4"/>
      <c r="P49" s="4"/>
      <c r="Q49" s="4"/>
      <c r="R49" s="4">
        <v>1425500</v>
      </c>
      <c r="S49" s="5">
        <v>0.28172571027709575</v>
      </c>
      <c r="T49" s="5">
        <v>0</v>
      </c>
      <c r="U49" s="5">
        <v>3.1976739999999997E-2</v>
      </c>
    </row>
    <row r="50" spans="1:21" x14ac:dyDescent="0.2">
      <c r="A50" s="26"/>
      <c r="B50" t="s">
        <v>29</v>
      </c>
      <c r="C50" s="2">
        <v>45266</v>
      </c>
      <c r="D50" s="4">
        <v>1666600</v>
      </c>
      <c r="E50" s="4">
        <v>272700</v>
      </c>
      <c r="F50" s="4">
        <v>1393900</v>
      </c>
      <c r="G50" s="4">
        <v>103324230000</v>
      </c>
      <c r="H50" s="4">
        <f t="shared" si="0"/>
        <v>100341791470.55185</v>
      </c>
      <c r="I50" s="4"/>
      <c r="J50" s="4"/>
      <c r="K50" s="4"/>
      <c r="L50" s="4"/>
      <c r="M50" s="4"/>
      <c r="N50" s="4"/>
      <c r="O50" s="4"/>
      <c r="P50" s="4"/>
      <c r="Q50" s="4"/>
      <c r="R50" s="4">
        <v>2765700</v>
      </c>
      <c r="S50" s="5">
        <v>0.70119680370249848</v>
      </c>
      <c r="T50" s="5">
        <v>0</v>
      </c>
      <c r="U50" s="5">
        <v>6.9014080000000005E-2</v>
      </c>
    </row>
    <row r="51" spans="1:21" x14ac:dyDescent="0.2">
      <c r="A51" s="26"/>
      <c r="B51" t="s">
        <v>30</v>
      </c>
      <c r="C51" s="2">
        <v>45267</v>
      </c>
      <c r="D51" s="4">
        <v>617900</v>
      </c>
      <c r="E51" s="4">
        <v>10800</v>
      </c>
      <c r="F51" s="4">
        <v>607100</v>
      </c>
      <c r="G51" s="4">
        <v>45683440000</v>
      </c>
      <c r="H51" s="4">
        <f t="shared" si="0"/>
        <v>146025231470.55185</v>
      </c>
      <c r="I51" s="4"/>
      <c r="J51" s="4"/>
      <c r="K51" s="4"/>
      <c r="L51" s="4"/>
      <c r="M51" s="4"/>
      <c r="N51" s="4"/>
      <c r="O51" s="4"/>
      <c r="P51" s="4"/>
      <c r="Q51" s="4"/>
      <c r="R51" s="4">
        <v>1504300</v>
      </c>
      <c r="S51" s="5">
        <v>0.4179352522768065</v>
      </c>
      <c r="T51" s="5">
        <v>0</v>
      </c>
      <c r="U51" s="5">
        <v>-1.31752E-3</v>
      </c>
    </row>
    <row r="52" spans="1:21" x14ac:dyDescent="0.2">
      <c r="A52" s="26"/>
      <c r="B52" t="s">
        <v>37</v>
      </c>
      <c r="C52" s="2">
        <v>45268</v>
      </c>
      <c r="D52" s="4">
        <v>446700</v>
      </c>
      <c r="E52" s="4">
        <v>267600</v>
      </c>
      <c r="F52" s="4">
        <v>179100</v>
      </c>
      <c r="G52" s="4">
        <v>13437080000</v>
      </c>
      <c r="H52" s="4">
        <f t="shared" si="0"/>
        <v>159462311470.55185</v>
      </c>
      <c r="I52" s="4"/>
      <c r="J52" s="4"/>
      <c r="K52" s="4"/>
      <c r="L52" s="4"/>
      <c r="M52" s="4"/>
      <c r="N52" s="4">
        <v>545</v>
      </c>
      <c r="O52" s="4">
        <v>1305</v>
      </c>
      <c r="P52" s="4">
        <v>313500</v>
      </c>
      <c r="Q52" s="4">
        <v>745800</v>
      </c>
      <c r="R52" s="4">
        <v>1085000</v>
      </c>
      <c r="S52" s="5">
        <v>0.65834101382488475</v>
      </c>
      <c r="T52" s="5">
        <v>0</v>
      </c>
      <c r="U52" s="5">
        <v>-1.187335E-2</v>
      </c>
    </row>
    <row r="53" spans="1:21" x14ac:dyDescent="0.2">
      <c r="A53" s="26"/>
      <c r="B53" t="s">
        <v>34</v>
      </c>
      <c r="C53" s="2">
        <v>45271</v>
      </c>
      <c r="D53" s="4">
        <v>425700</v>
      </c>
      <c r="E53" s="4">
        <v>385400</v>
      </c>
      <c r="F53" s="4">
        <v>40300</v>
      </c>
      <c r="G53" s="4">
        <v>3072670000</v>
      </c>
      <c r="H53" s="4">
        <f t="shared" si="0"/>
        <v>162534981470.55185</v>
      </c>
      <c r="I53" s="4"/>
      <c r="J53" s="4"/>
      <c r="K53" s="4"/>
      <c r="L53" s="4"/>
      <c r="M53" s="4"/>
      <c r="N53" s="4">
        <v>647</v>
      </c>
      <c r="O53" s="4">
        <v>1907</v>
      </c>
      <c r="P53" s="4">
        <v>332800</v>
      </c>
      <c r="Q53" s="4">
        <v>770700</v>
      </c>
      <c r="R53" s="4">
        <v>1170200</v>
      </c>
      <c r="S53" s="5">
        <v>0.69312937959323195</v>
      </c>
      <c r="T53" s="5">
        <v>0</v>
      </c>
      <c r="U53" s="5">
        <v>1.2016020000000001E-2</v>
      </c>
    </row>
    <row r="54" spans="1:21" x14ac:dyDescent="0.2">
      <c r="A54" s="26"/>
      <c r="B54" t="s">
        <v>35</v>
      </c>
      <c r="C54" s="2">
        <v>45272</v>
      </c>
      <c r="D54" s="4">
        <v>254600</v>
      </c>
      <c r="E54" s="4">
        <v>1800</v>
      </c>
      <c r="F54" s="4">
        <v>252800</v>
      </c>
      <c r="G54" s="4">
        <v>19242410000</v>
      </c>
      <c r="H54" s="4">
        <f t="shared" si="0"/>
        <v>181777391470.55185</v>
      </c>
      <c r="I54" s="4"/>
      <c r="J54" s="4"/>
      <c r="K54" s="4"/>
      <c r="L54" s="4"/>
      <c r="M54" s="4"/>
      <c r="N54" s="4">
        <v>418</v>
      </c>
      <c r="O54" s="4">
        <v>549</v>
      </c>
      <c r="P54" s="4">
        <v>200200</v>
      </c>
      <c r="Q54" s="4">
        <v>259800</v>
      </c>
      <c r="R54" s="4">
        <v>482800</v>
      </c>
      <c r="S54" s="5">
        <v>0.53106876553438276</v>
      </c>
      <c r="T54" s="5">
        <v>0</v>
      </c>
      <c r="U54" s="5">
        <v>5.2770400000000002E-3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1DE3-E65A-C54E-8C05-F70BE10E44D8}">
  <dimension ref="A1:U67"/>
  <sheetViews>
    <sheetView topLeftCell="C1" workbookViewId="0">
      <pane ySplit="2" topLeftCell="A30" activePane="bottomLeft" state="frozen"/>
      <selection pane="bottomLeft" activeCell="H54" sqref="H54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17.83203125" customWidth="1"/>
    <col min="18" max="18" width="14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18800</v>
      </c>
      <c r="E3" s="4">
        <v>144700</v>
      </c>
      <c r="F3" s="4">
        <v>-125900</v>
      </c>
      <c r="G3" s="4">
        <v>-1910382679</v>
      </c>
      <c r="H3" s="4">
        <v>-1910382679</v>
      </c>
      <c r="I3" s="4"/>
      <c r="J3" s="4"/>
      <c r="K3" s="4"/>
      <c r="L3" s="4"/>
      <c r="M3" s="4"/>
      <c r="N3" s="4"/>
      <c r="O3" s="4"/>
      <c r="P3" s="4"/>
      <c r="Q3" s="4"/>
      <c r="R3" s="4">
        <v>3004100</v>
      </c>
      <c r="S3" s="5">
        <v>5.4425618321627109E-2</v>
      </c>
      <c r="T3" s="5">
        <v>0</v>
      </c>
      <c r="U3" s="5">
        <v>4.4520549999999999E-2</v>
      </c>
    </row>
    <row r="4" spans="1:21" x14ac:dyDescent="0.2">
      <c r="A4" s="26"/>
      <c r="B4" t="s">
        <v>26</v>
      </c>
      <c r="C4" s="2">
        <v>45202</v>
      </c>
      <c r="D4" s="4">
        <v>21100</v>
      </c>
      <c r="E4" s="4">
        <v>209300</v>
      </c>
      <c r="F4" s="4">
        <v>-188200</v>
      </c>
      <c r="G4" s="4">
        <v>-2831130000</v>
      </c>
      <c r="H4" s="4">
        <f>H3+G4</f>
        <v>-4741512679</v>
      </c>
      <c r="I4" s="4"/>
      <c r="J4" s="4"/>
      <c r="K4" s="4"/>
      <c r="L4" s="4"/>
      <c r="M4" s="4"/>
      <c r="N4" s="4"/>
      <c r="O4" s="4"/>
      <c r="P4" s="4"/>
      <c r="Q4" s="4"/>
      <c r="R4" s="4">
        <v>3797600</v>
      </c>
      <c r="S4" s="5">
        <v>6.066989677691173E-2</v>
      </c>
      <c r="T4" s="5">
        <v>0</v>
      </c>
      <c r="U4" s="5">
        <v>-4.9180330000000001E-2</v>
      </c>
    </row>
    <row r="5" spans="1:21" x14ac:dyDescent="0.2">
      <c r="A5" s="26"/>
      <c r="B5" t="s">
        <v>27</v>
      </c>
      <c r="C5" s="2">
        <v>45203</v>
      </c>
      <c r="D5" s="4">
        <v>49900</v>
      </c>
      <c r="E5" s="4">
        <v>17500</v>
      </c>
      <c r="F5" s="4">
        <v>32400</v>
      </c>
      <c r="G5" s="4">
        <v>479940000</v>
      </c>
      <c r="H5" s="4">
        <f>H4+G5</f>
        <v>-4261572679</v>
      </c>
      <c r="I5" s="4"/>
      <c r="J5" s="4"/>
      <c r="K5" s="4"/>
      <c r="L5" s="4"/>
      <c r="M5" s="4"/>
      <c r="N5" s="4"/>
      <c r="O5" s="4"/>
      <c r="P5" s="4"/>
      <c r="Q5" s="4"/>
      <c r="R5" s="4">
        <v>2456300</v>
      </c>
      <c r="S5" s="5">
        <v>2.743964499450393E-2</v>
      </c>
      <c r="T5" s="5">
        <v>0</v>
      </c>
      <c r="U5" s="5">
        <v>2.758621E-2</v>
      </c>
    </row>
    <row r="6" spans="1:21" x14ac:dyDescent="0.2">
      <c r="A6" s="26"/>
      <c r="B6" t="s">
        <v>28</v>
      </c>
      <c r="C6" s="2">
        <v>45204</v>
      </c>
      <c r="D6" s="4">
        <v>114200</v>
      </c>
      <c r="E6" s="4">
        <v>500</v>
      </c>
      <c r="F6" s="4">
        <v>113700</v>
      </c>
      <c r="G6" s="4">
        <v>1727750000</v>
      </c>
      <c r="H6" s="4">
        <f>H5+G6</f>
        <v>-2533822679</v>
      </c>
      <c r="I6" s="4"/>
      <c r="J6" s="4"/>
      <c r="K6" s="4"/>
      <c r="L6" s="4"/>
      <c r="M6" s="4"/>
      <c r="N6" s="4"/>
      <c r="O6" s="4"/>
      <c r="P6" s="4"/>
      <c r="Q6" s="4"/>
      <c r="R6" s="4">
        <v>2969500</v>
      </c>
      <c r="S6" s="5">
        <v>3.8626031318403774E-2</v>
      </c>
      <c r="T6" s="5">
        <v>0</v>
      </c>
      <c r="U6" s="5">
        <v>0</v>
      </c>
    </row>
    <row r="7" spans="1:21" x14ac:dyDescent="0.2">
      <c r="A7" s="26"/>
      <c r="B7" t="s">
        <v>29</v>
      </c>
      <c r="C7" s="2">
        <v>45205</v>
      </c>
      <c r="D7" s="4">
        <v>59000</v>
      </c>
      <c r="E7" s="4">
        <v>0</v>
      </c>
      <c r="F7" s="4">
        <v>59000</v>
      </c>
      <c r="G7" s="4">
        <v>891430000</v>
      </c>
      <c r="H7" s="4">
        <f t="shared" ref="H7:H54" si="0">H6+G7</f>
        <v>-1642392679</v>
      </c>
      <c r="I7" s="4"/>
      <c r="J7" s="4"/>
      <c r="K7" s="4"/>
      <c r="L7" s="4"/>
      <c r="M7" s="4"/>
      <c r="N7" s="4"/>
      <c r="O7" s="4"/>
      <c r="P7" s="4"/>
      <c r="Q7" s="4"/>
      <c r="R7" s="4">
        <v>1906800</v>
      </c>
      <c r="S7" s="5">
        <v>3.0941892175372351E-2</v>
      </c>
      <c r="T7" s="5">
        <v>0</v>
      </c>
      <c r="U7" s="5">
        <v>2.0134229999999999E-2</v>
      </c>
    </row>
    <row r="8" spans="1:21" x14ac:dyDescent="0.2">
      <c r="A8" s="26"/>
      <c r="B8" t="s">
        <v>32</v>
      </c>
      <c r="C8" s="2">
        <v>45208</v>
      </c>
      <c r="D8" s="4">
        <v>11000</v>
      </c>
      <c r="E8" s="4">
        <v>24500</v>
      </c>
      <c r="F8" s="4">
        <v>-13500</v>
      </c>
      <c r="G8" s="4">
        <v>-212380000</v>
      </c>
      <c r="H8" s="4">
        <f t="shared" si="0"/>
        <v>-1854772679</v>
      </c>
      <c r="I8" s="4"/>
      <c r="J8" s="4"/>
      <c r="K8" s="4"/>
      <c r="L8" s="4"/>
      <c r="M8" s="4"/>
      <c r="N8" s="4"/>
      <c r="O8" s="4"/>
      <c r="P8" s="4"/>
      <c r="Q8" s="4"/>
      <c r="R8" s="4">
        <v>2238700</v>
      </c>
      <c r="S8" s="5">
        <v>1.5857417251083219E-2</v>
      </c>
      <c r="T8" s="5">
        <v>0</v>
      </c>
      <c r="U8" s="5">
        <v>1.9736839999999999E-2</v>
      </c>
    </row>
    <row r="9" spans="1:21" x14ac:dyDescent="0.2">
      <c r="A9" s="26"/>
      <c r="B9" t="s">
        <v>33</v>
      </c>
      <c r="C9" s="2">
        <v>45209</v>
      </c>
      <c r="D9" s="4">
        <v>6000</v>
      </c>
      <c r="E9" s="4">
        <v>57800</v>
      </c>
      <c r="F9" s="4">
        <v>-51800</v>
      </c>
      <c r="G9" s="4">
        <v>-802920000</v>
      </c>
      <c r="H9" s="4">
        <f t="shared" si="0"/>
        <v>-2657692679</v>
      </c>
      <c r="I9" s="4"/>
      <c r="J9" s="4"/>
      <c r="K9" s="4"/>
      <c r="L9" s="4"/>
      <c r="M9" s="4"/>
      <c r="N9" s="4"/>
      <c r="O9" s="4"/>
      <c r="P9" s="4"/>
      <c r="Q9" s="4"/>
      <c r="R9" s="4">
        <v>3298500</v>
      </c>
      <c r="S9" s="5">
        <v>1.9342125208428075E-2</v>
      </c>
      <c r="T9" s="5">
        <v>0</v>
      </c>
      <c r="U9" s="5">
        <v>-1.290323E-2</v>
      </c>
    </row>
    <row r="10" spans="1:21" x14ac:dyDescent="0.2">
      <c r="A10" s="26"/>
      <c r="B10" t="s">
        <v>34</v>
      </c>
      <c r="C10" s="2">
        <v>45210</v>
      </c>
      <c r="D10" s="4">
        <v>36400</v>
      </c>
      <c r="E10" s="4">
        <v>46300</v>
      </c>
      <c r="F10" s="4">
        <v>-9900</v>
      </c>
      <c r="G10" s="4">
        <v>-146080000</v>
      </c>
      <c r="H10" s="4">
        <f t="shared" si="0"/>
        <v>-2803772679</v>
      </c>
      <c r="I10" s="4"/>
      <c r="J10" s="4"/>
      <c r="K10" s="4"/>
      <c r="L10" s="4"/>
      <c r="M10" s="4"/>
      <c r="N10" s="4"/>
      <c r="O10" s="4"/>
      <c r="P10" s="4"/>
      <c r="Q10" s="4"/>
      <c r="R10" s="4">
        <v>2144600</v>
      </c>
      <c r="S10" s="5">
        <v>3.8561969598060242E-2</v>
      </c>
      <c r="T10" s="5">
        <v>0</v>
      </c>
      <c r="U10" s="5">
        <v>1.9607840000000001E-2</v>
      </c>
    </row>
    <row r="11" spans="1:21" x14ac:dyDescent="0.2">
      <c r="A11" s="26"/>
      <c r="B11" t="s">
        <v>35</v>
      </c>
      <c r="C11" s="2">
        <v>45211</v>
      </c>
      <c r="D11" s="4">
        <v>300</v>
      </c>
      <c r="E11" s="4">
        <v>17800</v>
      </c>
      <c r="F11" s="4">
        <v>-17500</v>
      </c>
      <c r="G11" s="4">
        <v>-274630000</v>
      </c>
      <c r="H11" s="4">
        <f t="shared" si="0"/>
        <v>-3078402679</v>
      </c>
      <c r="I11" s="4"/>
      <c r="J11" s="4"/>
      <c r="K11" s="4"/>
      <c r="L11" s="4"/>
      <c r="M11" s="4"/>
      <c r="N11" s="4"/>
      <c r="O11" s="4"/>
      <c r="P11" s="4"/>
      <c r="Q11" s="4"/>
      <c r="R11" s="4">
        <v>2196800</v>
      </c>
      <c r="S11" s="5">
        <v>8.2392571012381653E-3</v>
      </c>
      <c r="T11" s="5">
        <v>0</v>
      </c>
      <c r="U11" s="5">
        <v>-6.4102600000000001E-3</v>
      </c>
    </row>
    <row r="12" spans="1:21" x14ac:dyDescent="0.2">
      <c r="A12" s="26"/>
      <c r="B12" t="s">
        <v>36</v>
      </c>
      <c r="C12" s="2">
        <v>45212</v>
      </c>
      <c r="D12" s="4">
        <v>3200</v>
      </c>
      <c r="E12" s="4">
        <v>2400</v>
      </c>
      <c r="F12" s="4">
        <v>800</v>
      </c>
      <c r="G12" s="4">
        <v>12560000</v>
      </c>
      <c r="H12" s="4">
        <f t="shared" si="0"/>
        <v>-3065842679</v>
      </c>
      <c r="I12" s="4"/>
      <c r="J12" s="4"/>
      <c r="K12" s="4"/>
      <c r="L12" s="4"/>
      <c r="M12" s="4"/>
      <c r="N12" s="4"/>
      <c r="O12" s="4"/>
      <c r="P12" s="4"/>
      <c r="Q12" s="4"/>
      <c r="R12" s="4">
        <v>2320800</v>
      </c>
      <c r="S12" s="5">
        <v>2.4129610479145121E-3</v>
      </c>
      <c r="T12" s="5">
        <v>0</v>
      </c>
      <c r="U12" s="5">
        <v>-3.22581E-3</v>
      </c>
    </row>
    <row r="13" spans="1:21" x14ac:dyDescent="0.2">
      <c r="A13" s="26"/>
      <c r="B13" t="s">
        <v>8</v>
      </c>
      <c r="C13" s="6">
        <v>45215</v>
      </c>
      <c r="D13" s="4">
        <v>10100</v>
      </c>
      <c r="E13" s="4">
        <v>48400</v>
      </c>
      <c r="F13" s="4">
        <v>-38300</v>
      </c>
      <c r="G13" s="4">
        <v>-581990000</v>
      </c>
      <c r="H13" s="4">
        <f t="shared" si="0"/>
        <v>-3647832679</v>
      </c>
      <c r="I13" s="4"/>
      <c r="J13" s="4"/>
      <c r="K13" s="4"/>
      <c r="L13" s="4"/>
      <c r="M13" s="4"/>
      <c r="N13" s="4"/>
      <c r="O13" s="4"/>
      <c r="P13" s="4"/>
      <c r="Q13" s="4"/>
      <c r="R13" s="4">
        <v>1950700</v>
      </c>
      <c r="S13" s="5">
        <v>2.9989234633721228E-2</v>
      </c>
      <c r="T13" s="5">
        <v>0</v>
      </c>
      <c r="U13" s="5">
        <v>-3.2362460000000003E-2</v>
      </c>
    </row>
    <row r="14" spans="1:21" x14ac:dyDescent="0.2">
      <c r="A14" s="26"/>
      <c r="B14" t="s">
        <v>9</v>
      </c>
      <c r="C14" s="6">
        <v>45216</v>
      </c>
      <c r="D14" s="4">
        <v>53300</v>
      </c>
      <c r="E14" s="4">
        <v>1000</v>
      </c>
      <c r="F14" s="4">
        <v>52300</v>
      </c>
      <c r="G14" s="4">
        <v>773230000</v>
      </c>
      <c r="H14" s="4">
        <f t="shared" si="0"/>
        <v>-2874602679</v>
      </c>
      <c r="I14" s="4"/>
      <c r="J14" s="4"/>
      <c r="K14" s="4"/>
      <c r="L14" s="4"/>
      <c r="M14" s="4"/>
      <c r="N14" s="4"/>
      <c r="O14" s="4"/>
      <c r="P14" s="4"/>
      <c r="Q14" s="4"/>
      <c r="R14" s="4">
        <v>1984000</v>
      </c>
      <c r="S14" s="5">
        <v>2.7368951612903227E-2</v>
      </c>
      <c r="T14" s="5">
        <v>0</v>
      </c>
      <c r="U14" s="5">
        <v>-6.6889630000000005E-2</v>
      </c>
    </row>
    <row r="15" spans="1:21" x14ac:dyDescent="0.2">
      <c r="A15" s="26"/>
      <c r="B15" t="s">
        <v>10</v>
      </c>
      <c r="C15" s="6">
        <v>45217</v>
      </c>
      <c r="D15" s="4">
        <v>40100</v>
      </c>
      <c r="E15" s="4">
        <v>2700</v>
      </c>
      <c r="F15" s="4">
        <v>37400</v>
      </c>
      <c r="G15" s="4">
        <v>501310000</v>
      </c>
      <c r="H15" s="4">
        <f t="shared" si="0"/>
        <v>-2373292679</v>
      </c>
      <c r="I15" s="4"/>
      <c r="J15" s="4"/>
      <c r="K15" s="4"/>
      <c r="L15" s="4"/>
      <c r="M15" s="4"/>
      <c r="N15" s="4"/>
      <c r="O15" s="4"/>
      <c r="P15" s="4"/>
      <c r="Q15" s="4"/>
      <c r="R15" s="4">
        <v>4157600</v>
      </c>
      <c r="S15" s="5">
        <v>1.029440061573985E-2</v>
      </c>
      <c r="T15" s="5">
        <v>0</v>
      </c>
      <c r="U15" s="5">
        <v>-6.8100359999999999E-2</v>
      </c>
    </row>
    <row r="16" spans="1:21" x14ac:dyDescent="0.2">
      <c r="A16" s="26"/>
      <c r="B16" t="s">
        <v>11</v>
      </c>
      <c r="C16" s="6">
        <v>45218</v>
      </c>
      <c r="D16" s="4">
        <v>202500</v>
      </c>
      <c r="E16" s="4">
        <v>3000</v>
      </c>
      <c r="F16" s="4">
        <v>199500</v>
      </c>
      <c r="G16" s="4">
        <v>2606310000</v>
      </c>
      <c r="H16" s="4">
        <f t="shared" si="0"/>
        <v>233017321</v>
      </c>
      <c r="I16" s="4"/>
      <c r="J16" s="4"/>
      <c r="K16" s="4"/>
      <c r="L16" s="4"/>
      <c r="M16" s="4"/>
      <c r="N16" s="4"/>
      <c r="O16" s="4"/>
      <c r="P16" s="4"/>
      <c r="Q16" s="4"/>
      <c r="R16" s="4">
        <v>2805400</v>
      </c>
      <c r="S16" s="5">
        <v>7.3251586226563054E-2</v>
      </c>
      <c r="T16" s="5">
        <v>0</v>
      </c>
      <c r="U16" s="5">
        <v>3.0769230000000002E-2</v>
      </c>
    </row>
    <row r="17" spans="1:21" x14ac:dyDescent="0.2">
      <c r="A17" s="26"/>
      <c r="B17" t="s">
        <v>12</v>
      </c>
      <c r="C17" s="6">
        <v>45219</v>
      </c>
      <c r="D17" s="4">
        <v>7200</v>
      </c>
      <c r="E17" s="4">
        <v>21500</v>
      </c>
      <c r="F17" s="4">
        <v>-14300</v>
      </c>
      <c r="G17" s="4">
        <v>-189980000</v>
      </c>
      <c r="H17" s="4">
        <f t="shared" si="0"/>
        <v>43037321</v>
      </c>
      <c r="I17" s="4"/>
      <c r="J17" s="4"/>
      <c r="K17" s="4"/>
      <c r="L17" s="4"/>
      <c r="M17" s="4"/>
      <c r="N17" s="4"/>
      <c r="O17" s="4"/>
      <c r="P17" s="4"/>
      <c r="Q17" s="4"/>
      <c r="R17" s="4">
        <v>1785500</v>
      </c>
      <c r="S17" s="5">
        <v>1.6073928871464575E-2</v>
      </c>
      <c r="T17" s="5">
        <v>0</v>
      </c>
      <c r="U17" s="5">
        <v>3.3582090000000002E-2</v>
      </c>
    </row>
    <row r="18" spans="1:21" x14ac:dyDescent="0.2">
      <c r="A18" s="26"/>
      <c r="B18" t="s">
        <v>15</v>
      </c>
      <c r="C18" s="6">
        <v>45222</v>
      </c>
      <c r="D18" s="4">
        <v>17500</v>
      </c>
      <c r="E18" s="4">
        <v>31400</v>
      </c>
      <c r="F18" s="4">
        <v>-13900</v>
      </c>
      <c r="G18" s="4">
        <v>-194320000</v>
      </c>
      <c r="H18" s="4">
        <f t="shared" si="0"/>
        <v>-151282679</v>
      </c>
      <c r="I18" s="4"/>
      <c r="J18" s="4"/>
      <c r="K18" s="4"/>
      <c r="L18" s="4"/>
      <c r="M18" s="4"/>
      <c r="N18" s="4"/>
      <c r="O18" s="4"/>
      <c r="P18" s="4"/>
      <c r="Q18" s="4"/>
      <c r="R18" s="4">
        <v>1064800</v>
      </c>
      <c r="S18" s="5">
        <v>4.5924117205108937E-2</v>
      </c>
      <c r="T18" s="5">
        <v>0</v>
      </c>
      <c r="U18" s="5">
        <v>-2.8880869999999999E-2</v>
      </c>
    </row>
    <row r="19" spans="1:21" x14ac:dyDescent="0.2">
      <c r="A19" s="26"/>
      <c r="B19" t="s">
        <v>16</v>
      </c>
      <c r="C19" s="6">
        <v>45223</v>
      </c>
      <c r="D19" s="4">
        <v>29100</v>
      </c>
      <c r="E19" s="4">
        <v>80300</v>
      </c>
      <c r="F19" s="4">
        <v>-51200</v>
      </c>
      <c r="G19" s="4">
        <v>-682830000</v>
      </c>
      <c r="H19" s="4">
        <f t="shared" si="0"/>
        <v>-834112679</v>
      </c>
      <c r="I19" s="4"/>
      <c r="J19" s="4"/>
      <c r="K19" s="4"/>
      <c r="L19" s="4"/>
      <c r="M19" s="4"/>
      <c r="N19" s="4"/>
      <c r="O19" s="4"/>
      <c r="P19" s="4"/>
      <c r="Q19" s="4"/>
      <c r="R19" s="4">
        <v>1254100</v>
      </c>
      <c r="S19" s="5">
        <v>8.7233872896898171E-2</v>
      </c>
      <c r="T19" s="5">
        <v>0</v>
      </c>
      <c r="U19" s="5">
        <v>2.6022300000000002E-2</v>
      </c>
    </row>
    <row r="20" spans="1:21" x14ac:dyDescent="0.2">
      <c r="A20" s="26"/>
      <c r="B20" t="s">
        <v>17</v>
      </c>
      <c r="C20" s="6">
        <v>45224</v>
      </c>
      <c r="D20" s="4">
        <v>100</v>
      </c>
      <c r="E20" s="4">
        <v>37400</v>
      </c>
      <c r="F20" s="4">
        <v>-37300</v>
      </c>
      <c r="G20" s="4">
        <v>-514690000</v>
      </c>
      <c r="H20" s="4">
        <f t="shared" si="0"/>
        <v>-1348802679</v>
      </c>
      <c r="I20" s="4"/>
      <c r="J20" s="4"/>
      <c r="K20" s="4"/>
      <c r="L20" s="4"/>
      <c r="M20" s="4"/>
      <c r="N20" s="4"/>
      <c r="O20" s="4"/>
      <c r="P20" s="4"/>
      <c r="Q20" s="4"/>
      <c r="R20" s="4">
        <v>1415100</v>
      </c>
      <c r="S20" s="5">
        <v>2.6499894000423997E-2</v>
      </c>
      <c r="T20" s="5">
        <v>0</v>
      </c>
      <c r="U20" s="5">
        <v>-2.1739129999999999E-2</v>
      </c>
    </row>
    <row r="21" spans="1:21" x14ac:dyDescent="0.2">
      <c r="A21" s="26"/>
      <c r="B21" t="s">
        <v>18</v>
      </c>
      <c r="C21" s="6">
        <v>45225</v>
      </c>
      <c r="D21" s="4">
        <v>21700</v>
      </c>
      <c r="E21" s="4">
        <v>0</v>
      </c>
      <c r="F21" s="4">
        <v>21700</v>
      </c>
      <c r="G21" s="4">
        <v>279150000</v>
      </c>
      <c r="H21" s="4">
        <f t="shared" si="0"/>
        <v>-1069652679</v>
      </c>
      <c r="I21" s="4"/>
      <c r="J21" s="4"/>
      <c r="K21" s="4"/>
      <c r="L21" s="4"/>
      <c r="M21" s="4"/>
      <c r="N21" s="4"/>
      <c r="O21" s="4"/>
      <c r="P21" s="4"/>
      <c r="Q21" s="4"/>
      <c r="R21" s="4">
        <v>3776500</v>
      </c>
      <c r="S21" s="5">
        <v>5.7460611677479147E-3</v>
      </c>
      <c r="T21" s="5">
        <v>0</v>
      </c>
      <c r="U21" s="5">
        <v>-6.6666669999999997E-2</v>
      </c>
    </row>
    <row r="22" spans="1:21" x14ac:dyDescent="0.2">
      <c r="A22" s="26"/>
      <c r="B22" t="s">
        <v>19</v>
      </c>
      <c r="C22" s="6">
        <v>45226</v>
      </c>
      <c r="D22" s="4">
        <v>16100</v>
      </c>
      <c r="E22" s="4">
        <v>43600</v>
      </c>
      <c r="F22" s="4">
        <v>-27500</v>
      </c>
      <c r="G22" s="4">
        <v>-352040000</v>
      </c>
      <c r="H22" s="4">
        <f t="shared" si="0"/>
        <v>-1421692679</v>
      </c>
      <c r="I22" s="4"/>
      <c r="J22" s="4"/>
      <c r="K22" s="4"/>
      <c r="L22" s="4"/>
      <c r="M22" s="4"/>
      <c r="N22" s="4"/>
      <c r="O22" s="4"/>
      <c r="P22" s="4"/>
      <c r="Q22" s="4"/>
      <c r="R22" s="4">
        <v>2760900</v>
      </c>
      <c r="S22" s="5">
        <v>2.1623383679235032E-2</v>
      </c>
      <c r="T22" s="5">
        <v>0</v>
      </c>
      <c r="U22" s="5">
        <v>-7.9365100000000008E-3</v>
      </c>
    </row>
    <row r="23" spans="1:21" x14ac:dyDescent="0.2">
      <c r="A23" s="26"/>
      <c r="B23" t="s">
        <v>22</v>
      </c>
      <c r="C23" s="2">
        <v>45229</v>
      </c>
      <c r="D23" s="4">
        <v>107200</v>
      </c>
      <c r="E23" s="4">
        <v>1000</v>
      </c>
      <c r="F23" s="4">
        <v>106200</v>
      </c>
      <c r="G23" s="4">
        <v>1260420000</v>
      </c>
      <c r="H23" s="4">
        <f t="shared" si="0"/>
        <v>-161272679</v>
      </c>
      <c r="I23" s="4"/>
      <c r="J23" s="4"/>
      <c r="K23" s="4"/>
      <c r="L23" s="4"/>
      <c r="M23" s="4"/>
      <c r="N23" s="4"/>
      <c r="O23" s="4"/>
      <c r="P23" s="4"/>
      <c r="Q23" s="4"/>
      <c r="R23" s="4">
        <v>1009900</v>
      </c>
      <c r="S23" s="5">
        <v>0.10713932072482424</v>
      </c>
      <c r="T23" s="5">
        <v>0</v>
      </c>
      <c r="U23" s="5">
        <v>-5.6000000000000001E-2</v>
      </c>
    </row>
    <row r="24" spans="1:21" x14ac:dyDescent="0.2">
      <c r="A24" s="26"/>
      <c r="B24" t="s">
        <v>23</v>
      </c>
      <c r="C24" s="2">
        <v>45230</v>
      </c>
      <c r="D24" s="4">
        <v>262500</v>
      </c>
      <c r="E24" s="4">
        <v>2000</v>
      </c>
      <c r="F24" s="4">
        <v>260500</v>
      </c>
      <c r="G24" s="4">
        <v>3070110000</v>
      </c>
      <c r="H24" s="4">
        <f t="shared" si="0"/>
        <v>2908837321</v>
      </c>
      <c r="I24" s="4"/>
      <c r="J24" s="4"/>
      <c r="K24" s="4"/>
      <c r="L24" s="4"/>
      <c r="M24" s="4"/>
      <c r="N24" s="4"/>
      <c r="O24" s="4"/>
      <c r="P24" s="4"/>
      <c r="Q24" s="4"/>
      <c r="R24" s="4">
        <v>2102500</v>
      </c>
      <c r="S24" s="5">
        <v>0.1258026159334126</v>
      </c>
      <c r="T24" s="5">
        <v>0</v>
      </c>
      <c r="U24" s="5">
        <v>-4.2372880000000002E-2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246500</v>
      </c>
      <c r="E25" s="4">
        <v>2000</v>
      </c>
      <c r="F25" s="4">
        <v>244500</v>
      </c>
      <c r="G25" s="4">
        <v>2755060000</v>
      </c>
      <c r="H25" s="4">
        <f t="shared" si="0"/>
        <v>5663897321</v>
      </c>
      <c r="I25" s="4"/>
      <c r="J25" s="4"/>
      <c r="K25" s="4"/>
      <c r="L25" s="4"/>
      <c r="M25" s="4"/>
      <c r="N25" s="4"/>
      <c r="O25" s="4"/>
      <c r="P25" s="4"/>
      <c r="Q25" s="4"/>
      <c r="R25" s="4">
        <v>1989400</v>
      </c>
      <c r="S25" s="5">
        <v>0.12491203377902885</v>
      </c>
      <c r="T25" s="5">
        <v>0</v>
      </c>
      <c r="U25" s="5">
        <v>5.3097350000000001E-2</v>
      </c>
    </row>
    <row r="26" spans="1:21" x14ac:dyDescent="0.2">
      <c r="A26" s="26"/>
      <c r="B26" t="s">
        <v>25</v>
      </c>
      <c r="C26" s="6">
        <v>45232</v>
      </c>
      <c r="D26" s="4">
        <v>89600</v>
      </c>
      <c r="E26" s="4">
        <v>27400</v>
      </c>
      <c r="F26" s="4">
        <v>62200</v>
      </c>
      <c r="G26" s="4">
        <v>796780000</v>
      </c>
      <c r="H26" s="4">
        <f t="shared" si="0"/>
        <v>6460677321</v>
      </c>
      <c r="I26" s="4"/>
      <c r="J26" s="4"/>
      <c r="K26" s="4"/>
      <c r="L26" s="4"/>
      <c r="M26" s="4"/>
      <c r="N26" s="4"/>
      <c r="O26" s="4"/>
      <c r="P26" s="4"/>
      <c r="Q26" s="4"/>
      <c r="R26" s="4">
        <v>2347100</v>
      </c>
      <c r="S26" s="5">
        <v>4.9848749520685104E-2</v>
      </c>
      <c r="T26" s="5">
        <v>0</v>
      </c>
      <c r="U26" s="5">
        <v>6.7226889999999997E-2</v>
      </c>
    </row>
    <row r="27" spans="1:21" x14ac:dyDescent="0.2">
      <c r="A27" s="26"/>
      <c r="B27" t="s">
        <v>26</v>
      </c>
      <c r="C27" s="6">
        <v>45233</v>
      </c>
      <c r="D27" s="4">
        <v>97000</v>
      </c>
      <c r="E27" s="4">
        <v>186700</v>
      </c>
      <c r="F27" s="4">
        <v>-89700</v>
      </c>
      <c r="G27" s="4">
        <v>-1136930000</v>
      </c>
      <c r="H27" s="4">
        <f t="shared" si="0"/>
        <v>5323747321</v>
      </c>
      <c r="I27" s="4"/>
      <c r="J27" s="4"/>
      <c r="K27" s="4"/>
      <c r="L27" s="4"/>
      <c r="M27" s="4"/>
      <c r="N27" s="4"/>
      <c r="O27" s="4"/>
      <c r="P27" s="4"/>
      <c r="Q27" s="4"/>
      <c r="R27" s="4">
        <v>2583400</v>
      </c>
      <c r="S27" s="5">
        <v>0.10981652086397771</v>
      </c>
      <c r="T27" s="5">
        <v>0</v>
      </c>
      <c r="U27" s="5">
        <v>1.574803E-2</v>
      </c>
    </row>
    <row r="28" spans="1:21" x14ac:dyDescent="0.2">
      <c r="A28" s="26"/>
      <c r="B28" t="s">
        <v>29</v>
      </c>
      <c r="C28" s="6">
        <v>45236</v>
      </c>
      <c r="D28" s="4">
        <v>223400</v>
      </c>
      <c r="E28" s="4">
        <v>108500</v>
      </c>
      <c r="F28" s="4">
        <v>114900</v>
      </c>
      <c r="G28" s="4">
        <v>1475580000</v>
      </c>
      <c r="H28" s="4">
        <f t="shared" si="0"/>
        <v>6799327321</v>
      </c>
      <c r="I28" s="4"/>
      <c r="J28" s="4"/>
      <c r="K28" s="4"/>
      <c r="L28" s="4"/>
      <c r="M28" s="4"/>
      <c r="N28" s="4"/>
      <c r="O28" s="4"/>
      <c r="P28" s="4"/>
      <c r="Q28" s="4"/>
      <c r="R28" s="4">
        <v>1591100</v>
      </c>
      <c r="S28" s="5">
        <v>0.2085978254038087</v>
      </c>
      <c r="T28" s="5">
        <v>0</v>
      </c>
      <c r="U28" s="5">
        <v>3.8759699999999998E-3</v>
      </c>
    </row>
    <row r="29" spans="1:21" x14ac:dyDescent="0.2">
      <c r="A29" s="26"/>
      <c r="B29" t="s">
        <v>30</v>
      </c>
      <c r="C29" s="6">
        <v>45237</v>
      </c>
      <c r="D29" s="4">
        <v>65000</v>
      </c>
      <c r="E29" s="4">
        <v>43800</v>
      </c>
      <c r="F29" s="4">
        <v>21200</v>
      </c>
      <c r="G29" s="4">
        <v>275560000</v>
      </c>
      <c r="H29" s="4">
        <f t="shared" si="0"/>
        <v>7074887321</v>
      </c>
      <c r="I29" s="4"/>
      <c r="J29" s="4"/>
      <c r="K29" s="4"/>
      <c r="L29" s="4"/>
      <c r="M29" s="4"/>
      <c r="N29" s="4"/>
      <c r="O29" s="4"/>
      <c r="P29" s="4"/>
      <c r="Q29" s="4"/>
      <c r="R29" s="4">
        <v>1884900</v>
      </c>
      <c r="S29" s="5">
        <v>5.7721895060745931E-2</v>
      </c>
      <c r="T29" s="5">
        <v>0</v>
      </c>
      <c r="U29" s="5">
        <v>-1.9305019999999999E-2</v>
      </c>
    </row>
    <row r="30" spans="1:21" x14ac:dyDescent="0.2">
      <c r="A30" s="26"/>
      <c r="B30" t="s">
        <v>37</v>
      </c>
      <c r="C30" s="6">
        <v>45238</v>
      </c>
      <c r="D30" s="4">
        <v>267100</v>
      </c>
      <c r="E30" s="4">
        <v>98700</v>
      </c>
      <c r="F30" s="4">
        <v>168400</v>
      </c>
      <c r="G30" s="4">
        <v>2204900000</v>
      </c>
      <c r="H30" s="4">
        <f t="shared" si="0"/>
        <v>9279787321</v>
      </c>
      <c r="I30" s="4"/>
      <c r="J30" s="4"/>
      <c r="K30" s="4"/>
      <c r="L30" s="4"/>
      <c r="M30" s="4"/>
      <c r="N30" s="4"/>
      <c r="O30" s="4"/>
      <c r="P30" s="4"/>
      <c r="Q30" s="4"/>
      <c r="R30" s="4">
        <v>3433100</v>
      </c>
      <c r="S30" s="5">
        <v>0.10655093064577205</v>
      </c>
      <c r="T30" s="5">
        <v>0</v>
      </c>
      <c r="U30" s="5">
        <v>6.6929130000000003E-2</v>
      </c>
    </row>
    <row r="31" spans="1:21" x14ac:dyDescent="0.2">
      <c r="A31" s="26"/>
      <c r="B31" t="s">
        <v>32</v>
      </c>
      <c r="C31" s="6">
        <v>45239</v>
      </c>
      <c r="D31" s="4">
        <v>150800</v>
      </c>
      <c r="E31" s="4">
        <v>86900</v>
      </c>
      <c r="F31" s="4">
        <v>63900</v>
      </c>
      <c r="G31" s="4">
        <v>889580000</v>
      </c>
      <c r="H31" s="4">
        <f t="shared" si="0"/>
        <v>10169367321</v>
      </c>
      <c r="I31" s="4"/>
      <c r="J31" s="4"/>
      <c r="K31" s="4"/>
      <c r="L31" s="4"/>
      <c r="M31" s="4"/>
      <c r="N31" s="4"/>
      <c r="O31" s="4"/>
      <c r="P31" s="4"/>
      <c r="Q31" s="4"/>
      <c r="R31" s="4">
        <v>3389500</v>
      </c>
      <c r="S31" s="5">
        <v>7.0128337512907507E-2</v>
      </c>
      <c r="T31" s="5">
        <v>0</v>
      </c>
      <c r="U31" s="5">
        <v>2.9520299999999999E-2</v>
      </c>
    </row>
    <row r="32" spans="1:21" x14ac:dyDescent="0.2">
      <c r="A32" s="26"/>
      <c r="B32" t="s">
        <v>33</v>
      </c>
      <c r="C32" s="6">
        <v>45240</v>
      </c>
      <c r="D32" s="4">
        <v>30400</v>
      </c>
      <c r="E32" s="4">
        <v>31400</v>
      </c>
      <c r="F32" s="4">
        <v>-1000</v>
      </c>
      <c r="G32" s="4">
        <v>-23850000</v>
      </c>
      <c r="H32" s="4">
        <f t="shared" si="0"/>
        <v>10145517321</v>
      </c>
      <c r="I32" s="4"/>
      <c r="J32" s="4"/>
      <c r="K32" s="4"/>
      <c r="L32" s="4"/>
      <c r="M32" s="4"/>
      <c r="N32" s="4"/>
      <c r="O32" s="4"/>
      <c r="P32" s="4"/>
      <c r="Q32" s="4"/>
      <c r="R32" s="4">
        <v>2941200</v>
      </c>
      <c r="S32" s="5">
        <v>2.1011831905344756E-2</v>
      </c>
      <c r="T32" s="5">
        <v>0</v>
      </c>
      <c r="U32" s="5">
        <v>-3.5842299999999999E-3</v>
      </c>
    </row>
    <row r="33" spans="1:21" x14ac:dyDescent="0.2">
      <c r="A33" s="26"/>
      <c r="B33" t="s">
        <v>36</v>
      </c>
      <c r="C33" s="6">
        <v>45243</v>
      </c>
      <c r="D33" s="4">
        <v>27100</v>
      </c>
      <c r="E33" s="4">
        <v>142900</v>
      </c>
      <c r="F33" s="4">
        <v>-115800</v>
      </c>
      <c r="G33" s="4">
        <v>-1601506997.9989557</v>
      </c>
      <c r="H33" s="4">
        <f t="shared" si="0"/>
        <v>8544010323.0010443</v>
      </c>
      <c r="I33" s="4"/>
      <c r="J33" s="4"/>
      <c r="K33" s="4"/>
      <c r="L33" s="4"/>
      <c r="M33" s="4"/>
      <c r="N33" s="4"/>
      <c r="O33" s="4"/>
      <c r="P33" s="4"/>
      <c r="Q33" s="4"/>
      <c r="R33" s="4">
        <v>2298800</v>
      </c>
      <c r="S33" s="5">
        <v>7.3951626935792589E-2</v>
      </c>
      <c r="T33" s="5">
        <v>0</v>
      </c>
      <c r="U33" s="5">
        <v>-3.5971200000000001E-3</v>
      </c>
    </row>
    <row r="34" spans="1:21" x14ac:dyDescent="0.2">
      <c r="A34" s="26"/>
      <c r="B34" t="s">
        <v>38</v>
      </c>
      <c r="C34" s="6">
        <v>45244</v>
      </c>
      <c r="D34" s="4">
        <v>20000</v>
      </c>
      <c r="E34" s="4">
        <v>93300</v>
      </c>
      <c r="F34" s="4">
        <v>-73300</v>
      </c>
      <c r="G34" s="4">
        <v>-1020260000</v>
      </c>
      <c r="H34" s="4">
        <f t="shared" si="0"/>
        <v>7523750323.0010443</v>
      </c>
      <c r="I34" s="4"/>
      <c r="J34" s="4"/>
      <c r="K34" s="4"/>
      <c r="L34" s="4"/>
      <c r="M34" s="4"/>
      <c r="N34" s="4"/>
      <c r="O34" s="4"/>
      <c r="P34" s="4"/>
      <c r="Q34" s="4"/>
      <c r="R34" s="4">
        <v>1804700</v>
      </c>
      <c r="S34" s="5">
        <v>6.2780517537540867E-2</v>
      </c>
      <c r="T34" s="5">
        <v>0</v>
      </c>
      <c r="U34" s="5">
        <v>7.2202200000000003E-3</v>
      </c>
    </row>
    <row r="35" spans="1:21" x14ac:dyDescent="0.2">
      <c r="A35" s="26"/>
      <c r="B35" t="s">
        <v>7</v>
      </c>
      <c r="C35" s="6">
        <v>45245</v>
      </c>
      <c r="D35" s="4">
        <v>1100</v>
      </c>
      <c r="E35" s="4">
        <v>174100</v>
      </c>
      <c r="F35" s="4">
        <v>-173000</v>
      </c>
      <c r="G35" s="4">
        <v>-2443190000</v>
      </c>
      <c r="H35" s="4">
        <f t="shared" si="0"/>
        <v>5080560323.0010443</v>
      </c>
      <c r="I35" s="4"/>
      <c r="J35" s="4"/>
      <c r="K35" s="4"/>
      <c r="L35" s="4"/>
      <c r="M35" s="4"/>
      <c r="N35" s="4"/>
      <c r="O35" s="4"/>
      <c r="P35" s="4"/>
      <c r="Q35" s="4"/>
      <c r="R35" s="4">
        <v>2274600</v>
      </c>
      <c r="S35" s="5">
        <v>7.7024531785808495E-2</v>
      </c>
      <c r="T35" s="5">
        <v>0</v>
      </c>
      <c r="U35" s="5">
        <v>0</v>
      </c>
    </row>
    <row r="36" spans="1:21" x14ac:dyDescent="0.2">
      <c r="A36" s="26"/>
      <c r="B36" t="s">
        <v>8</v>
      </c>
      <c r="C36" s="6">
        <v>45246</v>
      </c>
      <c r="D36" s="4">
        <v>94600</v>
      </c>
      <c r="E36" s="4">
        <v>3200</v>
      </c>
      <c r="F36" s="4">
        <v>91400</v>
      </c>
      <c r="G36" s="4">
        <v>1280120000</v>
      </c>
      <c r="H36" s="4">
        <f t="shared" si="0"/>
        <v>6360680323.0010443</v>
      </c>
      <c r="I36" s="4"/>
      <c r="J36" s="4"/>
      <c r="K36" s="4"/>
      <c r="L36" s="4"/>
      <c r="M36" s="4"/>
      <c r="N36" s="4"/>
      <c r="O36" s="4"/>
      <c r="P36" s="4"/>
      <c r="Q36" s="4"/>
      <c r="R36" s="4">
        <v>1444700</v>
      </c>
      <c r="S36" s="5">
        <v>6.7695715373433926E-2</v>
      </c>
      <c r="T36" s="5">
        <v>0</v>
      </c>
      <c r="U36" s="5">
        <v>1.792115E-2</v>
      </c>
    </row>
    <row r="37" spans="1:21" x14ac:dyDescent="0.2">
      <c r="A37" s="26"/>
      <c r="B37" t="s">
        <v>9</v>
      </c>
      <c r="C37" s="6">
        <v>45247</v>
      </c>
      <c r="D37" s="4">
        <v>15200</v>
      </c>
      <c r="E37" s="4">
        <v>58500</v>
      </c>
      <c r="F37" s="4">
        <v>-43300</v>
      </c>
      <c r="G37" s="4">
        <v>-616870000</v>
      </c>
      <c r="H37" s="4">
        <f t="shared" si="0"/>
        <v>5743810323.0010443</v>
      </c>
      <c r="I37" s="4"/>
      <c r="J37" s="4"/>
      <c r="K37" s="4"/>
      <c r="L37" s="4"/>
      <c r="M37" s="4"/>
      <c r="N37" s="4"/>
      <c r="O37" s="4"/>
      <c r="P37" s="4"/>
      <c r="Q37" s="4"/>
      <c r="R37" s="4">
        <v>4867700</v>
      </c>
      <c r="S37" s="5">
        <v>1.514062082708466E-2</v>
      </c>
      <c r="T37" s="5">
        <v>0</v>
      </c>
      <c r="U37" s="5">
        <v>-3.5211299999999999E-3</v>
      </c>
    </row>
    <row r="38" spans="1:21" x14ac:dyDescent="0.2">
      <c r="A38" s="26"/>
      <c r="B38" t="s">
        <v>12</v>
      </c>
      <c r="C38" s="2">
        <v>45250</v>
      </c>
      <c r="D38" s="4">
        <v>51400</v>
      </c>
      <c r="E38" s="4">
        <v>35000</v>
      </c>
      <c r="F38" s="4">
        <v>16400</v>
      </c>
      <c r="G38" s="4">
        <v>232400000</v>
      </c>
      <c r="H38" s="4">
        <f>H37+G38</f>
        <v>5976210323.0010443</v>
      </c>
      <c r="I38" s="4"/>
      <c r="J38" s="4"/>
      <c r="K38" s="4"/>
      <c r="L38" s="4"/>
      <c r="M38" s="4"/>
      <c r="N38" s="4"/>
      <c r="O38" s="4"/>
      <c r="P38" s="4"/>
      <c r="Q38" s="4"/>
      <c r="R38" s="4">
        <v>1578000</v>
      </c>
      <c r="S38" s="5">
        <v>5.4752851711026618E-2</v>
      </c>
      <c r="T38" s="5">
        <v>0</v>
      </c>
      <c r="U38" s="5">
        <v>0</v>
      </c>
    </row>
    <row r="39" spans="1:21" x14ac:dyDescent="0.2">
      <c r="A39" s="26"/>
      <c r="B39" t="s">
        <v>13</v>
      </c>
      <c r="C39" s="2">
        <v>45251</v>
      </c>
      <c r="D39" s="4">
        <v>0</v>
      </c>
      <c r="E39" s="4">
        <v>67900</v>
      </c>
      <c r="F39" s="4">
        <v>-67900</v>
      </c>
      <c r="G39" s="4">
        <v>-977520000</v>
      </c>
      <c r="H39" s="4">
        <f t="shared" si="0"/>
        <v>4998690323.0010443</v>
      </c>
      <c r="I39" s="4"/>
      <c r="J39" s="4"/>
      <c r="K39" s="4"/>
      <c r="L39" s="4"/>
      <c r="M39" s="4"/>
      <c r="N39" s="4"/>
      <c r="O39" s="4"/>
      <c r="P39" s="4"/>
      <c r="Q39" s="4"/>
      <c r="R39" s="4">
        <v>2856300</v>
      </c>
      <c r="S39" s="5">
        <v>2.377201274375941E-2</v>
      </c>
      <c r="T39" s="5">
        <v>0</v>
      </c>
      <c r="U39" s="5">
        <v>2.120141E-2</v>
      </c>
    </row>
    <row r="40" spans="1:21" x14ac:dyDescent="0.2">
      <c r="A40" s="26"/>
      <c r="B40" t="s">
        <v>14</v>
      </c>
      <c r="C40" s="2">
        <v>45252</v>
      </c>
      <c r="D40" s="4">
        <v>0</v>
      </c>
      <c r="E40" s="4">
        <v>142300</v>
      </c>
      <c r="F40" s="4">
        <v>-142300</v>
      </c>
      <c r="G40" s="4">
        <v>-2083590000</v>
      </c>
      <c r="H40" s="4">
        <f t="shared" si="0"/>
        <v>2915100323.0010443</v>
      </c>
      <c r="I40" s="4"/>
      <c r="J40" s="4"/>
      <c r="K40" s="4"/>
      <c r="L40" s="4"/>
      <c r="M40" s="4"/>
      <c r="N40" s="4"/>
      <c r="O40" s="4"/>
      <c r="P40" s="4"/>
      <c r="Q40" s="4"/>
      <c r="R40" s="4">
        <v>3228100</v>
      </c>
      <c r="S40" s="5">
        <v>4.4081657941203806E-2</v>
      </c>
      <c r="T40" s="5">
        <v>0</v>
      </c>
      <c r="U40" s="5">
        <v>1.038062E-2</v>
      </c>
    </row>
    <row r="41" spans="1:21" x14ac:dyDescent="0.2">
      <c r="A41" s="26"/>
      <c r="B41" t="s">
        <v>15</v>
      </c>
      <c r="C41" s="2">
        <v>45253</v>
      </c>
      <c r="D41" s="4">
        <v>33200</v>
      </c>
      <c r="E41" s="4">
        <v>23900</v>
      </c>
      <c r="F41" s="4">
        <v>9300</v>
      </c>
      <c r="G41" s="4">
        <v>107150000</v>
      </c>
      <c r="H41" s="4">
        <f t="shared" si="0"/>
        <v>3022250323.0010443</v>
      </c>
      <c r="I41" s="4"/>
      <c r="J41" s="4"/>
      <c r="K41" s="4"/>
      <c r="L41" s="4"/>
      <c r="M41" s="4"/>
      <c r="N41" s="4"/>
      <c r="O41" s="4"/>
      <c r="P41" s="4"/>
      <c r="Q41" s="4"/>
      <c r="R41" s="4">
        <v>2856200</v>
      </c>
      <c r="S41" s="5">
        <v>1.9991597227084937E-2</v>
      </c>
      <c r="T41" s="5">
        <v>0</v>
      </c>
      <c r="U41" s="5">
        <v>-6.1643839999999998E-2</v>
      </c>
    </row>
    <row r="42" spans="1:21" x14ac:dyDescent="0.2">
      <c r="A42" s="26"/>
      <c r="B42" t="s">
        <v>16</v>
      </c>
      <c r="C42" s="2">
        <v>45254</v>
      </c>
      <c r="D42" s="4">
        <v>99800</v>
      </c>
      <c r="E42" s="4">
        <v>3800</v>
      </c>
      <c r="F42" s="4">
        <v>96000</v>
      </c>
      <c r="G42" s="4">
        <v>1309000000</v>
      </c>
      <c r="H42" s="4">
        <f t="shared" si="0"/>
        <v>4331250323.0010443</v>
      </c>
      <c r="I42" s="4"/>
      <c r="J42" s="4"/>
      <c r="K42" s="4"/>
      <c r="L42" s="4"/>
      <c r="M42" s="4"/>
      <c r="N42" s="4"/>
      <c r="O42" s="4"/>
      <c r="P42" s="4"/>
      <c r="Q42" s="4"/>
      <c r="R42" s="4">
        <v>3443800</v>
      </c>
      <c r="S42" s="5">
        <v>3.008304779603926E-2</v>
      </c>
      <c r="T42" s="5">
        <v>0</v>
      </c>
      <c r="U42" s="5">
        <v>-7.2992700000000001E-3</v>
      </c>
    </row>
    <row r="43" spans="1:21" x14ac:dyDescent="0.2">
      <c r="A43" s="26"/>
      <c r="B43" t="s">
        <v>19</v>
      </c>
      <c r="C43" s="2">
        <v>45257</v>
      </c>
      <c r="D43" s="4">
        <v>3700</v>
      </c>
      <c r="E43" s="4">
        <v>9200</v>
      </c>
      <c r="F43" s="4">
        <v>-5500</v>
      </c>
      <c r="G43" s="4">
        <v>-74420000</v>
      </c>
      <c r="H43" s="4">
        <f t="shared" si="0"/>
        <v>4256830323.0010443</v>
      </c>
      <c r="I43" s="4"/>
      <c r="J43" s="4"/>
      <c r="K43" s="4"/>
      <c r="L43" s="4"/>
      <c r="M43" s="4"/>
      <c r="N43" s="4"/>
      <c r="O43" s="4"/>
      <c r="P43" s="4"/>
      <c r="Q43" s="4"/>
      <c r="R43" s="4">
        <v>830100</v>
      </c>
      <c r="S43" s="5">
        <v>1.5540296349837369E-2</v>
      </c>
      <c r="T43" s="5">
        <v>0</v>
      </c>
      <c r="U43" s="5">
        <v>0</v>
      </c>
    </row>
    <row r="44" spans="1:21" x14ac:dyDescent="0.2">
      <c r="A44" s="26"/>
      <c r="B44" t="s">
        <v>20</v>
      </c>
      <c r="C44" s="2">
        <v>45258</v>
      </c>
      <c r="D44" s="4">
        <v>73500</v>
      </c>
      <c r="E44" s="4">
        <v>6000</v>
      </c>
      <c r="F44" s="4">
        <v>67500</v>
      </c>
      <c r="G44" s="4">
        <v>924570000</v>
      </c>
      <c r="H44" s="4">
        <f t="shared" si="0"/>
        <v>5181400323.0010443</v>
      </c>
      <c r="I44" s="4"/>
      <c r="J44" s="4"/>
      <c r="K44" s="4"/>
      <c r="L44" s="4"/>
      <c r="M44" s="4"/>
      <c r="N44" s="4"/>
      <c r="O44" s="4"/>
      <c r="P44" s="4"/>
      <c r="Q44" s="4"/>
      <c r="R44" s="4">
        <v>1775900</v>
      </c>
      <c r="S44" s="5">
        <v>4.4766034123542991E-2</v>
      </c>
      <c r="T44" s="5">
        <v>0</v>
      </c>
      <c r="U44" s="5">
        <v>7.3529399999999996E-3</v>
      </c>
    </row>
    <row r="45" spans="1:21" x14ac:dyDescent="0.2">
      <c r="A45" s="26"/>
      <c r="B45" t="s">
        <v>21</v>
      </c>
      <c r="C45" s="2">
        <v>45259</v>
      </c>
      <c r="D45" s="4">
        <v>15400</v>
      </c>
      <c r="E45" s="4">
        <v>400</v>
      </c>
      <c r="F45" s="4">
        <v>15000</v>
      </c>
      <c r="G45" s="4">
        <v>206400000</v>
      </c>
      <c r="H45" s="4">
        <f t="shared" si="0"/>
        <v>5387800323.0010443</v>
      </c>
      <c r="I45" s="4"/>
      <c r="J45" s="4"/>
      <c r="K45" s="4"/>
      <c r="L45" s="4"/>
      <c r="M45" s="4"/>
      <c r="N45" s="4"/>
      <c r="O45" s="4"/>
      <c r="P45" s="4"/>
      <c r="Q45" s="4"/>
      <c r="R45" s="4">
        <v>1253800</v>
      </c>
      <c r="S45" s="5">
        <v>1.260169085978625E-2</v>
      </c>
      <c r="T45" s="5">
        <v>0</v>
      </c>
      <c r="U45" s="5">
        <v>1.459854E-2</v>
      </c>
    </row>
    <row r="46" spans="1:21" x14ac:dyDescent="0.2">
      <c r="A46" s="26"/>
      <c r="B46" t="s">
        <v>22</v>
      </c>
      <c r="C46" s="2">
        <v>45260</v>
      </c>
      <c r="D46" s="4">
        <v>0</v>
      </c>
      <c r="E46" s="4">
        <v>66200</v>
      </c>
      <c r="F46" s="4">
        <v>-66200</v>
      </c>
      <c r="G46" s="4">
        <v>-909350000</v>
      </c>
      <c r="H46" s="4">
        <f t="shared" si="0"/>
        <v>4478450323.0010443</v>
      </c>
      <c r="I46" s="4"/>
      <c r="J46" s="4"/>
      <c r="K46" s="4"/>
      <c r="L46" s="4"/>
      <c r="M46" s="4"/>
      <c r="N46" s="4"/>
      <c r="O46" s="4"/>
      <c r="P46" s="4"/>
      <c r="Q46" s="4"/>
      <c r="R46" s="4">
        <v>1912900</v>
      </c>
      <c r="S46" s="5">
        <v>3.4607140990119717E-2</v>
      </c>
      <c r="T46" s="5">
        <v>0</v>
      </c>
      <c r="U46" s="5">
        <v>-1.7985609999999999E-2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16700</v>
      </c>
      <c r="E47" s="4">
        <v>46000</v>
      </c>
      <c r="F47" s="4">
        <v>-29300</v>
      </c>
      <c r="G47" s="4">
        <v>-402280000</v>
      </c>
      <c r="H47" s="4">
        <f t="shared" si="0"/>
        <v>4076170323.0010443</v>
      </c>
      <c r="I47" s="4"/>
      <c r="J47" s="4"/>
      <c r="K47" s="4"/>
      <c r="L47" s="4"/>
      <c r="M47" s="4"/>
      <c r="N47" s="4"/>
      <c r="O47" s="4"/>
      <c r="P47" s="4"/>
      <c r="Q47" s="4"/>
      <c r="R47" s="4">
        <v>1329300</v>
      </c>
      <c r="S47" s="5">
        <v>4.7167682238772289E-2</v>
      </c>
      <c r="T47" s="5">
        <v>0</v>
      </c>
      <c r="U47" s="5">
        <v>1.465201E-2</v>
      </c>
    </row>
    <row r="48" spans="1:21" x14ac:dyDescent="0.2">
      <c r="A48" s="26"/>
      <c r="B48" t="s">
        <v>27</v>
      </c>
      <c r="C48" s="2">
        <v>45264</v>
      </c>
      <c r="D48" s="4">
        <v>95200</v>
      </c>
      <c r="E48" s="4">
        <v>7700</v>
      </c>
      <c r="F48" s="4">
        <v>87500</v>
      </c>
      <c r="G48" s="4">
        <v>1253740000</v>
      </c>
      <c r="H48" s="4">
        <f t="shared" si="0"/>
        <v>5329910323.0010443</v>
      </c>
      <c r="I48" s="4"/>
      <c r="J48" s="4"/>
      <c r="K48" s="4"/>
      <c r="L48" s="4"/>
      <c r="M48" s="4"/>
      <c r="N48" s="4"/>
      <c r="O48" s="4"/>
      <c r="P48" s="4"/>
      <c r="Q48" s="4"/>
      <c r="R48" s="4">
        <v>3821900</v>
      </c>
      <c r="S48" s="5">
        <v>2.6923781365289515E-2</v>
      </c>
      <c r="T48" s="5">
        <v>0</v>
      </c>
      <c r="U48" s="5">
        <v>6.4981949999999997E-2</v>
      </c>
    </row>
    <row r="49" spans="1:21" x14ac:dyDescent="0.2">
      <c r="A49" s="26"/>
      <c r="B49" t="s">
        <v>28</v>
      </c>
      <c r="C49" s="2">
        <v>45265</v>
      </c>
      <c r="D49" s="4">
        <v>51800</v>
      </c>
      <c r="E49" s="4">
        <v>54400</v>
      </c>
      <c r="F49" s="4">
        <v>-2600</v>
      </c>
      <c r="G49" s="4">
        <v>-40830000</v>
      </c>
      <c r="H49" s="4">
        <f t="shared" si="0"/>
        <v>5289080323.0010443</v>
      </c>
      <c r="I49" s="4"/>
      <c r="J49" s="4"/>
      <c r="K49" s="4"/>
      <c r="L49" s="4"/>
      <c r="M49" s="4"/>
      <c r="N49" s="4"/>
      <c r="O49" s="4"/>
      <c r="P49" s="4"/>
      <c r="Q49" s="4"/>
      <c r="R49" s="4">
        <v>2218400</v>
      </c>
      <c r="S49" s="5">
        <v>4.7872340425531915E-2</v>
      </c>
      <c r="T49" s="5">
        <v>0</v>
      </c>
      <c r="U49" s="5">
        <v>-6.7796599999999999E-3</v>
      </c>
    </row>
    <row r="50" spans="1:21" x14ac:dyDescent="0.2">
      <c r="A50" s="26"/>
      <c r="B50" t="s">
        <v>29</v>
      </c>
      <c r="C50" s="2">
        <v>45266</v>
      </c>
      <c r="D50" s="4">
        <v>21800</v>
      </c>
      <c r="E50" s="4">
        <v>6200</v>
      </c>
      <c r="F50" s="4">
        <v>15600</v>
      </c>
      <c r="G50" s="4">
        <v>232960000</v>
      </c>
      <c r="H50" s="4">
        <f t="shared" si="0"/>
        <v>5522040323.0010443</v>
      </c>
      <c r="I50" s="4"/>
      <c r="J50" s="4"/>
      <c r="K50" s="4"/>
      <c r="L50" s="4"/>
      <c r="M50" s="4"/>
      <c r="N50" s="4"/>
      <c r="O50" s="4"/>
      <c r="P50" s="4"/>
      <c r="Q50" s="4"/>
      <c r="R50" s="4">
        <v>3128000</v>
      </c>
      <c r="S50" s="5">
        <v>8.9514066496163679E-3</v>
      </c>
      <c r="T50" s="5">
        <v>0</v>
      </c>
      <c r="U50" s="5">
        <v>2.7303750000000002E-2</v>
      </c>
    </row>
    <row r="51" spans="1:21" x14ac:dyDescent="0.2">
      <c r="A51" s="26"/>
      <c r="B51" t="s">
        <v>30</v>
      </c>
      <c r="C51" s="2">
        <v>45267</v>
      </c>
      <c r="D51" s="4">
        <v>6000</v>
      </c>
      <c r="E51" s="4">
        <v>113300</v>
      </c>
      <c r="F51" s="4">
        <v>-107300</v>
      </c>
      <c r="G51" s="4">
        <v>-1602700000</v>
      </c>
      <c r="H51" s="4">
        <f t="shared" si="0"/>
        <v>3919340323.0010443</v>
      </c>
      <c r="I51" s="4"/>
      <c r="J51" s="4"/>
      <c r="K51" s="4"/>
      <c r="L51" s="4"/>
      <c r="M51" s="4"/>
      <c r="N51" s="4"/>
      <c r="O51" s="4"/>
      <c r="P51" s="4"/>
      <c r="Q51" s="4"/>
      <c r="R51" s="4">
        <v>3363900</v>
      </c>
      <c r="S51" s="5">
        <v>3.5464787895002826E-2</v>
      </c>
      <c r="T51" s="5">
        <v>0</v>
      </c>
      <c r="U51" s="5">
        <v>-2.3255809999999998E-2</v>
      </c>
    </row>
    <row r="52" spans="1:21" x14ac:dyDescent="0.2">
      <c r="A52" s="26"/>
      <c r="B52" t="s">
        <v>37</v>
      </c>
      <c r="C52" s="2">
        <v>45268</v>
      </c>
      <c r="D52" s="4">
        <v>1900</v>
      </c>
      <c r="E52" s="4">
        <v>25200</v>
      </c>
      <c r="F52" s="4">
        <v>-23300</v>
      </c>
      <c r="G52" s="4">
        <v>-339450000</v>
      </c>
      <c r="H52" s="4">
        <f t="shared" si="0"/>
        <v>3579890323.0010443</v>
      </c>
      <c r="I52" s="4"/>
      <c r="J52" s="4"/>
      <c r="K52" s="4"/>
      <c r="L52" s="4"/>
      <c r="M52" s="4"/>
      <c r="N52" s="4"/>
      <c r="O52" s="4"/>
      <c r="P52" s="4"/>
      <c r="Q52" s="4"/>
      <c r="R52" s="4">
        <v>1797900</v>
      </c>
      <c r="S52" s="5">
        <v>1.507314088658991E-2</v>
      </c>
      <c r="T52" s="5">
        <v>0</v>
      </c>
      <c r="U52" s="5">
        <v>-2.0408160000000002E-2</v>
      </c>
    </row>
    <row r="53" spans="1:21" x14ac:dyDescent="0.2">
      <c r="A53" s="26"/>
      <c r="B53" t="s">
        <v>34</v>
      </c>
      <c r="C53" s="2">
        <v>45271</v>
      </c>
      <c r="D53" s="4">
        <v>3600</v>
      </c>
      <c r="E53" s="4">
        <v>10000</v>
      </c>
      <c r="F53" s="4">
        <v>-6400</v>
      </c>
      <c r="G53" s="4">
        <v>-91770000</v>
      </c>
      <c r="H53" s="4">
        <f t="shared" si="0"/>
        <v>3488120323.0010443</v>
      </c>
      <c r="I53" s="4"/>
      <c r="J53" s="4"/>
      <c r="K53" s="4"/>
      <c r="L53" s="4"/>
      <c r="M53" s="4"/>
      <c r="N53" s="4"/>
      <c r="O53" s="4"/>
      <c r="P53" s="4"/>
      <c r="Q53" s="4"/>
      <c r="R53" s="4">
        <v>1408500</v>
      </c>
      <c r="S53" s="5">
        <v>9.6556620518281865E-3</v>
      </c>
      <c r="T53" s="5">
        <v>0</v>
      </c>
      <c r="U53" s="5">
        <v>2.0833330000000001E-2</v>
      </c>
    </row>
    <row r="54" spans="1:21" x14ac:dyDescent="0.2">
      <c r="A54" s="26"/>
      <c r="B54" t="s">
        <v>35</v>
      </c>
      <c r="C54" s="2">
        <v>45272</v>
      </c>
      <c r="D54" s="4">
        <v>400</v>
      </c>
      <c r="E54" s="4">
        <v>57800</v>
      </c>
      <c r="F54" s="4">
        <v>-57400</v>
      </c>
      <c r="G54" s="4">
        <v>-841990000</v>
      </c>
      <c r="H54" s="4">
        <f t="shared" si="0"/>
        <v>2646130323.0010443</v>
      </c>
      <c r="I54" s="4"/>
      <c r="J54" s="4"/>
      <c r="K54" s="4"/>
      <c r="L54" s="4"/>
      <c r="M54" s="4"/>
      <c r="N54" s="4"/>
      <c r="O54" s="4"/>
      <c r="P54" s="4"/>
      <c r="Q54" s="4"/>
      <c r="R54" s="4">
        <v>904000</v>
      </c>
      <c r="S54" s="5">
        <v>6.4380530973451325E-2</v>
      </c>
      <c r="T54" s="5">
        <v>0</v>
      </c>
      <c r="U54" s="5">
        <v>-6.8027199999999999E-3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E000-805A-3D4C-99FC-777190CE832E}">
  <dimension ref="A1:U67"/>
  <sheetViews>
    <sheetView workbookViewId="0">
      <pane ySplit="2" topLeftCell="A25" activePane="bottomLeft" state="frozen"/>
      <selection pane="bottomLeft" activeCell="H53" sqref="H53:H54"/>
    </sheetView>
  </sheetViews>
  <sheetFormatPr baseColWidth="10" defaultRowHeight="16" x14ac:dyDescent="0.2"/>
  <cols>
    <col min="4" max="4" width="13.1640625" customWidth="1"/>
    <col min="5" max="5" width="14.33203125" customWidth="1"/>
    <col min="6" max="6" width="13.1640625" customWidth="1"/>
    <col min="7" max="7" width="15.6640625" customWidth="1"/>
    <col min="8" max="8" width="18.1640625" customWidth="1"/>
    <col min="18" max="18" width="14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18552</v>
      </c>
      <c r="E3" s="4">
        <v>27500</v>
      </c>
      <c r="F3" s="4">
        <v>-8948</v>
      </c>
      <c r="G3" s="4">
        <v>-146578888.12</v>
      </c>
      <c r="H3" s="4">
        <v>-146578888.12</v>
      </c>
      <c r="I3" s="4"/>
      <c r="J3" s="4"/>
      <c r="K3" s="4"/>
      <c r="L3" s="4"/>
      <c r="M3" s="4"/>
      <c r="N3" s="4"/>
      <c r="O3" s="4"/>
      <c r="P3" s="4"/>
      <c r="Q3" s="4"/>
      <c r="R3" s="4">
        <v>6960000</v>
      </c>
      <c r="S3" s="5">
        <v>6.6166666666666665E-3</v>
      </c>
      <c r="T3" s="5">
        <v>0</v>
      </c>
      <c r="U3" s="5">
        <v>4.7619050000000003E-2</v>
      </c>
    </row>
    <row r="4" spans="1:21" x14ac:dyDescent="0.2">
      <c r="A4" s="26"/>
      <c r="B4" t="s">
        <v>26</v>
      </c>
      <c r="C4" s="2">
        <v>45202</v>
      </c>
      <c r="D4" s="4">
        <v>144400</v>
      </c>
      <c r="E4" s="4">
        <v>214500</v>
      </c>
      <c r="F4" s="4">
        <v>-70100</v>
      </c>
      <c r="G4" s="4">
        <v>-1232700000</v>
      </c>
      <c r="H4" s="4">
        <f>H3+G4</f>
        <v>-1379278888.1199999</v>
      </c>
      <c r="I4" s="4"/>
      <c r="J4" s="4"/>
      <c r="K4" s="4"/>
      <c r="L4" s="4"/>
      <c r="M4" s="4"/>
      <c r="N4" s="4"/>
      <c r="O4" s="4"/>
      <c r="P4" s="4"/>
      <c r="Q4" s="4"/>
      <c r="R4" s="4">
        <v>15064500</v>
      </c>
      <c r="S4" s="5">
        <v>2.3824222509874208E-2</v>
      </c>
      <c r="T4" s="5">
        <v>0</v>
      </c>
      <c r="U4" s="5">
        <v>-1.8181820000000001E-2</v>
      </c>
    </row>
    <row r="5" spans="1:21" x14ac:dyDescent="0.2">
      <c r="A5" s="26"/>
      <c r="B5" t="s">
        <v>27</v>
      </c>
      <c r="C5" s="2">
        <v>45203</v>
      </c>
      <c r="D5" s="4">
        <v>130418</v>
      </c>
      <c r="E5" s="4">
        <v>31066</v>
      </c>
      <c r="F5" s="4">
        <v>99352</v>
      </c>
      <c r="G5" s="4">
        <v>1615360000</v>
      </c>
      <c r="H5" s="4">
        <f>H4+G5</f>
        <v>236081111.88000011</v>
      </c>
      <c r="I5" s="4"/>
      <c r="J5" s="4"/>
      <c r="K5" s="4"/>
      <c r="L5" s="4"/>
      <c r="M5" s="4"/>
      <c r="N5" s="4"/>
      <c r="O5" s="4"/>
      <c r="P5" s="4"/>
      <c r="Q5" s="4"/>
      <c r="R5" s="4">
        <v>7657800</v>
      </c>
      <c r="S5" s="5">
        <v>2.1087518608477629E-2</v>
      </c>
      <c r="T5" s="5">
        <v>0</v>
      </c>
      <c r="U5" s="5">
        <v>2.160494E-2</v>
      </c>
    </row>
    <row r="6" spans="1:21" x14ac:dyDescent="0.2">
      <c r="A6" s="26"/>
      <c r="B6" t="s">
        <v>28</v>
      </c>
      <c r="C6" s="2">
        <v>45204</v>
      </c>
      <c r="D6" s="4">
        <v>10290</v>
      </c>
      <c r="E6" s="4">
        <v>552800</v>
      </c>
      <c r="F6" s="4">
        <v>-542510</v>
      </c>
      <c r="G6" s="4">
        <v>-9043530000</v>
      </c>
      <c r="H6" s="4">
        <f>H5+G6</f>
        <v>-8807448888.1199989</v>
      </c>
      <c r="I6" s="4"/>
      <c r="J6" s="4"/>
      <c r="K6" s="4"/>
      <c r="L6" s="4"/>
      <c r="M6" s="4"/>
      <c r="N6" s="4"/>
      <c r="O6" s="4"/>
      <c r="P6" s="4"/>
      <c r="Q6" s="4"/>
      <c r="R6" s="4">
        <v>10947700</v>
      </c>
      <c r="S6" s="5">
        <v>5.1434547895905076E-2</v>
      </c>
      <c r="T6" s="5">
        <v>0</v>
      </c>
      <c r="U6" s="5">
        <v>-3.0211499999999998E-3</v>
      </c>
    </row>
    <row r="7" spans="1:21" x14ac:dyDescent="0.2">
      <c r="A7" s="26"/>
      <c r="B7" t="s">
        <v>29</v>
      </c>
      <c r="C7" s="2">
        <v>45205</v>
      </c>
      <c r="D7" s="4">
        <v>3300</v>
      </c>
      <c r="E7" s="4">
        <v>281300</v>
      </c>
      <c r="F7" s="4">
        <v>-278000</v>
      </c>
      <c r="G7" s="4">
        <v>-4571390000</v>
      </c>
      <c r="H7" s="4">
        <f t="shared" ref="H7:H54" si="0">H6+G7</f>
        <v>-13378838888.119999</v>
      </c>
      <c r="I7" s="4"/>
      <c r="J7" s="4"/>
      <c r="K7" s="4"/>
      <c r="L7" s="4"/>
      <c r="M7" s="4"/>
      <c r="N7" s="4"/>
      <c r="O7" s="4"/>
      <c r="P7" s="4"/>
      <c r="Q7" s="4"/>
      <c r="R7" s="4">
        <v>11983400</v>
      </c>
      <c r="S7" s="5">
        <v>2.3749520169567901E-2</v>
      </c>
      <c r="T7" s="5">
        <v>0</v>
      </c>
      <c r="U7" s="5">
        <v>1.8181820000000001E-2</v>
      </c>
    </row>
    <row r="8" spans="1:21" x14ac:dyDescent="0.2">
      <c r="A8" s="26"/>
      <c r="B8" t="s">
        <v>32</v>
      </c>
      <c r="C8" s="2">
        <v>45208</v>
      </c>
      <c r="D8" s="4">
        <v>25100</v>
      </c>
      <c r="E8" s="4">
        <v>317000</v>
      </c>
      <c r="F8" s="4">
        <v>-291900</v>
      </c>
      <c r="G8" s="4">
        <v>-4972120000</v>
      </c>
      <c r="H8" s="4">
        <f t="shared" si="0"/>
        <v>-18350958888.119999</v>
      </c>
      <c r="I8" s="4"/>
      <c r="J8" s="4"/>
      <c r="K8" s="4"/>
      <c r="L8" s="4"/>
      <c r="M8" s="4"/>
      <c r="N8" s="4"/>
      <c r="O8" s="4"/>
      <c r="P8" s="4"/>
      <c r="Q8" s="4"/>
      <c r="R8" s="4">
        <v>10155500</v>
      </c>
      <c r="S8" s="5">
        <v>3.3686179902515878E-2</v>
      </c>
      <c r="T8" s="5">
        <v>0</v>
      </c>
      <c r="U8" s="5">
        <v>2.0833330000000001E-2</v>
      </c>
    </row>
    <row r="9" spans="1:21" x14ac:dyDescent="0.2">
      <c r="A9" s="26"/>
      <c r="B9" t="s">
        <v>33</v>
      </c>
      <c r="C9" s="2">
        <v>45209</v>
      </c>
      <c r="D9" s="4">
        <v>11904</v>
      </c>
      <c r="E9" s="4">
        <v>180400</v>
      </c>
      <c r="F9" s="4">
        <v>-168496</v>
      </c>
      <c r="G9" s="4">
        <v>-2889290000</v>
      </c>
      <c r="H9" s="4">
        <f t="shared" si="0"/>
        <v>-21240248888.119999</v>
      </c>
      <c r="I9" s="4"/>
      <c r="J9" s="4"/>
      <c r="K9" s="4"/>
      <c r="L9" s="4"/>
      <c r="M9" s="4"/>
      <c r="N9" s="4"/>
      <c r="O9" s="4"/>
      <c r="P9" s="4"/>
      <c r="Q9" s="4"/>
      <c r="R9" s="4">
        <v>11175700</v>
      </c>
      <c r="S9" s="5">
        <v>1.7207333768801954E-2</v>
      </c>
      <c r="T9" s="5">
        <v>0</v>
      </c>
      <c r="U9" s="5">
        <v>-2.0408160000000002E-2</v>
      </c>
    </row>
    <row r="10" spans="1:21" x14ac:dyDescent="0.2">
      <c r="A10" s="26"/>
      <c r="B10" t="s">
        <v>34</v>
      </c>
      <c r="C10" s="2">
        <v>45210</v>
      </c>
      <c r="D10" s="4">
        <v>302200</v>
      </c>
      <c r="E10" s="4">
        <v>2000</v>
      </c>
      <c r="F10" s="4">
        <v>300200</v>
      </c>
      <c r="G10" s="4">
        <v>5157440000</v>
      </c>
      <c r="H10" s="4">
        <f t="shared" si="0"/>
        <v>-16082808888.119999</v>
      </c>
      <c r="I10" s="4"/>
      <c r="J10" s="4"/>
      <c r="K10" s="4"/>
      <c r="L10" s="4"/>
      <c r="M10" s="4"/>
      <c r="N10" s="4"/>
      <c r="O10" s="4"/>
      <c r="P10" s="4"/>
      <c r="Q10" s="4"/>
      <c r="R10" s="4">
        <v>10679400</v>
      </c>
      <c r="S10" s="5">
        <v>2.8484746334063712E-2</v>
      </c>
      <c r="T10" s="5">
        <v>0</v>
      </c>
      <c r="U10" s="5">
        <v>3.8690479999999999E-2</v>
      </c>
    </row>
    <row r="11" spans="1:21" x14ac:dyDescent="0.2">
      <c r="A11" s="26"/>
      <c r="B11" t="s">
        <v>35</v>
      </c>
      <c r="C11" s="2">
        <v>45211</v>
      </c>
      <c r="D11" s="4">
        <v>1682900</v>
      </c>
      <c r="E11" s="4">
        <v>9212</v>
      </c>
      <c r="F11" s="4">
        <v>1673688</v>
      </c>
      <c r="G11" s="4">
        <v>29355520000</v>
      </c>
      <c r="H11" s="4">
        <f t="shared" si="0"/>
        <v>13272711111.880001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11249300</v>
      </c>
      <c r="S11" s="5">
        <v>0.15041931497959873</v>
      </c>
      <c r="T11" s="5">
        <v>0</v>
      </c>
      <c r="U11" s="5">
        <v>5.7306600000000003E-3</v>
      </c>
    </row>
    <row r="12" spans="1:21" x14ac:dyDescent="0.2">
      <c r="A12" s="26"/>
      <c r="B12" t="s">
        <v>36</v>
      </c>
      <c r="C12" s="2">
        <v>45212</v>
      </c>
      <c r="D12" s="4">
        <v>3012</v>
      </c>
      <c r="E12" s="4">
        <v>34600</v>
      </c>
      <c r="F12" s="4">
        <v>-31588</v>
      </c>
      <c r="G12" s="4">
        <v>-544440000</v>
      </c>
      <c r="H12" s="4">
        <f t="shared" si="0"/>
        <v>12728271111.880001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8156200</v>
      </c>
      <c r="S12" s="5">
        <v>4.6114612196856376E-3</v>
      </c>
      <c r="T12" s="5">
        <v>0</v>
      </c>
      <c r="U12" s="5">
        <v>-5.6980099999999999E-3</v>
      </c>
    </row>
    <row r="13" spans="1:21" x14ac:dyDescent="0.2">
      <c r="A13" s="26"/>
      <c r="B13" t="s">
        <v>8</v>
      </c>
      <c r="C13" s="6">
        <v>45215</v>
      </c>
      <c r="D13" s="4">
        <v>4800</v>
      </c>
      <c r="E13" s="4">
        <v>99700</v>
      </c>
      <c r="F13" s="4">
        <v>-94900</v>
      </c>
      <c r="G13" s="4">
        <v>-1631840000</v>
      </c>
      <c r="H13" s="4">
        <f t="shared" si="0"/>
        <v>11096431111.880001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9372400</v>
      </c>
      <c r="S13" s="5">
        <v>1.1149758866458965E-2</v>
      </c>
      <c r="T13" s="5">
        <v>0</v>
      </c>
      <c r="U13" s="5">
        <v>-3.7249280000000003E-2</v>
      </c>
    </row>
    <row r="14" spans="1:21" x14ac:dyDescent="0.2">
      <c r="A14" s="26"/>
      <c r="B14" t="s">
        <v>9</v>
      </c>
      <c r="C14" s="6">
        <v>45216</v>
      </c>
      <c r="D14" s="4">
        <v>544300</v>
      </c>
      <c r="E14" s="4">
        <v>2000</v>
      </c>
      <c r="F14" s="4">
        <v>542300</v>
      </c>
      <c r="G14" s="4">
        <v>8899360000</v>
      </c>
      <c r="H14" s="4">
        <f t="shared" si="0"/>
        <v>19995791111.880001</v>
      </c>
      <c r="I14" s="4"/>
      <c r="J14" s="4"/>
      <c r="K14" s="4"/>
      <c r="L14" s="4"/>
      <c r="M14" s="4"/>
      <c r="N14" s="4"/>
      <c r="O14" s="4"/>
      <c r="P14" s="4"/>
      <c r="Q14" s="4"/>
      <c r="R14" s="4">
        <v>12535800</v>
      </c>
      <c r="S14" s="5">
        <v>4.3579189202125113E-2</v>
      </c>
      <c r="T14" s="5">
        <v>0</v>
      </c>
      <c r="U14" s="5">
        <v>-6.5476190000000004E-2</v>
      </c>
    </row>
    <row r="15" spans="1:21" x14ac:dyDescent="0.2">
      <c r="A15" s="26"/>
      <c r="B15" t="s">
        <v>10</v>
      </c>
      <c r="C15" s="6">
        <v>45217</v>
      </c>
      <c r="D15" s="4">
        <v>424500</v>
      </c>
      <c r="E15" s="4">
        <v>63000</v>
      </c>
      <c r="F15" s="4">
        <v>361500</v>
      </c>
      <c r="G15" s="4">
        <v>5532000000</v>
      </c>
      <c r="H15" s="4">
        <f t="shared" si="0"/>
        <v>25527791111.880001</v>
      </c>
      <c r="I15" s="4"/>
      <c r="J15" s="4"/>
      <c r="K15" s="4"/>
      <c r="L15" s="4"/>
      <c r="M15" s="4"/>
      <c r="N15" s="4"/>
      <c r="O15" s="4"/>
      <c r="P15" s="4"/>
      <c r="Q15" s="4"/>
      <c r="R15" s="4">
        <v>14235300</v>
      </c>
      <c r="S15" s="5">
        <v>3.4245853617415861E-2</v>
      </c>
      <c r="T15" s="5">
        <v>0</v>
      </c>
      <c r="U15" s="5">
        <v>-4.4585989999999999E-2</v>
      </c>
    </row>
    <row r="16" spans="1:21" x14ac:dyDescent="0.2">
      <c r="A16" s="26"/>
      <c r="B16" t="s">
        <v>11</v>
      </c>
      <c r="C16" s="6">
        <v>45218</v>
      </c>
      <c r="D16" s="4">
        <v>110322</v>
      </c>
      <c r="E16" s="4">
        <v>16500</v>
      </c>
      <c r="F16" s="4">
        <v>93822</v>
      </c>
      <c r="G16" s="4">
        <v>1360770000</v>
      </c>
      <c r="H16" s="4">
        <f t="shared" si="0"/>
        <v>26888561111.880001</v>
      </c>
      <c r="I16" s="4"/>
      <c r="J16" s="4"/>
      <c r="K16" s="4"/>
      <c r="L16" s="4"/>
      <c r="M16" s="4"/>
      <c r="N16" s="4"/>
      <c r="O16" s="4"/>
      <c r="P16" s="4"/>
      <c r="Q16" s="4"/>
      <c r="R16" s="4">
        <v>8332400</v>
      </c>
      <c r="S16" s="5">
        <v>1.5220344678604003E-2</v>
      </c>
      <c r="T16" s="5">
        <v>0</v>
      </c>
      <c r="U16" s="5">
        <v>-3.3333330000000001E-2</v>
      </c>
    </row>
    <row r="17" spans="1:21" x14ac:dyDescent="0.2">
      <c r="A17" s="26"/>
      <c r="B17" t="s">
        <v>12</v>
      </c>
      <c r="C17" s="6">
        <v>45219</v>
      </c>
      <c r="D17" s="4">
        <v>3522</v>
      </c>
      <c r="E17" s="4">
        <v>165300</v>
      </c>
      <c r="F17" s="4">
        <v>-161778</v>
      </c>
      <c r="G17" s="4">
        <v>-2337140000</v>
      </c>
      <c r="H17" s="4">
        <f t="shared" si="0"/>
        <v>24551421111.880001</v>
      </c>
      <c r="I17" s="4"/>
      <c r="J17" s="4"/>
      <c r="K17" s="4"/>
      <c r="L17" s="4"/>
      <c r="M17" s="4"/>
      <c r="N17" s="4"/>
      <c r="O17" s="4"/>
      <c r="P17" s="4"/>
      <c r="Q17" s="4"/>
      <c r="R17" s="4">
        <v>6786000</v>
      </c>
      <c r="S17" s="5">
        <v>2.4877984084880636E-2</v>
      </c>
      <c r="T17" s="5">
        <v>0</v>
      </c>
      <c r="U17" s="5">
        <v>3.4482760000000001E-2</v>
      </c>
    </row>
    <row r="18" spans="1:21" x14ac:dyDescent="0.2">
      <c r="A18" s="26"/>
      <c r="B18" t="s">
        <v>15</v>
      </c>
      <c r="C18" s="6">
        <v>45222</v>
      </c>
      <c r="D18" s="4">
        <v>0</v>
      </c>
      <c r="E18" s="4">
        <v>432300</v>
      </c>
      <c r="F18" s="4">
        <v>-432300</v>
      </c>
      <c r="G18" s="4">
        <v>-6403560000</v>
      </c>
      <c r="H18" s="4">
        <f t="shared" si="0"/>
        <v>18147861111.880001</v>
      </c>
      <c r="I18" s="4"/>
      <c r="J18" s="4"/>
      <c r="K18" s="4"/>
      <c r="L18" s="4"/>
      <c r="M18" s="4"/>
      <c r="N18" s="4"/>
      <c r="O18" s="4"/>
      <c r="P18" s="4"/>
      <c r="Q18" s="4"/>
      <c r="R18" s="4">
        <v>6716990</v>
      </c>
      <c r="S18" s="5">
        <v>6.4359184694334812E-2</v>
      </c>
      <c r="T18" s="5">
        <v>0</v>
      </c>
      <c r="U18" s="5">
        <v>-1.6666670000000001E-2</v>
      </c>
    </row>
    <row r="19" spans="1:21" x14ac:dyDescent="0.2">
      <c r="A19" s="26"/>
      <c r="B19" t="s">
        <v>16</v>
      </c>
      <c r="C19" s="6">
        <v>45223</v>
      </c>
      <c r="D19" s="4">
        <v>563600</v>
      </c>
      <c r="E19" s="4">
        <v>64500</v>
      </c>
      <c r="F19" s="4">
        <v>499100</v>
      </c>
      <c r="G19" s="4">
        <v>7495370000</v>
      </c>
      <c r="H19" s="4">
        <f t="shared" si="0"/>
        <v>25643231111.880001</v>
      </c>
      <c r="I19" s="4"/>
      <c r="J19" s="4"/>
      <c r="K19" s="4"/>
      <c r="L19" s="4"/>
      <c r="M19" s="4"/>
      <c r="N19" s="4"/>
      <c r="O19" s="4"/>
      <c r="P19" s="4"/>
      <c r="Q19" s="4"/>
      <c r="R19" s="4">
        <v>6484500</v>
      </c>
      <c r="S19" s="5">
        <v>9.6861747243426638E-2</v>
      </c>
      <c r="T19" s="5">
        <v>0</v>
      </c>
      <c r="U19" s="5">
        <v>3.7288139999999997E-2</v>
      </c>
    </row>
    <row r="20" spans="1:21" x14ac:dyDescent="0.2">
      <c r="A20" s="26"/>
      <c r="B20" t="s">
        <v>17</v>
      </c>
      <c r="C20" s="6">
        <v>45224</v>
      </c>
      <c r="D20" s="4">
        <v>19500</v>
      </c>
      <c r="E20" s="4">
        <v>129700</v>
      </c>
      <c r="F20" s="4">
        <v>-110200</v>
      </c>
      <c r="G20" s="4">
        <v>-1696920000</v>
      </c>
      <c r="H20" s="4">
        <f t="shared" si="0"/>
        <v>23946311111.880001</v>
      </c>
      <c r="I20" s="4"/>
      <c r="J20" s="4"/>
      <c r="K20" s="4"/>
      <c r="L20" s="4"/>
      <c r="M20" s="4"/>
      <c r="N20" s="4"/>
      <c r="O20" s="4"/>
      <c r="P20" s="4"/>
      <c r="Q20" s="4"/>
      <c r="R20" s="4">
        <v>4041000</v>
      </c>
      <c r="S20" s="5">
        <v>3.6921554070774562E-2</v>
      </c>
      <c r="T20" s="5">
        <v>0</v>
      </c>
      <c r="U20" s="5">
        <v>-1.9607840000000001E-2</v>
      </c>
    </row>
    <row r="21" spans="1:21" x14ac:dyDescent="0.2">
      <c r="A21" s="26"/>
      <c r="B21" t="s">
        <v>18</v>
      </c>
      <c r="C21" s="6">
        <v>45225</v>
      </c>
      <c r="D21" s="4">
        <v>63629</v>
      </c>
      <c r="E21" s="4">
        <v>114100</v>
      </c>
      <c r="F21" s="4">
        <v>-50471</v>
      </c>
      <c r="G21" s="4">
        <v>-737030000</v>
      </c>
      <c r="H21" s="4">
        <f t="shared" si="0"/>
        <v>23209281111.880001</v>
      </c>
      <c r="I21" s="4"/>
      <c r="J21" s="4"/>
      <c r="K21" s="4"/>
      <c r="L21" s="4"/>
      <c r="M21" s="4"/>
      <c r="N21" s="4"/>
      <c r="O21" s="4"/>
      <c r="P21" s="4"/>
      <c r="Q21" s="4"/>
      <c r="R21" s="4">
        <v>11424200</v>
      </c>
      <c r="S21" s="5">
        <v>1.5557238143589924E-2</v>
      </c>
      <c r="T21" s="5">
        <v>0</v>
      </c>
      <c r="U21" s="5">
        <v>-7.0000000000000007E-2</v>
      </c>
    </row>
    <row r="22" spans="1:21" x14ac:dyDescent="0.2">
      <c r="A22" s="26"/>
      <c r="B22" t="s">
        <v>19</v>
      </c>
      <c r="C22" s="6">
        <v>45226</v>
      </c>
      <c r="D22" s="4">
        <v>13910</v>
      </c>
      <c r="E22" s="4">
        <v>0</v>
      </c>
      <c r="F22" s="4">
        <v>13910</v>
      </c>
      <c r="G22" s="4">
        <v>192735932.46968028</v>
      </c>
      <c r="H22" s="4">
        <f t="shared" si="0"/>
        <v>23402017044.349682</v>
      </c>
      <c r="I22" s="4"/>
      <c r="J22" s="4"/>
      <c r="K22" s="4"/>
      <c r="L22" s="4"/>
      <c r="M22" s="4"/>
      <c r="N22" s="4"/>
      <c r="O22" s="4"/>
      <c r="P22" s="4"/>
      <c r="Q22" s="4"/>
      <c r="R22" s="4">
        <v>4172200</v>
      </c>
      <c r="S22" s="5">
        <v>3.3339724845405302E-3</v>
      </c>
      <c r="T22" s="5">
        <v>0</v>
      </c>
      <c r="U22" s="5">
        <v>3.5842299999999999E-3</v>
      </c>
    </row>
    <row r="23" spans="1:21" x14ac:dyDescent="0.2">
      <c r="A23" s="26"/>
      <c r="B23" t="s">
        <v>22</v>
      </c>
      <c r="C23" s="2">
        <v>45229</v>
      </c>
      <c r="D23" s="4">
        <v>51000</v>
      </c>
      <c r="E23" s="4">
        <v>1300</v>
      </c>
      <c r="F23" s="4">
        <v>49700</v>
      </c>
      <c r="G23" s="4">
        <v>679220000</v>
      </c>
      <c r="H23" s="4">
        <f t="shared" si="0"/>
        <v>24081237044.349682</v>
      </c>
      <c r="I23" s="4"/>
      <c r="J23" s="4"/>
      <c r="K23" s="4"/>
      <c r="L23" s="4"/>
      <c r="M23" s="4"/>
      <c r="N23" s="4"/>
      <c r="O23" s="4"/>
      <c r="P23" s="4"/>
      <c r="Q23" s="4"/>
      <c r="R23" s="4">
        <v>3789200</v>
      </c>
      <c r="S23" s="5">
        <v>1.3802385727858123E-2</v>
      </c>
      <c r="T23" s="5">
        <v>0</v>
      </c>
      <c r="U23" s="5">
        <v>-6.7857139999999996E-2</v>
      </c>
    </row>
    <row r="24" spans="1:21" x14ac:dyDescent="0.2">
      <c r="A24" s="26"/>
      <c r="B24" t="s">
        <v>23</v>
      </c>
      <c r="C24" s="2">
        <v>45230</v>
      </c>
      <c r="D24" s="4">
        <v>449000</v>
      </c>
      <c r="E24" s="4">
        <v>1500</v>
      </c>
      <c r="F24" s="4">
        <v>447500</v>
      </c>
      <c r="G24" s="4">
        <v>5885990000</v>
      </c>
      <c r="H24" s="4">
        <f t="shared" si="0"/>
        <v>29967227044.349682</v>
      </c>
      <c r="I24" s="4"/>
      <c r="J24" s="4"/>
      <c r="K24" s="4"/>
      <c r="L24" s="4"/>
      <c r="M24" s="4"/>
      <c r="N24" s="4"/>
      <c r="O24" s="4"/>
      <c r="P24" s="4"/>
      <c r="Q24" s="4"/>
      <c r="R24" s="4">
        <v>8807690</v>
      </c>
      <c r="S24" s="5">
        <v>5.1148485017070311E-2</v>
      </c>
      <c r="T24" s="5">
        <v>0</v>
      </c>
      <c r="U24" s="5">
        <v>-2.6819920000000001E-2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865900</v>
      </c>
      <c r="E25" s="4">
        <v>0</v>
      </c>
      <c r="F25" s="4">
        <v>865900</v>
      </c>
      <c r="G25" s="4">
        <v>11155630000</v>
      </c>
      <c r="H25" s="4">
        <f t="shared" si="0"/>
        <v>41122857044.349686</v>
      </c>
      <c r="I25" s="4"/>
      <c r="J25" s="4"/>
      <c r="K25" s="4"/>
      <c r="L25" s="4"/>
      <c r="M25" s="4"/>
      <c r="N25" s="4"/>
      <c r="O25" s="4"/>
      <c r="P25" s="4"/>
      <c r="Q25" s="4"/>
      <c r="R25" s="4">
        <v>5774500</v>
      </c>
      <c r="S25" s="5">
        <v>0.14995237682916271</v>
      </c>
      <c r="T25" s="5">
        <v>0</v>
      </c>
      <c r="U25" s="5">
        <v>6.2992129999999993E-2</v>
      </c>
    </row>
    <row r="26" spans="1:21" x14ac:dyDescent="0.2">
      <c r="A26" s="26"/>
      <c r="B26" t="s">
        <v>25</v>
      </c>
      <c r="C26" s="6">
        <v>45232</v>
      </c>
      <c r="D26" s="4">
        <v>191110</v>
      </c>
      <c r="E26" s="4">
        <v>13200</v>
      </c>
      <c r="F26" s="4">
        <v>177910</v>
      </c>
      <c r="G26" s="4">
        <v>2513751450.1810565</v>
      </c>
      <c r="H26" s="4">
        <f t="shared" si="0"/>
        <v>43636608494.530739</v>
      </c>
      <c r="I26" s="4"/>
      <c r="J26" s="4"/>
      <c r="K26" s="4"/>
      <c r="L26" s="4"/>
      <c r="M26" s="4"/>
      <c r="N26" s="4"/>
      <c r="O26" s="4"/>
      <c r="P26" s="4"/>
      <c r="Q26" s="4"/>
      <c r="R26" s="4">
        <v>7014400</v>
      </c>
      <c r="S26" s="5">
        <v>2.9127223996350364E-2</v>
      </c>
      <c r="T26" s="5">
        <v>0</v>
      </c>
      <c r="U26" s="5">
        <v>6.6666669999999997E-2</v>
      </c>
    </row>
    <row r="27" spans="1:21" x14ac:dyDescent="0.2">
      <c r="A27" s="26"/>
      <c r="B27" t="s">
        <v>26</v>
      </c>
      <c r="C27" s="6">
        <v>45233</v>
      </c>
      <c r="D27" s="4">
        <v>75400</v>
      </c>
      <c r="E27" s="4">
        <v>441800</v>
      </c>
      <c r="F27" s="4">
        <v>-366400</v>
      </c>
      <c r="G27" s="4">
        <v>-5304540000</v>
      </c>
      <c r="H27" s="4">
        <f t="shared" si="0"/>
        <v>38332068494.530739</v>
      </c>
      <c r="I27" s="4"/>
      <c r="J27" s="4"/>
      <c r="K27" s="4"/>
      <c r="L27" s="4"/>
      <c r="M27" s="4"/>
      <c r="N27" s="4"/>
      <c r="O27" s="4"/>
      <c r="P27" s="4"/>
      <c r="Q27" s="4"/>
      <c r="R27" s="4">
        <v>6644700</v>
      </c>
      <c r="S27" s="5">
        <v>7.7836471172513438E-2</v>
      </c>
      <c r="T27" s="5">
        <v>0</v>
      </c>
      <c r="U27" s="5">
        <v>6.9444399999999996E-3</v>
      </c>
    </row>
    <row r="28" spans="1:21" x14ac:dyDescent="0.2">
      <c r="A28" s="26"/>
      <c r="B28" t="s">
        <v>29</v>
      </c>
      <c r="C28" s="6">
        <v>45236</v>
      </c>
      <c r="D28" s="4">
        <v>36900</v>
      </c>
      <c r="E28" s="4">
        <v>358400</v>
      </c>
      <c r="F28" s="4">
        <v>-321500</v>
      </c>
      <c r="G28" s="4">
        <v>-4643880000</v>
      </c>
      <c r="H28" s="4">
        <f t="shared" si="0"/>
        <v>33688188494.530739</v>
      </c>
      <c r="I28" s="4"/>
      <c r="J28" s="4"/>
      <c r="K28" s="4"/>
      <c r="L28" s="4"/>
      <c r="M28" s="4"/>
      <c r="N28" s="4"/>
      <c r="O28" s="4"/>
      <c r="P28" s="4"/>
      <c r="Q28" s="4"/>
      <c r="R28" s="4">
        <v>4312900</v>
      </c>
      <c r="S28" s="5">
        <v>9.1655266757865936E-2</v>
      </c>
      <c r="T28" s="5">
        <v>0</v>
      </c>
      <c r="U28" s="5">
        <v>0</v>
      </c>
    </row>
    <row r="29" spans="1:21" x14ac:dyDescent="0.2">
      <c r="A29" s="26"/>
      <c r="B29" t="s">
        <v>30</v>
      </c>
      <c r="C29" s="6">
        <v>45237</v>
      </c>
      <c r="D29" s="4">
        <v>122700</v>
      </c>
      <c r="E29" s="4">
        <v>307700</v>
      </c>
      <c r="F29" s="4">
        <v>-185000</v>
      </c>
      <c r="G29" s="4">
        <v>-2679694465.2506557</v>
      </c>
      <c r="H29" s="4">
        <f t="shared" si="0"/>
        <v>31008494029.280083</v>
      </c>
      <c r="I29" s="4"/>
      <c r="J29" s="4"/>
      <c r="K29" s="4"/>
      <c r="L29" s="4"/>
      <c r="M29" s="4"/>
      <c r="N29" s="4"/>
      <c r="O29" s="4"/>
      <c r="P29" s="4"/>
      <c r="Q29" s="4"/>
      <c r="R29" s="4">
        <v>5607300</v>
      </c>
      <c r="S29" s="5">
        <v>7.6757084514828877E-2</v>
      </c>
      <c r="T29" s="5">
        <v>0</v>
      </c>
      <c r="U29" s="5">
        <v>-1.0344829999999999E-2</v>
      </c>
    </row>
    <row r="30" spans="1:21" x14ac:dyDescent="0.2">
      <c r="A30" s="26"/>
      <c r="B30" t="s">
        <v>37</v>
      </c>
      <c r="C30" s="6">
        <v>45238</v>
      </c>
      <c r="D30" s="4">
        <v>534700</v>
      </c>
      <c r="E30" s="4">
        <v>100500</v>
      </c>
      <c r="F30" s="4">
        <v>434200</v>
      </c>
      <c r="G30" s="4">
        <v>6540130000</v>
      </c>
      <c r="H30" s="4">
        <f t="shared" si="0"/>
        <v>37548624029.280083</v>
      </c>
      <c r="I30" s="4"/>
      <c r="J30" s="4"/>
      <c r="K30" s="4"/>
      <c r="L30" s="4"/>
      <c r="M30" s="4"/>
      <c r="N30" s="4"/>
      <c r="O30" s="4"/>
      <c r="P30" s="4"/>
      <c r="Q30" s="4"/>
      <c r="R30" s="4">
        <v>7992900</v>
      </c>
      <c r="S30" s="5">
        <v>7.9470530095459721E-2</v>
      </c>
      <c r="T30" s="5">
        <v>0</v>
      </c>
      <c r="U30" s="5">
        <v>6.9686410000000004E-2</v>
      </c>
    </row>
    <row r="31" spans="1:21" x14ac:dyDescent="0.2">
      <c r="A31" s="26"/>
      <c r="B31" t="s">
        <v>32</v>
      </c>
      <c r="C31" s="6">
        <v>45239</v>
      </c>
      <c r="D31" s="4">
        <v>225900</v>
      </c>
      <c r="E31" s="4">
        <v>201100</v>
      </c>
      <c r="F31" s="4">
        <v>24800</v>
      </c>
      <c r="G31" s="4">
        <v>393680000</v>
      </c>
      <c r="H31" s="4">
        <f t="shared" si="0"/>
        <v>37942304029.280083</v>
      </c>
      <c r="I31" s="4"/>
      <c r="J31" s="4"/>
      <c r="K31" s="4"/>
      <c r="L31" s="4"/>
      <c r="M31" s="4"/>
      <c r="N31" s="4"/>
      <c r="O31" s="4"/>
      <c r="P31" s="4"/>
      <c r="Q31" s="4"/>
      <c r="R31" s="4">
        <v>9048200</v>
      </c>
      <c r="S31" s="5">
        <v>4.7191706637784311E-2</v>
      </c>
      <c r="T31" s="5">
        <v>0</v>
      </c>
      <c r="U31" s="5">
        <v>-3.2573300000000001E-3</v>
      </c>
    </row>
    <row r="32" spans="1:21" x14ac:dyDescent="0.2">
      <c r="A32" s="26"/>
      <c r="B32" t="s">
        <v>33</v>
      </c>
      <c r="C32" s="6">
        <v>45240</v>
      </c>
      <c r="D32" s="4">
        <v>84000</v>
      </c>
      <c r="E32" s="4">
        <v>30100</v>
      </c>
      <c r="F32" s="4">
        <v>53900</v>
      </c>
      <c r="G32" s="4">
        <v>824860000</v>
      </c>
      <c r="H32" s="4">
        <f t="shared" si="0"/>
        <v>38767164029.280083</v>
      </c>
      <c r="I32" s="4"/>
      <c r="J32" s="4"/>
      <c r="K32" s="4"/>
      <c r="L32" s="4"/>
      <c r="M32" s="4"/>
      <c r="N32" s="4"/>
      <c r="O32" s="4"/>
      <c r="P32" s="4"/>
      <c r="Q32" s="4"/>
      <c r="R32" s="4">
        <v>7853500</v>
      </c>
      <c r="S32" s="5">
        <v>1.4528554147832176E-2</v>
      </c>
      <c r="T32" s="5">
        <v>0</v>
      </c>
      <c r="U32" s="5">
        <v>-6.5359499999999996E-3</v>
      </c>
    </row>
    <row r="33" spans="1:21" x14ac:dyDescent="0.2">
      <c r="A33" s="26"/>
      <c r="B33" t="s">
        <v>36</v>
      </c>
      <c r="C33" s="6">
        <v>45243</v>
      </c>
      <c r="D33" s="4">
        <v>300</v>
      </c>
      <c r="E33" s="4">
        <v>134500</v>
      </c>
      <c r="F33" s="4">
        <v>-134200</v>
      </c>
      <c r="G33" s="4">
        <v>-2059110000</v>
      </c>
      <c r="H33" s="4">
        <f t="shared" si="0"/>
        <v>36708054029.280083</v>
      </c>
      <c r="I33" s="4"/>
      <c r="J33" s="4"/>
      <c r="K33" s="4"/>
      <c r="L33" s="4"/>
      <c r="M33" s="4"/>
      <c r="N33" s="4"/>
      <c r="O33" s="4"/>
      <c r="P33" s="4"/>
      <c r="Q33" s="4"/>
      <c r="R33" s="4">
        <v>7832600</v>
      </c>
      <c r="S33" s="5">
        <v>1.7210121798636468E-2</v>
      </c>
      <c r="T33" s="5">
        <v>0</v>
      </c>
      <c r="U33" s="5">
        <v>1.315789E-2</v>
      </c>
    </row>
    <row r="34" spans="1:21" x14ac:dyDescent="0.2">
      <c r="A34" s="26"/>
      <c r="B34" t="s">
        <v>38</v>
      </c>
      <c r="C34" s="6">
        <v>45244</v>
      </c>
      <c r="D34" s="4">
        <v>0</v>
      </c>
      <c r="E34" s="4">
        <v>144900</v>
      </c>
      <c r="F34" s="4">
        <v>-144900</v>
      </c>
      <c r="G34" s="4">
        <v>-2246860000</v>
      </c>
      <c r="H34" s="4">
        <f t="shared" si="0"/>
        <v>34461194029.280083</v>
      </c>
      <c r="I34" s="4"/>
      <c r="J34" s="4"/>
      <c r="K34" s="4"/>
      <c r="L34" s="4"/>
      <c r="M34" s="4"/>
      <c r="N34" s="4"/>
      <c r="O34" s="4"/>
      <c r="P34" s="4"/>
      <c r="Q34" s="4"/>
      <c r="R34" s="4">
        <v>5275600</v>
      </c>
      <c r="S34" s="5">
        <v>2.7466070210023504E-2</v>
      </c>
      <c r="T34" s="5">
        <v>0</v>
      </c>
      <c r="U34" s="5">
        <v>3.2467500000000001E-3</v>
      </c>
    </row>
    <row r="35" spans="1:21" x14ac:dyDescent="0.2">
      <c r="A35" s="26"/>
      <c r="B35" t="s">
        <v>7</v>
      </c>
      <c r="C35" s="6">
        <v>45245</v>
      </c>
      <c r="D35" s="4">
        <v>70705</v>
      </c>
      <c r="E35" s="4">
        <v>302100</v>
      </c>
      <c r="F35" s="4">
        <v>-231395</v>
      </c>
      <c r="G35" s="4">
        <v>-3596260000</v>
      </c>
      <c r="H35" s="4">
        <f t="shared" si="0"/>
        <v>30864934029.280083</v>
      </c>
      <c r="I35" s="4"/>
      <c r="J35" s="4"/>
      <c r="K35" s="4"/>
      <c r="L35" s="4"/>
      <c r="M35" s="4"/>
      <c r="N35" s="4"/>
      <c r="O35" s="4"/>
      <c r="P35" s="4"/>
      <c r="Q35" s="4"/>
      <c r="R35" s="4">
        <v>9813100</v>
      </c>
      <c r="S35" s="5">
        <v>3.7990543253406159E-2</v>
      </c>
      <c r="T35" s="5">
        <v>0</v>
      </c>
      <c r="U35" s="5">
        <v>-6.47249E-3</v>
      </c>
    </row>
    <row r="36" spans="1:21" x14ac:dyDescent="0.2">
      <c r="A36" s="26"/>
      <c r="B36" t="s">
        <v>8</v>
      </c>
      <c r="C36" s="6">
        <v>45246</v>
      </c>
      <c r="D36" s="4">
        <v>45100</v>
      </c>
      <c r="E36" s="4">
        <v>0</v>
      </c>
      <c r="F36" s="4">
        <v>45100</v>
      </c>
      <c r="G36" s="4">
        <v>695810000</v>
      </c>
      <c r="H36" s="4">
        <f t="shared" si="0"/>
        <v>31560744029.280083</v>
      </c>
      <c r="I36" s="4"/>
      <c r="J36" s="4"/>
      <c r="K36" s="4"/>
      <c r="L36" s="4"/>
      <c r="M36" s="4"/>
      <c r="N36" s="4"/>
      <c r="O36" s="4"/>
      <c r="P36" s="4"/>
      <c r="Q36" s="4"/>
      <c r="R36" s="4">
        <v>3888100</v>
      </c>
      <c r="S36" s="5">
        <v>1.1599495897739256E-2</v>
      </c>
      <c r="T36" s="5">
        <v>0</v>
      </c>
      <c r="U36" s="5">
        <v>1.6286640000000002E-2</v>
      </c>
    </row>
    <row r="37" spans="1:21" x14ac:dyDescent="0.2">
      <c r="A37" s="26"/>
      <c r="B37" t="s">
        <v>9</v>
      </c>
      <c r="C37" s="6">
        <v>45247</v>
      </c>
      <c r="D37" s="4">
        <v>4800</v>
      </c>
      <c r="E37" s="4">
        <v>1300</v>
      </c>
      <c r="F37" s="4">
        <v>3500</v>
      </c>
      <c r="G37" s="4">
        <v>53940000</v>
      </c>
      <c r="H37" s="4">
        <f t="shared" si="0"/>
        <v>31614684029.280083</v>
      </c>
      <c r="I37" s="4"/>
      <c r="J37" s="4"/>
      <c r="K37" s="4"/>
      <c r="L37" s="4"/>
      <c r="M37" s="4"/>
      <c r="N37" s="4"/>
      <c r="O37" s="4"/>
      <c r="P37" s="4"/>
      <c r="Q37" s="4"/>
      <c r="R37" s="4">
        <v>10325100</v>
      </c>
      <c r="S37" s="5">
        <v>5.907933095078982E-4</v>
      </c>
      <c r="T37" s="5">
        <v>0</v>
      </c>
      <c r="U37" s="5">
        <v>-2.2435900000000002E-2</v>
      </c>
    </row>
    <row r="38" spans="1:21" x14ac:dyDescent="0.2">
      <c r="A38" s="26"/>
      <c r="B38" t="s">
        <v>12</v>
      </c>
      <c r="C38" s="2">
        <v>45250</v>
      </c>
      <c r="D38" s="4">
        <v>68625</v>
      </c>
      <c r="E38" s="4">
        <v>138200</v>
      </c>
      <c r="F38" s="4">
        <v>-69575</v>
      </c>
      <c r="G38" s="4">
        <v>-1038090000</v>
      </c>
      <c r="H38" s="4">
        <f>H37+G38</f>
        <v>30576594029.280083</v>
      </c>
      <c r="I38" s="4"/>
      <c r="J38" s="4"/>
      <c r="K38" s="4"/>
      <c r="L38" s="4"/>
      <c r="M38" s="4"/>
      <c r="N38" s="4"/>
      <c r="O38" s="4"/>
      <c r="P38" s="4"/>
      <c r="Q38" s="4"/>
      <c r="R38" s="4">
        <v>6677000</v>
      </c>
      <c r="S38" s="5">
        <v>3.0975737606709599E-2</v>
      </c>
      <c r="T38" s="5">
        <v>0</v>
      </c>
      <c r="U38" s="5">
        <v>-3.2786899999999999E-3</v>
      </c>
    </row>
    <row r="39" spans="1:21" x14ac:dyDescent="0.2">
      <c r="A39" s="26"/>
      <c r="B39" t="s">
        <v>13</v>
      </c>
      <c r="C39" s="2">
        <v>45251</v>
      </c>
      <c r="D39" s="4">
        <v>73500</v>
      </c>
      <c r="E39" s="4">
        <v>153200</v>
      </c>
      <c r="F39" s="4">
        <v>-79700</v>
      </c>
      <c r="G39" s="4">
        <v>-1230470866.9603937</v>
      </c>
      <c r="H39" s="4">
        <f t="shared" si="0"/>
        <v>29346123162.319691</v>
      </c>
      <c r="I39" s="4"/>
      <c r="J39" s="4"/>
      <c r="K39" s="4"/>
      <c r="L39" s="4"/>
      <c r="M39" s="4"/>
      <c r="N39" s="4"/>
      <c r="O39" s="4"/>
      <c r="P39" s="4"/>
      <c r="Q39" s="4"/>
      <c r="R39" s="4">
        <v>4289700</v>
      </c>
      <c r="S39" s="5">
        <v>5.2847518474485398E-2</v>
      </c>
      <c r="T39" s="5">
        <v>0</v>
      </c>
      <c r="U39" s="5">
        <v>1.6447369999999999E-2</v>
      </c>
    </row>
    <row r="40" spans="1:21" x14ac:dyDescent="0.2">
      <c r="A40" s="26"/>
      <c r="B40" t="s">
        <v>14</v>
      </c>
      <c r="C40" s="2">
        <v>45252</v>
      </c>
      <c r="D40" s="4">
        <v>600</v>
      </c>
      <c r="E40" s="4">
        <v>36000</v>
      </c>
      <c r="F40" s="4">
        <v>-35400</v>
      </c>
      <c r="G40" s="4">
        <v>-555960000</v>
      </c>
      <c r="H40" s="4">
        <f t="shared" si="0"/>
        <v>28790163162.319691</v>
      </c>
      <c r="I40" s="4"/>
      <c r="J40" s="4"/>
      <c r="K40" s="4"/>
      <c r="L40" s="4"/>
      <c r="M40" s="4"/>
      <c r="N40" s="4"/>
      <c r="O40" s="4"/>
      <c r="P40" s="4"/>
      <c r="Q40" s="4"/>
      <c r="R40" s="4">
        <v>8949700</v>
      </c>
      <c r="S40" s="5">
        <v>4.0895225538286201E-3</v>
      </c>
      <c r="T40" s="5">
        <v>0</v>
      </c>
      <c r="U40" s="5">
        <v>9.7087400000000004E-3</v>
      </c>
    </row>
    <row r="41" spans="1:21" x14ac:dyDescent="0.2">
      <c r="A41" s="26"/>
      <c r="B41" t="s">
        <v>15</v>
      </c>
      <c r="C41" s="2">
        <v>45253</v>
      </c>
      <c r="D41" s="4">
        <v>75100</v>
      </c>
      <c r="E41" s="4">
        <v>135300</v>
      </c>
      <c r="F41" s="4">
        <v>-60200</v>
      </c>
      <c r="G41" s="4">
        <v>-1014760000</v>
      </c>
      <c r="H41" s="4">
        <f t="shared" si="0"/>
        <v>27775403162.319691</v>
      </c>
      <c r="I41" s="4"/>
      <c r="J41" s="4"/>
      <c r="K41" s="4"/>
      <c r="L41" s="4"/>
      <c r="M41" s="4"/>
      <c r="N41" s="4"/>
      <c r="O41" s="4"/>
      <c r="P41" s="4"/>
      <c r="Q41" s="4"/>
      <c r="R41" s="4">
        <v>10888900</v>
      </c>
      <c r="S41" s="5">
        <v>1.9322429262827283E-2</v>
      </c>
      <c r="T41" s="5">
        <v>0</v>
      </c>
      <c r="U41" s="5">
        <v>-6.4102560000000003E-2</v>
      </c>
    </row>
    <row r="42" spans="1:21" x14ac:dyDescent="0.2">
      <c r="A42" s="26"/>
      <c r="B42" t="s">
        <v>16</v>
      </c>
      <c r="C42" s="2">
        <v>45254</v>
      </c>
      <c r="D42" s="4">
        <v>143251</v>
      </c>
      <c r="E42" s="4">
        <v>7900</v>
      </c>
      <c r="F42" s="4">
        <v>135351</v>
      </c>
      <c r="G42" s="4">
        <v>1969520000</v>
      </c>
      <c r="H42" s="4">
        <f t="shared" si="0"/>
        <v>29744923162.319691</v>
      </c>
      <c r="I42" s="4"/>
      <c r="J42" s="4"/>
      <c r="K42" s="4"/>
      <c r="L42" s="4"/>
      <c r="M42" s="4"/>
      <c r="N42" s="4"/>
      <c r="O42" s="4"/>
      <c r="P42" s="4"/>
      <c r="Q42" s="4"/>
      <c r="R42" s="4">
        <v>9040500</v>
      </c>
      <c r="S42" s="5">
        <v>1.6719318621757646E-2</v>
      </c>
      <c r="T42" s="5">
        <v>0</v>
      </c>
      <c r="U42" s="5">
        <v>2.39726E-2</v>
      </c>
    </row>
    <row r="43" spans="1:21" x14ac:dyDescent="0.2">
      <c r="A43" s="26"/>
      <c r="B43" t="s">
        <v>19</v>
      </c>
      <c r="C43" s="2">
        <v>45257</v>
      </c>
      <c r="D43" s="4">
        <v>4800</v>
      </c>
      <c r="E43" s="4">
        <v>0</v>
      </c>
      <c r="F43" s="4">
        <v>4800</v>
      </c>
      <c r="G43" s="4">
        <v>72220000</v>
      </c>
      <c r="H43" s="4">
        <f t="shared" si="0"/>
        <v>29817143162.319691</v>
      </c>
      <c r="I43" s="4"/>
      <c r="J43" s="4"/>
      <c r="K43" s="4"/>
      <c r="L43" s="4"/>
      <c r="M43" s="4"/>
      <c r="N43" s="4"/>
      <c r="O43" s="4"/>
      <c r="P43" s="4"/>
      <c r="Q43" s="4"/>
      <c r="R43" s="4">
        <v>10963400</v>
      </c>
      <c r="S43" s="5">
        <v>4.3782038418738715E-4</v>
      </c>
      <c r="T43" s="5">
        <v>0</v>
      </c>
      <c r="U43" s="5">
        <v>-2.006689E-2</v>
      </c>
    </row>
    <row r="44" spans="1:21" x14ac:dyDescent="0.2">
      <c r="A44" s="26"/>
      <c r="B44" t="s">
        <v>20</v>
      </c>
      <c r="C44" s="2">
        <v>45258</v>
      </c>
      <c r="D44" s="4">
        <v>72200</v>
      </c>
      <c r="E44" s="4">
        <v>224000</v>
      </c>
      <c r="F44" s="4">
        <v>-151800</v>
      </c>
      <c r="G44" s="4">
        <v>-2136630000</v>
      </c>
      <c r="H44" s="4">
        <f t="shared" si="0"/>
        <v>27680513162.319691</v>
      </c>
      <c r="I44" s="4"/>
      <c r="J44" s="4"/>
      <c r="K44" s="4"/>
      <c r="L44" s="4"/>
      <c r="M44" s="4"/>
      <c r="N44" s="4"/>
      <c r="O44" s="4"/>
      <c r="P44" s="4"/>
      <c r="Q44" s="4"/>
      <c r="R44" s="4">
        <v>6094000</v>
      </c>
      <c r="S44" s="5">
        <v>4.8605185428290121E-2</v>
      </c>
      <c r="T44" s="5">
        <v>0</v>
      </c>
      <c r="U44" s="5">
        <v>4.2350029999999997E-2</v>
      </c>
    </row>
    <row r="45" spans="1:21" x14ac:dyDescent="0.2">
      <c r="A45" s="26"/>
      <c r="B45" t="s">
        <v>21</v>
      </c>
      <c r="C45" s="2">
        <v>45259</v>
      </c>
      <c r="D45" s="4">
        <v>0</v>
      </c>
      <c r="E45" s="4">
        <v>125600</v>
      </c>
      <c r="F45" s="4">
        <v>-125600</v>
      </c>
      <c r="G45" s="4">
        <v>-1796290000</v>
      </c>
      <c r="H45" s="4">
        <f t="shared" si="0"/>
        <v>25884223162.319691</v>
      </c>
      <c r="I45" s="4"/>
      <c r="J45" s="4"/>
      <c r="K45" s="4"/>
      <c r="L45" s="4"/>
      <c r="M45" s="4"/>
      <c r="N45" s="4"/>
      <c r="O45" s="4"/>
      <c r="P45" s="4"/>
      <c r="Q45" s="4"/>
      <c r="R45" s="4">
        <v>6274000</v>
      </c>
      <c r="S45" s="5">
        <v>2.0019126554032516E-2</v>
      </c>
      <c r="T45" s="5">
        <v>0</v>
      </c>
      <c r="U45" s="5">
        <v>6.99301E-3</v>
      </c>
    </row>
    <row r="46" spans="1:21" x14ac:dyDescent="0.2">
      <c r="A46" s="26"/>
      <c r="B46" t="s">
        <v>22</v>
      </c>
      <c r="C46" s="2">
        <v>45260</v>
      </c>
      <c r="D46" s="4">
        <v>0</v>
      </c>
      <c r="E46" s="4">
        <v>91600</v>
      </c>
      <c r="F46" s="4">
        <v>-91600</v>
      </c>
      <c r="G46" s="4">
        <v>-1304480000</v>
      </c>
      <c r="H46" s="4">
        <f t="shared" si="0"/>
        <v>24579743162.319691</v>
      </c>
      <c r="I46" s="4"/>
      <c r="J46" s="4"/>
      <c r="K46" s="4"/>
      <c r="L46" s="4"/>
      <c r="M46" s="4"/>
      <c r="N46" s="4"/>
      <c r="O46" s="4"/>
      <c r="P46" s="4"/>
      <c r="Q46" s="4"/>
      <c r="R46" s="4">
        <v>4360500</v>
      </c>
      <c r="S46" s="5">
        <v>2.1006765279211099E-2</v>
      </c>
      <c r="T46" s="5">
        <v>0</v>
      </c>
      <c r="U46" s="5">
        <v>-1.7361109999999999E-2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542800</v>
      </c>
      <c r="E47" s="4">
        <v>4100</v>
      </c>
      <c r="F47" s="4">
        <v>538700</v>
      </c>
      <c r="G47" s="4">
        <v>7731120000</v>
      </c>
      <c r="H47" s="4">
        <f t="shared" si="0"/>
        <v>32310863162.319691</v>
      </c>
      <c r="I47" s="4"/>
      <c r="J47" s="4"/>
      <c r="K47" s="4"/>
      <c r="L47" s="4"/>
      <c r="M47" s="4"/>
      <c r="N47" s="4"/>
      <c r="O47" s="4"/>
      <c r="P47" s="4"/>
      <c r="Q47" s="4"/>
      <c r="R47" s="4">
        <v>5877200</v>
      </c>
      <c r="S47" s="5">
        <v>9.3054515755802078E-2</v>
      </c>
      <c r="T47" s="5">
        <v>0</v>
      </c>
      <c r="U47" s="5">
        <v>3.5335690000000003E-2</v>
      </c>
    </row>
    <row r="48" spans="1:21" x14ac:dyDescent="0.2">
      <c r="A48" s="26"/>
      <c r="B48" t="s">
        <v>27</v>
      </c>
      <c r="C48" s="2">
        <v>45264</v>
      </c>
      <c r="D48" s="4">
        <v>121500</v>
      </c>
      <c r="E48" s="4">
        <v>27900</v>
      </c>
      <c r="F48" s="4">
        <v>93600</v>
      </c>
      <c r="G48" s="4">
        <v>1422200000</v>
      </c>
      <c r="H48" s="4">
        <f t="shared" si="0"/>
        <v>33733063162.319691</v>
      </c>
      <c r="I48" s="4"/>
      <c r="J48" s="4"/>
      <c r="K48" s="4"/>
      <c r="L48" s="4"/>
      <c r="M48" s="4"/>
      <c r="N48" s="4"/>
      <c r="O48" s="4"/>
      <c r="P48" s="4"/>
      <c r="Q48" s="4"/>
      <c r="R48" s="4">
        <v>11288900</v>
      </c>
      <c r="S48" s="5">
        <v>1.3234238942678205E-2</v>
      </c>
      <c r="T48" s="5">
        <v>0</v>
      </c>
      <c r="U48" s="5">
        <v>5.8020479999999999E-2</v>
      </c>
    </row>
    <row r="49" spans="1:21" x14ac:dyDescent="0.2">
      <c r="A49" s="26"/>
      <c r="B49" t="s">
        <v>28</v>
      </c>
      <c r="C49" s="2">
        <v>45265</v>
      </c>
      <c r="D49" s="4">
        <v>2000</v>
      </c>
      <c r="E49" s="4">
        <v>45400</v>
      </c>
      <c r="F49" s="4">
        <v>-43400</v>
      </c>
      <c r="G49" s="4">
        <v>-669770000</v>
      </c>
      <c r="H49" s="4">
        <f t="shared" si="0"/>
        <v>33063293162.319691</v>
      </c>
      <c r="I49" s="4"/>
      <c r="J49" s="4"/>
      <c r="K49" s="4"/>
      <c r="L49" s="4"/>
      <c r="M49" s="4"/>
      <c r="N49" s="4"/>
      <c r="O49" s="4"/>
      <c r="P49" s="4"/>
      <c r="Q49" s="4"/>
      <c r="R49" s="4">
        <v>6586500</v>
      </c>
      <c r="S49" s="5">
        <v>7.1965383739467093E-3</v>
      </c>
      <c r="T49" s="5">
        <v>0</v>
      </c>
      <c r="U49" s="5">
        <v>-1.290323E-2</v>
      </c>
    </row>
    <row r="50" spans="1:21" x14ac:dyDescent="0.2">
      <c r="A50" s="26"/>
      <c r="B50" t="s">
        <v>29</v>
      </c>
      <c r="C50" s="2">
        <v>45266</v>
      </c>
      <c r="D50" s="4">
        <v>8000</v>
      </c>
      <c r="E50" s="4">
        <v>81700</v>
      </c>
      <c r="F50" s="4">
        <v>-73700</v>
      </c>
      <c r="G50" s="4">
        <v>-1169120000</v>
      </c>
      <c r="H50" s="4">
        <f t="shared" si="0"/>
        <v>31894173162.319691</v>
      </c>
      <c r="I50" s="4"/>
      <c r="J50" s="4"/>
      <c r="K50" s="4"/>
      <c r="L50" s="4"/>
      <c r="M50" s="4"/>
      <c r="N50" s="4"/>
      <c r="O50" s="4"/>
      <c r="P50" s="4"/>
      <c r="Q50" s="4"/>
      <c r="R50" s="4">
        <v>10066200</v>
      </c>
      <c r="S50" s="5">
        <v>8.9110091196280619E-3</v>
      </c>
      <c r="T50" s="5">
        <v>0</v>
      </c>
      <c r="U50" s="5">
        <v>3.2679739999999999E-2</v>
      </c>
    </row>
    <row r="51" spans="1:21" x14ac:dyDescent="0.2">
      <c r="A51" s="26"/>
      <c r="B51" t="s">
        <v>30</v>
      </c>
      <c r="C51" s="2">
        <v>45267</v>
      </c>
      <c r="D51" s="4">
        <v>300100</v>
      </c>
      <c r="E51" s="4">
        <v>83800</v>
      </c>
      <c r="F51" s="4">
        <v>216300</v>
      </c>
      <c r="G51" s="4">
        <v>3356270000</v>
      </c>
      <c r="H51" s="4">
        <f t="shared" si="0"/>
        <v>35250443162.319687</v>
      </c>
      <c r="I51" s="4"/>
      <c r="J51" s="4"/>
      <c r="K51" s="4"/>
      <c r="L51" s="4"/>
      <c r="M51" s="4"/>
      <c r="N51" s="4"/>
      <c r="O51" s="4"/>
      <c r="P51" s="4"/>
      <c r="Q51" s="4"/>
      <c r="R51" s="4">
        <v>11377900</v>
      </c>
      <c r="S51" s="5">
        <v>3.3740848486979141E-2</v>
      </c>
      <c r="T51" s="5">
        <v>0</v>
      </c>
      <c r="U51" s="5">
        <v>-6.3291099999999998E-3</v>
      </c>
    </row>
    <row r="52" spans="1:21" x14ac:dyDescent="0.2">
      <c r="A52" s="26"/>
      <c r="B52" t="s">
        <v>37</v>
      </c>
      <c r="C52" s="2">
        <v>45268</v>
      </c>
      <c r="D52" s="4">
        <v>107200</v>
      </c>
      <c r="E52" s="4">
        <v>0</v>
      </c>
      <c r="F52" s="4">
        <v>107200</v>
      </c>
      <c r="G52" s="4">
        <v>1683300000</v>
      </c>
      <c r="H52" s="4">
        <f t="shared" si="0"/>
        <v>36933743162.319687</v>
      </c>
      <c r="I52" s="4"/>
      <c r="J52" s="4"/>
      <c r="K52" s="4"/>
      <c r="L52" s="4"/>
      <c r="M52" s="4"/>
      <c r="N52" s="4"/>
      <c r="O52" s="4"/>
      <c r="P52" s="4"/>
      <c r="Q52" s="4"/>
      <c r="R52" s="4">
        <v>5689600</v>
      </c>
      <c r="S52" s="5">
        <v>1.8841394825646795E-2</v>
      </c>
      <c r="T52" s="5">
        <v>0</v>
      </c>
      <c r="U52" s="5">
        <v>-3.1847099999999999E-3</v>
      </c>
    </row>
    <row r="53" spans="1:21" x14ac:dyDescent="0.2">
      <c r="A53" s="26"/>
      <c r="B53" t="s">
        <v>34</v>
      </c>
      <c r="C53" s="2">
        <v>45271</v>
      </c>
      <c r="D53" s="4">
        <v>2400</v>
      </c>
      <c r="E53" s="4">
        <v>10000</v>
      </c>
      <c r="F53" s="4">
        <v>-7600</v>
      </c>
      <c r="G53" s="4">
        <v>-117860000</v>
      </c>
      <c r="H53" s="4">
        <f t="shared" si="0"/>
        <v>36815883162.319687</v>
      </c>
      <c r="I53" s="4"/>
      <c r="J53" s="4"/>
      <c r="K53" s="4"/>
      <c r="L53" s="4"/>
      <c r="M53" s="4"/>
      <c r="N53" s="4"/>
      <c r="O53" s="4"/>
      <c r="P53" s="4"/>
      <c r="Q53" s="4"/>
      <c r="R53" s="4">
        <v>4461900</v>
      </c>
      <c r="S53" s="5">
        <v>2.779085143100473E-3</v>
      </c>
      <c r="T53" s="5">
        <v>0</v>
      </c>
      <c r="U53" s="5">
        <v>-6.3897800000000003E-3</v>
      </c>
    </row>
    <row r="54" spans="1:21" x14ac:dyDescent="0.2">
      <c r="A54" s="26"/>
      <c r="B54" t="s">
        <v>35</v>
      </c>
      <c r="C54" s="2">
        <v>45272</v>
      </c>
      <c r="D54" s="4">
        <v>50</v>
      </c>
      <c r="E54" s="4">
        <v>49600</v>
      </c>
      <c r="F54" s="4">
        <v>-49550</v>
      </c>
      <c r="G54" s="4">
        <v>-767990000</v>
      </c>
      <c r="H54" s="4">
        <f t="shared" si="0"/>
        <v>36047893162.319687</v>
      </c>
      <c r="I54" s="4"/>
      <c r="J54" s="4"/>
      <c r="K54" s="4"/>
      <c r="L54" s="4"/>
      <c r="M54" s="4"/>
      <c r="N54" s="4"/>
      <c r="O54" s="4"/>
      <c r="P54" s="4"/>
      <c r="Q54" s="4"/>
      <c r="R54" s="4">
        <v>3936400</v>
      </c>
      <c r="S54" s="5">
        <v>1.2613047454526979E-2</v>
      </c>
      <c r="T54" s="5">
        <v>0</v>
      </c>
      <c r="U54" s="5">
        <v>-6.43087E-3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2D37-8FB0-BF40-8848-A27456729101}">
  <dimension ref="A1:U67"/>
  <sheetViews>
    <sheetView workbookViewId="0">
      <pane ySplit="2" topLeftCell="A26" activePane="bottomLeft" state="frozen"/>
      <selection pane="bottomLeft" activeCell="J57" sqref="J57"/>
    </sheetView>
  </sheetViews>
  <sheetFormatPr baseColWidth="10" defaultRowHeight="16" x14ac:dyDescent="0.2"/>
  <cols>
    <col min="4" max="4" width="13.83203125" customWidth="1"/>
    <col min="5" max="5" width="13" customWidth="1"/>
    <col min="6" max="6" width="13.83203125" customWidth="1"/>
    <col min="7" max="7" width="15.6640625" customWidth="1"/>
    <col min="8" max="8" width="18.1640625" customWidth="1"/>
    <col min="12" max="12" width="15.5" customWidth="1"/>
    <col min="18" max="18" width="13.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13100</v>
      </c>
      <c r="E3" s="4">
        <v>1000</v>
      </c>
      <c r="F3" s="4">
        <v>12100</v>
      </c>
      <c r="G3" s="4">
        <v>960350000</v>
      </c>
      <c r="H3" s="4">
        <v>960350000</v>
      </c>
      <c r="I3" s="4"/>
      <c r="J3" s="4"/>
      <c r="K3" s="4"/>
      <c r="L3" s="4"/>
      <c r="M3" s="4"/>
      <c r="N3" s="4"/>
      <c r="O3" s="4"/>
      <c r="P3" s="4"/>
      <c r="Q3" s="4"/>
      <c r="R3" s="4">
        <v>289800</v>
      </c>
      <c r="S3" s="5">
        <v>4.8654244306418216E-2</v>
      </c>
      <c r="T3" s="5">
        <v>0</v>
      </c>
      <c r="U3" s="5">
        <v>1.1553269999999999E-2</v>
      </c>
    </row>
    <row r="4" spans="1:21" x14ac:dyDescent="0.2">
      <c r="A4" s="26"/>
      <c r="B4" t="s">
        <v>26</v>
      </c>
      <c r="C4" s="2">
        <v>45202</v>
      </c>
      <c r="D4" s="4">
        <v>12900</v>
      </c>
      <c r="E4" s="4">
        <v>4400</v>
      </c>
      <c r="F4" s="4">
        <v>8500</v>
      </c>
      <c r="G4" s="4">
        <v>653370000</v>
      </c>
      <c r="H4" s="4">
        <f>H3+G4</f>
        <v>1613720000</v>
      </c>
      <c r="I4" s="4"/>
      <c r="J4" s="4"/>
      <c r="K4" s="4"/>
      <c r="L4" s="4"/>
      <c r="M4" s="4"/>
      <c r="N4" s="4"/>
      <c r="O4" s="4"/>
      <c r="P4" s="4"/>
      <c r="Q4" s="4"/>
      <c r="R4" s="4">
        <v>413400</v>
      </c>
      <c r="S4" s="5">
        <v>4.1848089017900339E-2</v>
      </c>
      <c r="T4" s="5">
        <v>0</v>
      </c>
      <c r="U4" s="5">
        <v>-2.664975E-2</v>
      </c>
    </row>
    <row r="5" spans="1:21" x14ac:dyDescent="0.2">
      <c r="A5" s="26"/>
      <c r="B5" t="s">
        <v>27</v>
      </c>
      <c r="C5" s="2">
        <v>45203</v>
      </c>
      <c r="D5" s="4">
        <v>23200</v>
      </c>
      <c r="E5" s="4">
        <v>58400</v>
      </c>
      <c r="F5" s="4">
        <v>-35200</v>
      </c>
      <c r="G5" s="4">
        <v>-2708620000</v>
      </c>
      <c r="H5" s="4">
        <f>H4+G5</f>
        <v>-1094900000</v>
      </c>
      <c r="I5" s="4"/>
      <c r="J5" s="4"/>
      <c r="K5" s="4"/>
      <c r="L5" s="4"/>
      <c r="M5" s="4"/>
      <c r="N5" s="4"/>
      <c r="O5" s="4"/>
      <c r="P5" s="4"/>
      <c r="Q5" s="4"/>
      <c r="R5" s="4">
        <v>255500</v>
      </c>
      <c r="S5" s="5">
        <v>0.31937377690802349</v>
      </c>
      <c r="T5" s="5">
        <v>0</v>
      </c>
      <c r="U5" s="5">
        <v>1.434159E-2</v>
      </c>
    </row>
    <row r="6" spans="1:21" x14ac:dyDescent="0.2">
      <c r="A6" s="26"/>
      <c r="B6" t="s">
        <v>28</v>
      </c>
      <c r="C6" s="2">
        <v>45204</v>
      </c>
      <c r="D6" s="4">
        <v>5400</v>
      </c>
      <c r="E6" s="4">
        <v>4700</v>
      </c>
      <c r="F6" s="4">
        <v>700</v>
      </c>
      <c r="G6" s="4">
        <v>56540000</v>
      </c>
      <c r="H6" s="4">
        <f>H5+G6</f>
        <v>-1038360000</v>
      </c>
      <c r="I6" s="4"/>
      <c r="J6" s="4"/>
      <c r="K6" s="4"/>
      <c r="L6" s="4"/>
      <c r="M6" s="4"/>
      <c r="N6" s="4"/>
      <c r="O6" s="4"/>
      <c r="P6" s="4"/>
      <c r="Q6" s="4"/>
      <c r="R6" s="4">
        <v>140300</v>
      </c>
      <c r="S6" s="5">
        <v>7.1988595866001426E-2</v>
      </c>
      <c r="T6" s="5">
        <v>0</v>
      </c>
      <c r="U6" s="5">
        <v>-8.9974300000000007E-3</v>
      </c>
    </row>
    <row r="7" spans="1:21" x14ac:dyDescent="0.2">
      <c r="A7" s="26"/>
      <c r="B7" t="s">
        <v>29</v>
      </c>
      <c r="C7" s="2">
        <v>45205</v>
      </c>
      <c r="D7" s="4">
        <v>43400</v>
      </c>
      <c r="E7" s="4">
        <v>200</v>
      </c>
      <c r="F7" s="4">
        <v>43200</v>
      </c>
      <c r="G7" s="4">
        <v>3333690000</v>
      </c>
      <c r="H7" s="4">
        <f t="shared" ref="H7:H54" si="0">H6+G7</f>
        <v>2295330000</v>
      </c>
      <c r="I7" s="4"/>
      <c r="J7" s="4"/>
      <c r="K7" s="4"/>
      <c r="L7" s="4"/>
      <c r="M7" s="4"/>
      <c r="N7" s="4"/>
      <c r="O7" s="4"/>
      <c r="P7" s="4"/>
      <c r="Q7" s="4"/>
      <c r="R7" s="4">
        <v>206400</v>
      </c>
      <c r="S7" s="5">
        <v>0.21124031007751937</v>
      </c>
      <c r="T7" s="5">
        <v>0</v>
      </c>
      <c r="U7" s="5">
        <v>1.8158239999999999E-2</v>
      </c>
    </row>
    <row r="8" spans="1:21" x14ac:dyDescent="0.2">
      <c r="A8" s="26"/>
      <c r="B8" t="s">
        <v>32</v>
      </c>
      <c r="C8" s="2">
        <v>45208</v>
      </c>
      <c r="D8" s="4">
        <v>5200</v>
      </c>
      <c r="E8" s="4">
        <v>3600</v>
      </c>
      <c r="F8" s="4">
        <v>1600</v>
      </c>
      <c r="G8" s="4">
        <v>128080000</v>
      </c>
      <c r="H8" s="4">
        <f t="shared" si="0"/>
        <v>2423410000</v>
      </c>
      <c r="I8" s="4"/>
      <c r="J8" s="4"/>
      <c r="K8" s="4"/>
      <c r="L8" s="4"/>
      <c r="M8" s="4"/>
      <c r="N8" s="4"/>
      <c r="O8" s="4"/>
      <c r="P8" s="4"/>
      <c r="Q8" s="4"/>
      <c r="R8" s="4">
        <v>440400</v>
      </c>
      <c r="S8" s="5">
        <v>1.9981834695731154E-2</v>
      </c>
      <c r="T8" s="5">
        <v>0</v>
      </c>
      <c r="U8" s="5">
        <v>1.146497E-2</v>
      </c>
    </row>
    <row r="9" spans="1:21" x14ac:dyDescent="0.2">
      <c r="A9" s="26"/>
      <c r="B9" t="s">
        <v>33</v>
      </c>
      <c r="C9" s="2">
        <v>45209</v>
      </c>
      <c r="D9" s="4">
        <v>6900</v>
      </c>
      <c r="E9" s="4">
        <v>4400</v>
      </c>
      <c r="F9" s="4">
        <v>2500</v>
      </c>
      <c r="G9" s="4">
        <v>201130000</v>
      </c>
      <c r="H9" s="4">
        <f t="shared" si="0"/>
        <v>2624540000</v>
      </c>
      <c r="I9" s="4"/>
      <c r="J9" s="4"/>
      <c r="K9" s="4"/>
      <c r="L9" s="4"/>
      <c r="M9" s="4"/>
      <c r="N9" s="4"/>
      <c r="O9" s="4"/>
      <c r="P9" s="4"/>
      <c r="Q9" s="4"/>
      <c r="R9" s="4">
        <v>406600</v>
      </c>
      <c r="S9" s="5">
        <v>2.779144121987211E-2</v>
      </c>
      <c r="T9" s="5">
        <v>0</v>
      </c>
      <c r="U9" s="5">
        <v>7.5566799999999996E-3</v>
      </c>
    </row>
    <row r="10" spans="1:21" x14ac:dyDescent="0.2">
      <c r="A10" s="26"/>
      <c r="B10" t="s">
        <v>34</v>
      </c>
      <c r="C10" s="2">
        <v>45210</v>
      </c>
      <c r="D10" s="4">
        <v>12900</v>
      </c>
      <c r="E10" s="4">
        <v>10600</v>
      </c>
      <c r="F10" s="4">
        <v>2300</v>
      </c>
      <c r="G10" s="4">
        <v>189390000</v>
      </c>
      <c r="H10" s="4">
        <f t="shared" si="0"/>
        <v>2813930000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170600</v>
      </c>
      <c r="S10" s="5">
        <v>0.13774912075029308</v>
      </c>
      <c r="T10" s="5">
        <v>0</v>
      </c>
      <c r="U10" s="5">
        <v>6.2500000000000003E-3</v>
      </c>
    </row>
    <row r="11" spans="1:21" x14ac:dyDescent="0.2">
      <c r="A11" s="26"/>
      <c r="B11" t="s">
        <v>35</v>
      </c>
      <c r="C11" s="2">
        <v>45211</v>
      </c>
      <c r="D11" s="4">
        <v>2000</v>
      </c>
      <c r="E11" s="4">
        <v>3400</v>
      </c>
      <c r="F11" s="4">
        <v>-1400</v>
      </c>
      <c r="G11" s="4">
        <v>-113610000</v>
      </c>
      <c r="H11" s="4">
        <f t="shared" si="0"/>
        <v>2700320000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222900</v>
      </c>
      <c r="S11" s="5">
        <v>2.4226110363391656E-2</v>
      </c>
      <c r="T11" s="5">
        <v>0</v>
      </c>
      <c r="U11" s="5">
        <v>6.2111800000000002E-3</v>
      </c>
    </row>
    <row r="12" spans="1:21" x14ac:dyDescent="0.2">
      <c r="A12" s="26"/>
      <c r="B12" t="s">
        <v>36</v>
      </c>
      <c r="C12" s="2">
        <v>45212</v>
      </c>
      <c r="D12" s="4">
        <v>7200</v>
      </c>
      <c r="E12" s="4">
        <v>1600</v>
      </c>
      <c r="F12" s="4">
        <v>5600</v>
      </c>
      <c r="G12" s="4">
        <v>448410000</v>
      </c>
      <c r="H12" s="4">
        <f t="shared" si="0"/>
        <v>3148730000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253900</v>
      </c>
      <c r="S12" s="5">
        <v>3.4659314690823159E-2</v>
      </c>
      <c r="T12" s="5">
        <v>0</v>
      </c>
      <c r="U12" s="5">
        <v>0</v>
      </c>
    </row>
    <row r="13" spans="1:21" x14ac:dyDescent="0.2">
      <c r="A13" s="26"/>
      <c r="B13" t="s">
        <v>8</v>
      </c>
      <c r="C13" s="6">
        <v>45215</v>
      </c>
      <c r="D13" s="4">
        <v>3000</v>
      </c>
      <c r="E13" s="4">
        <v>5200</v>
      </c>
      <c r="F13" s="4">
        <v>-2200</v>
      </c>
      <c r="G13" s="4">
        <v>-177620000</v>
      </c>
      <c r="H13" s="4">
        <f t="shared" si="0"/>
        <v>2971110000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187400</v>
      </c>
      <c r="S13" s="5">
        <v>4.3756670224119533E-2</v>
      </c>
      <c r="T13" s="5">
        <v>0</v>
      </c>
      <c r="U13" s="5">
        <v>-1.7283949999999999E-2</v>
      </c>
    </row>
    <row r="14" spans="1:21" x14ac:dyDescent="0.2">
      <c r="A14" s="26"/>
      <c r="B14" t="s">
        <v>9</v>
      </c>
      <c r="C14" s="6">
        <v>45216</v>
      </c>
      <c r="D14" s="4">
        <v>52900</v>
      </c>
      <c r="E14" s="4">
        <v>20800</v>
      </c>
      <c r="F14" s="4">
        <v>32100</v>
      </c>
      <c r="G14" s="4">
        <v>2539690000</v>
      </c>
      <c r="H14" s="4">
        <f t="shared" si="0"/>
        <v>5510800000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241500</v>
      </c>
      <c r="S14" s="5">
        <v>0.30517598343685298</v>
      </c>
      <c r="T14" s="5">
        <v>0</v>
      </c>
      <c r="U14" s="5">
        <v>-5.527638E-2</v>
      </c>
    </row>
    <row r="15" spans="1:21" x14ac:dyDescent="0.2">
      <c r="A15" s="26"/>
      <c r="B15" t="s">
        <v>10</v>
      </c>
      <c r="C15" s="6">
        <v>45217</v>
      </c>
      <c r="D15" s="4">
        <v>21500</v>
      </c>
      <c r="E15" s="4">
        <v>60600</v>
      </c>
      <c r="F15" s="4">
        <v>-39100</v>
      </c>
      <c r="G15" s="4">
        <v>-2971900000</v>
      </c>
      <c r="H15" s="4">
        <f t="shared" si="0"/>
        <v>2538900000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533100</v>
      </c>
      <c r="S15" s="5">
        <v>0.15400487713374603</v>
      </c>
      <c r="T15" s="5">
        <v>0</v>
      </c>
      <c r="U15" s="5">
        <v>3.98936E-3</v>
      </c>
    </row>
    <row r="16" spans="1:21" x14ac:dyDescent="0.2">
      <c r="A16" s="26"/>
      <c r="B16" t="s">
        <v>11</v>
      </c>
      <c r="C16" s="6">
        <v>45218</v>
      </c>
      <c r="D16" s="4">
        <v>26200</v>
      </c>
      <c r="E16" s="4">
        <v>7800</v>
      </c>
      <c r="F16" s="4">
        <v>18400</v>
      </c>
      <c r="G16" s="4">
        <v>1396610000</v>
      </c>
      <c r="H16" s="4">
        <f t="shared" si="0"/>
        <v>3935510000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537600</v>
      </c>
      <c r="S16" s="5">
        <v>6.3244047619047616E-2</v>
      </c>
      <c r="T16" s="5">
        <v>0</v>
      </c>
      <c r="U16" s="5">
        <v>-2.6490099999999998E-3</v>
      </c>
    </row>
    <row r="17" spans="1:21" x14ac:dyDescent="0.2">
      <c r="A17" s="26"/>
      <c r="B17" t="s">
        <v>12</v>
      </c>
      <c r="C17" s="6">
        <v>45219</v>
      </c>
      <c r="D17" s="4">
        <v>2000</v>
      </c>
      <c r="E17" s="4">
        <v>13500</v>
      </c>
      <c r="F17" s="4">
        <v>-11500</v>
      </c>
      <c r="G17" s="4">
        <v>-862820000</v>
      </c>
      <c r="H17" s="4">
        <f t="shared" si="0"/>
        <v>3072690000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185900</v>
      </c>
      <c r="S17" s="5">
        <v>8.3378160301237222E-2</v>
      </c>
      <c r="T17" s="5">
        <v>0</v>
      </c>
      <c r="U17" s="5">
        <v>9.2961499999999996E-3</v>
      </c>
    </row>
    <row r="18" spans="1:21" x14ac:dyDescent="0.2">
      <c r="A18" s="26"/>
      <c r="B18" t="s">
        <v>15</v>
      </c>
      <c r="C18" s="6">
        <v>45222</v>
      </c>
      <c r="D18" s="4">
        <v>3100</v>
      </c>
      <c r="E18" s="4">
        <v>48800</v>
      </c>
      <c r="F18" s="4">
        <v>-45700</v>
      </c>
      <c r="G18" s="4">
        <v>-3434510000</v>
      </c>
      <c r="H18" s="4">
        <f t="shared" si="0"/>
        <v>-361820000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656300</v>
      </c>
      <c r="S18" s="5">
        <v>7.9079689166539693E-2</v>
      </c>
      <c r="T18" s="5">
        <v>0</v>
      </c>
      <c r="U18" s="5">
        <v>-1.315789E-2</v>
      </c>
    </row>
    <row r="19" spans="1:21" x14ac:dyDescent="0.2">
      <c r="A19" s="26"/>
      <c r="B19" t="s">
        <v>16</v>
      </c>
      <c r="C19" s="6">
        <v>45223</v>
      </c>
      <c r="D19" s="4">
        <v>104500</v>
      </c>
      <c r="E19" s="4">
        <v>38087</v>
      </c>
      <c r="F19" s="4">
        <v>66413</v>
      </c>
      <c r="G19" s="4">
        <v>5040620000</v>
      </c>
      <c r="H19" s="4">
        <f t="shared" si="0"/>
        <v>4678800000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322200</v>
      </c>
      <c r="S19" s="5">
        <v>0.44254189944134076</v>
      </c>
      <c r="T19" s="5">
        <v>0</v>
      </c>
      <c r="U19" s="5">
        <v>2.9333330000000001E-2</v>
      </c>
    </row>
    <row r="20" spans="1:21" x14ac:dyDescent="0.2">
      <c r="A20" s="26"/>
      <c r="B20" t="s">
        <v>17</v>
      </c>
      <c r="C20" s="6">
        <v>45224</v>
      </c>
      <c r="D20" s="4">
        <v>12200</v>
      </c>
      <c r="E20" s="4">
        <v>11800</v>
      </c>
      <c r="F20" s="4">
        <v>400</v>
      </c>
      <c r="G20" s="4">
        <v>43810000</v>
      </c>
      <c r="H20" s="4">
        <f t="shared" si="0"/>
        <v>4722610000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104100</v>
      </c>
      <c r="S20" s="5">
        <v>0.23054755043227665</v>
      </c>
      <c r="T20" s="5">
        <v>0</v>
      </c>
      <c r="U20" s="5">
        <v>-1.6839380000000001E-2</v>
      </c>
    </row>
    <row r="21" spans="1:21" x14ac:dyDescent="0.2">
      <c r="A21" s="26"/>
      <c r="B21" t="s">
        <v>18</v>
      </c>
      <c r="C21" s="6">
        <v>45225</v>
      </c>
      <c r="D21" s="4">
        <v>14600</v>
      </c>
      <c r="E21" s="4">
        <v>15600</v>
      </c>
      <c r="F21" s="4">
        <v>-1000</v>
      </c>
      <c r="G21" s="4">
        <v>-77850000</v>
      </c>
      <c r="H21" s="4">
        <f t="shared" si="0"/>
        <v>4644760000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415100</v>
      </c>
      <c r="S21" s="5">
        <v>7.2753553360635992E-2</v>
      </c>
      <c r="T21" s="5">
        <v>0</v>
      </c>
      <c r="U21" s="5">
        <v>-2.8985509999999999E-2</v>
      </c>
    </row>
    <row r="22" spans="1:21" x14ac:dyDescent="0.2">
      <c r="A22" s="26"/>
      <c r="B22" t="s">
        <v>19</v>
      </c>
      <c r="C22" s="6">
        <v>45226</v>
      </c>
      <c r="D22" s="4">
        <v>2400</v>
      </c>
      <c r="E22" s="4">
        <v>9700</v>
      </c>
      <c r="F22" s="4">
        <v>-7300</v>
      </c>
      <c r="G22" s="4">
        <v>-540380000</v>
      </c>
      <c r="H22" s="4">
        <f t="shared" si="0"/>
        <v>4104380000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1139700</v>
      </c>
      <c r="S22" s="5">
        <v>1.0616828990085109E-2</v>
      </c>
      <c r="T22" s="5">
        <v>0</v>
      </c>
      <c r="U22" s="5">
        <v>1.7639080000000001E-2</v>
      </c>
    </row>
    <row r="23" spans="1:21" x14ac:dyDescent="0.2">
      <c r="A23" s="26"/>
      <c r="B23" t="s">
        <v>22</v>
      </c>
      <c r="C23" s="2">
        <v>45229</v>
      </c>
      <c r="D23" s="4">
        <v>7200</v>
      </c>
      <c r="E23" s="4">
        <v>9600</v>
      </c>
      <c r="F23" s="4">
        <v>-2400</v>
      </c>
      <c r="G23" s="4">
        <v>-176650000</v>
      </c>
      <c r="H23" s="4">
        <f t="shared" si="0"/>
        <v>3927730000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64500</v>
      </c>
      <c r="S23" s="5">
        <v>0.26046511627906976</v>
      </c>
      <c r="T23" s="5">
        <v>0</v>
      </c>
      <c r="U23" s="5">
        <v>-3.2000000000000001E-2</v>
      </c>
    </row>
    <row r="24" spans="1:21" x14ac:dyDescent="0.2">
      <c r="A24" s="26"/>
      <c r="B24" t="s">
        <v>23</v>
      </c>
      <c r="C24" s="2">
        <v>45230</v>
      </c>
      <c r="D24" s="4">
        <v>4300</v>
      </c>
      <c r="E24" s="4">
        <v>26000</v>
      </c>
      <c r="F24" s="4">
        <v>-21700</v>
      </c>
      <c r="G24" s="4">
        <v>-1558360000</v>
      </c>
      <c r="H24" s="4">
        <f t="shared" si="0"/>
        <v>2369370000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272400</v>
      </c>
      <c r="S24" s="5">
        <v>0.11123348017621146</v>
      </c>
      <c r="T24" s="5">
        <v>0</v>
      </c>
      <c r="U24" s="5">
        <v>-2.0661160000000001E-2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101600</v>
      </c>
      <c r="E25" s="4">
        <v>6941</v>
      </c>
      <c r="F25" s="4">
        <v>94659</v>
      </c>
      <c r="G25" s="4">
        <v>6819020000</v>
      </c>
      <c r="H25" s="4">
        <f t="shared" si="0"/>
        <v>9188390000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194200</v>
      </c>
      <c r="S25" s="5">
        <v>0.55891349124613798</v>
      </c>
      <c r="T25" s="5">
        <v>0</v>
      </c>
      <c r="U25" s="5">
        <v>3.5161739999999997E-2</v>
      </c>
    </row>
    <row r="26" spans="1:21" x14ac:dyDescent="0.2">
      <c r="A26" s="26"/>
      <c r="B26" t="s">
        <v>25</v>
      </c>
      <c r="C26" s="6">
        <v>45232</v>
      </c>
      <c r="D26" s="4">
        <v>17000</v>
      </c>
      <c r="E26" s="4">
        <v>38800</v>
      </c>
      <c r="F26" s="4">
        <v>-21800</v>
      </c>
      <c r="G26" s="4">
        <v>-1639220000</v>
      </c>
      <c r="H26" s="4">
        <f t="shared" si="0"/>
        <v>7549170000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719300</v>
      </c>
      <c r="S26" s="5">
        <v>7.7575420547754764E-2</v>
      </c>
      <c r="T26" s="5">
        <v>0</v>
      </c>
      <c r="U26" s="5">
        <v>2.1739129999999999E-2</v>
      </c>
    </row>
    <row r="27" spans="1:21" x14ac:dyDescent="0.2">
      <c r="A27" s="26"/>
      <c r="B27" t="s">
        <v>26</v>
      </c>
      <c r="C27" s="6">
        <v>45233</v>
      </c>
      <c r="D27" s="4">
        <v>48900</v>
      </c>
      <c r="E27" s="4">
        <v>25300</v>
      </c>
      <c r="F27" s="4">
        <v>23600</v>
      </c>
      <c r="G27" s="4">
        <v>1814970000</v>
      </c>
      <c r="H27" s="4">
        <f t="shared" si="0"/>
        <v>9364140000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284000</v>
      </c>
      <c r="S27" s="5">
        <v>0.2612676056338028</v>
      </c>
      <c r="T27" s="5">
        <v>0</v>
      </c>
      <c r="U27" s="5">
        <v>3.0585109999999999E-2</v>
      </c>
    </row>
    <row r="28" spans="1:21" x14ac:dyDescent="0.2">
      <c r="A28" s="26"/>
      <c r="B28" t="s">
        <v>29</v>
      </c>
      <c r="C28" s="6">
        <v>45236</v>
      </c>
      <c r="D28" s="4">
        <v>1800</v>
      </c>
      <c r="E28" s="4">
        <v>15300</v>
      </c>
      <c r="F28" s="4">
        <v>-13500</v>
      </c>
      <c r="G28" s="4">
        <v>-1050860000</v>
      </c>
      <c r="H28" s="4">
        <f t="shared" si="0"/>
        <v>8313280000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130100</v>
      </c>
      <c r="S28" s="5">
        <v>0.13143735588009223</v>
      </c>
      <c r="T28" s="5">
        <v>0</v>
      </c>
      <c r="U28" s="5">
        <v>3.8709700000000001E-3</v>
      </c>
    </row>
    <row r="29" spans="1:21" x14ac:dyDescent="0.2">
      <c r="A29" s="26"/>
      <c r="B29" t="s">
        <v>30</v>
      </c>
      <c r="C29" s="6">
        <v>45237</v>
      </c>
      <c r="D29" s="4">
        <v>30500</v>
      </c>
      <c r="E29" s="4">
        <v>3600</v>
      </c>
      <c r="F29" s="4">
        <v>26900</v>
      </c>
      <c r="G29" s="4">
        <v>2089220000</v>
      </c>
      <c r="H29" s="4">
        <f t="shared" si="0"/>
        <v>10402500000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129200</v>
      </c>
      <c r="S29" s="5">
        <v>0.26393188854489164</v>
      </c>
      <c r="T29" s="5">
        <v>0</v>
      </c>
      <c r="U29" s="5">
        <v>-6.4267400000000002E-3</v>
      </c>
    </row>
    <row r="30" spans="1:21" x14ac:dyDescent="0.2">
      <c r="A30" s="26"/>
      <c r="B30" t="s">
        <v>37</v>
      </c>
      <c r="C30" s="6">
        <v>45238</v>
      </c>
      <c r="D30" s="4">
        <v>26000</v>
      </c>
      <c r="E30" s="4">
        <v>2325</v>
      </c>
      <c r="F30" s="4">
        <v>23675</v>
      </c>
      <c r="G30" s="4">
        <v>1828600000</v>
      </c>
      <c r="H30" s="4">
        <f t="shared" si="0"/>
        <v>12231100000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277300</v>
      </c>
      <c r="S30" s="5">
        <v>0.10214569058781103</v>
      </c>
      <c r="T30" s="5">
        <v>0</v>
      </c>
      <c r="U30" s="5">
        <v>3.3635190000000002E-2</v>
      </c>
    </row>
    <row r="31" spans="1:21" x14ac:dyDescent="0.2">
      <c r="A31" s="26"/>
      <c r="B31" t="s">
        <v>32</v>
      </c>
      <c r="C31" s="6">
        <v>45239</v>
      </c>
      <c r="D31" s="4">
        <v>37500</v>
      </c>
      <c r="E31" s="4">
        <v>48100</v>
      </c>
      <c r="F31" s="4">
        <v>-10600</v>
      </c>
      <c r="G31" s="4">
        <v>-869740000</v>
      </c>
      <c r="H31" s="4">
        <f t="shared" si="0"/>
        <v>11361360000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256700</v>
      </c>
      <c r="S31" s="5">
        <v>0.33346318659914298</v>
      </c>
      <c r="T31" s="5">
        <v>0</v>
      </c>
      <c r="U31" s="5">
        <v>8.76095E-3</v>
      </c>
    </row>
    <row r="32" spans="1:21" x14ac:dyDescent="0.2">
      <c r="A32" s="26"/>
      <c r="B32" t="s">
        <v>33</v>
      </c>
      <c r="C32" s="6">
        <v>45240</v>
      </c>
      <c r="D32" s="4">
        <v>47200</v>
      </c>
      <c r="E32" s="4">
        <v>10800</v>
      </c>
      <c r="F32" s="4">
        <v>36400</v>
      </c>
      <c r="G32" s="4">
        <v>2906070000</v>
      </c>
      <c r="H32" s="4">
        <f t="shared" si="0"/>
        <v>14267430000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817400</v>
      </c>
      <c r="S32" s="5">
        <v>7.0956691950085637E-2</v>
      </c>
      <c r="T32" s="5">
        <v>0</v>
      </c>
      <c r="U32" s="5">
        <v>-1.736973E-2</v>
      </c>
    </row>
    <row r="33" spans="1:21" x14ac:dyDescent="0.2">
      <c r="A33" s="26"/>
      <c r="B33" t="s">
        <v>36</v>
      </c>
      <c r="C33" s="6">
        <v>45243</v>
      </c>
      <c r="D33" s="4">
        <v>0</v>
      </c>
      <c r="E33" s="4">
        <v>3700</v>
      </c>
      <c r="F33" s="4">
        <v>-3700</v>
      </c>
      <c r="G33" s="4">
        <v>-292850000</v>
      </c>
      <c r="H33" s="4">
        <f t="shared" si="0"/>
        <v>13974580000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66100</v>
      </c>
      <c r="S33" s="5">
        <v>5.5975794251134643E-2</v>
      </c>
      <c r="T33" s="5">
        <v>0</v>
      </c>
      <c r="U33" s="5">
        <v>-3.78788E-3</v>
      </c>
    </row>
    <row r="34" spans="1:21" x14ac:dyDescent="0.2">
      <c r="A34" s="26"/>
      <c r="B34" t="s">
        <v>38</v>
      </c>
      <c r="C34" s="6">
        <v>45244</v>
      </c>
      <c r="D34" s="4">
        <v>2600</v>
      </c>
      <c r="E34" s="4">
        <v>2200</v>
      </c>
      <c r="F34" s="4">
        <v>400</v>
      </c>
      <c r="G34" s="4">
        <v>32450000</v>
      </c>
      <c r="H34" s="4">
        <f t="shared" si="0"/>
        <v>14007030000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720700</v>
      </c>
      <c r="S34" s="5">
        <v>6.6601914805050648E-3</v>
      </c>
      <c r="T34" s="5">
        <v>0</v>
      </c>
      <c r="U34" s="5">
        <v>7.6045599999999998E-3</v>
      </c>
    </row>
    <row r="35" spans="1:21" x14ac:dyDescent="0.2">
      <c r="A35" s="26"/>
      <c r="B35" t="s">
        <v>7</v>
      </c>
      <c r="C35" s="6">
        <v>45245</v>
      </c>
      <c r="D35" s="4">
        <v>8800</v>
      </c>
      <c r="E35" s="4">
        <v>800</v>
      </c>
      <c r="F35" s="4">
        <v>8000</v>
      </c>
      <c r="G35" s="4">
        <v>638610000</v>
      </c>
      <c r="H35" s="4">
        <f t="shared" si="0"/>
        <v>14645640000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775800</v>
      </c>
      <c r="S35" s="5">
        <v>1.237432327919567E-2</v>
      </c>
      <c r="T35" s="5">
        <v>0</v>
      </c>
      <c r="U35" s="5">
        <v>6.2893100000000002E-3</v>
      </c>
    </row>
    <row r="36" spans="1:21" x14ac:dyDescent="0.2">
      <c r="A36" s="26"/>
      <c r="B36" t="s">
        <v>8</v>
      </c>
      <c r="C36" s="6">
        <v>45246</v>
      </c>
      <c r="D36" s="4">
        <v>53300</v>
      </c>
      <c r="E36" s="4">
        <v>128000</v>
      </c>
      <c r="F36" s="4">
        <v>-74700</v>
      </c>
      <c r="G36" s="4">
        <v>-6526600000</v>
      </c>
      <c r="H36" s="4">
        <f t="shared" si="0"/>
        <v>8119040000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3190500</v>
      </c>
      <c r="S36" s="5">
        <v>5.6824949067544275E-2</v>
      </c>
      <c r="T36" s="5">
        <v>0</v>
      </c>
      <c r="U36" s="5">
        <v>7.0000000000000007E-2</v>
      </c>
    </row>
    <row r="37" spans="1:21" x14ac:dyDescent="0.2">
      <c r="A37" s="26"/>
      <c r="B37" t="s">
        <v>9</v>
      </c>
      <c r="C37" s="6">
        <v>45247</v>
      </c>
      <c r="D37" s="4">
        <v>37100</v>
      </c>
      <c r="E37" s="4">
        <v>74100</v>
      </c>
      <c r="F37" s="4">
        <v>-37000</v>
      </c>
      <c r="G37" s="4">
        <v>-3224660000</v>
      </c>
      <c r="H37" s="4">
        <f t="shared" si="0"/>
        <v>4894380000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493300</v>
      </c>
      <c r="S37" s="5">
        <v>0.22542063652949523</v>
      </c>
      <c r="T37" s="5">
        <v>0</v>
      </c>
      <c r="U37" s="5">
        <v>8.1775700000000003E-3</v>
      </c>
    </row>
    <row r="38" spans="1:21" x14ac:dyDescent="0.2">
      <c r="A38" s="26"/>
      <c r="B38" t="s">
        <v>12</v>
      </c>
      <c r="C38" s="2">
        <v>45250</v>
      </c>
      <c r="D38" s="4">
        <v>128000</v>
      </c>
      <c r="E38" s="4">
        <v>165086</v>
      </c>
      <c r="F38" s="4">
        <v>-37086</v>
      </c>
      <c r="G38" s="4">
        <v>-3147610000</v>
      </c>
      <c r="H38" s="4">
        <f>H37+G38</f>
        <v>1746770000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733600</v>
      </c>
      <c r="S38" s="5">
        <v>0.39951744820065432</v>
      </c>
      <c r="T38" s="5">
        <v>0</v>
      </c>
      <c r="U38" s="5">
        <v>-1.6222480000000001E-2</v>
      </c>
    </row>
    <row r="39" spans="1:21" x14ac:dyDescent="0.2">
      <c r="A39" s="26"/>
      <c r="B39" t="s">
        <v>13</v>
      </c>
      <c r="C39" s="2">
        <v>45251</v>
      </c>
      <c r="D39" s="4">
        <v>103500</v>
      </c>
      <c r="E39" s="4">
        <v>168754</v>
      </c>
      <c r="F39" s="4">
        <v>-65254</v>
      </c>
      <c r="G39" s="4">
        <v>-5549960000</v>
      </c>
      <c r="H39" s="4">
        <f t="shared" si="0"/>
        <v>-3803190000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1135500</v>
      </c>
      <c r="S39" s="5">
        <v>0.23976574196389255</v>
      </c>
      <c r="T39" s="5">
        <v>0</v>
      </c>
      <c r="U39" s="5">
        <v>3.76914E-2</v>
      </c>
    </row>
    <row r="40" spans="1:21" x14ac:dyDescent="0.2">
      <c r="A40" s="26"/>
      <c r="B40" t="s">
        <v>14</v>
      </c>
      <c r="C40" s="2">
        <v>45252</v>
      </c>
      <c r="D40" s="4">
        <v>118100</v>
      </c>
      <c r="E40" s="4">
        <v>74800</v>
      </c>
      <c r="F40" s="4">
        <v>43300</v>
      </c>
      <c r="G40" s="4">
        <v>3803320000</v>
      </c>
      <c r="H40" s="4">
        <f t="shared" si="0"/>
        <v>130000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1093700</v>
      </c>
      <c r="S40" s="5">
        <v>0.17637377708695254</v>
      </c>
      <c r="T40" s="5">
        <v>0</v>
      </c>
      <c r="U40" s="5">
        <v>0</v>
      </c>
    </row>
    <row r="41" spans="1:21" x14ac:dyDescent="0.2">
      <c r="A41" s="26"/>
      <c r="B41" t="s">
        <v>15</v>
      </c>
      <c r="C41" s="2">
        <v>45253</v>
      </c>
      <c r="D41" s="4">
        <v>18010</v>
      </c>
      <c r="E41" s="4">
        <v>5300</v>
      </c>
      <c r="F41" s="4">
        <v>12710</v>
      </c>
      <c r="G41" s="4">
        <v>1111500000</v>
      </c>
      <c r="H41" s="4">
        <f t="shared" si="0"/>
        <v>1111630000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361400</v>
      </c>
      <c r="S41" s="5">
        <v>6.4499169894853353E-2</v>
      </c>
      <c r="T41" s="5">
        <v>0</v>
      </c>
      <c r="U41" s="5">
        <v>-5.1078320000000003E-2</v>
      </c>
    </row>
    <row r="42" spans="1:21" x14ac:dyDescent="0.2">
      <c r="A42" s="26"/>
      <c r="B42" t="s">
        <v>16</v>
      </c>
      <c r="C42" s="2">
        <v>45254</v>
      </c>
      <c r="D42" s="4">
        <v>143000</v>
      </c>
      <c r="E42" s="4">
        <v>5700</v>
      </c>
      <c r="F42" s="4">
        <v>137300</v>
      </c>
      <c r="G42" s="4">
        <v>11613490000</v>
      </c>
      <c r="H42" s="4">
        <f t="shared" si="0"/>
        <v>12725120000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839400</v>
      </c>
      <c r="S42" s="5">
        <v>0.17715034548487016</v>
      </c>
      <c r="T42" s="5">
        <v>0</v>
      </c>
      <c r="U42" s="5">
        <v>5.2631579999999997E-2</v>
      </c>
    </row>
    <row r="43" spans="1:21" x14ac:dyDescent="0.2">
      <c r="A43" s="26"/>
      <c r="B43" t="s">
        <v>19</v>
      </c>
      <c r="C43" s="2">
        <v>45257</v>
      </c>
      <c r="D43" s="4">
        <v>2700</v>
      </c>
      <c r="E43" s="4">
        <v>4200</v>
      </c>
      <c r="F43" s="4">
        <v>-1500</v>
      </c>
      <c r="G43" s="4">
        <v>-131120000</v>
      </c>
      <c r="H43" s="4">
        <f t="shared" si="0"/>
        <v>12594000000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438000</v>
      </c>
      <c r="S43" s="5">
        <v>1.5753424657534248E-2</v>
      </c>
      <c r="T43" s="5">
        <v>0</v>
      </c>
      <c r="U43" s="5">
        <v>-1.704545E-2</v>
      </c>
    </row>
    <row r="44" spans="1:21" x14ac:dyDescent="0.2">
      <c r="A44" s="26"/>
      <c r="B44" t="s">
        <v>20</v>
      </c>
      <c r="C44" s="2">
        <v>45258</v>
      </c>
      <c r="D44" s="4">
        <v>48900</v>
      </c>
      <c r="E44" s="4">
        <v>4638</v>
      </c>
      <c r="F44" s="4">
        <v>44262</v>
      </c>
      <c r="G44" s="4">
        <v>3819860000</v>
      </c>
      <c r="H44" s="4">
        <f t="shared" si="0"/>
        <v>16413860000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183500</v>
      </c>
      <c r="S44" s="5">
        <v>0.2917602179836512</v>
      </c>
      <c r="T44" s="5">
        <v>0</v>
      </c>
      <c r="U44" s="5">
        <v>1.2716760000000001E-2</v>
      </c>
    </row>
    <row r="45" spans="1:21" x14ac:dyDescent="0.2">
      <c r="A45" s="26"/>
      <c r="B45" t="s">
        <v>21</v>
      </c>
      <c r="C45" s="2">
        <v>45259</v>
      </c>
      <c r="D45" s="4">
        <v>136000</v>
      </c>
      <c r="E45" s="4">
        <v>18700</v>
      </c>
      <c r="F45" s="4">
        <v>117300</v>
      </c>
      <c r="G45" s="4">
        <v>10412990000</v>
      </c>
      <c r="H45" s="4">
        <f t="shared" si="0"/>
        <v>26826850000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578400</v>
      </c>
      <c r="S45" s="5">
        <v>0.26746196403872752</v>
      </c>
      <c r="T45" s="5">
        <v>0</v>
      </c>
      <c r="U45" s="5">
        <v>3.5388129999999997E-2</v>
      </c>
    </row>
    <row r="46" spans="1:21" x14ac:dyDescent="0.2">
      <c r="A46" s="26"/>
      <c r="B46" t="s">
        <v>22</v>
      </c>
      <c r="C46" s="2">
        <v>45260</v>
      </c>
      <c r="D46" s="4">
        <v>286300</v>
      </c>
      <c r="E46" s="4">
        <v>18700</v>
      </c>
      <c r="F46" s="4">
        <v>267600</v>
      </c>
      <c r="G46" s="4">
        <v>24475190000</v>
      </c>
      <c r="H46" s="4">
        <f t="shared" si="0"/>
        <v>51302040000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663400</v>
      </c>
      <c r="S46" s="5">
        <v>0.45975278866445585</v>
      </c>
      <c r="T46" s="5">
        <v>0</v>
      </c>
      <c r="U46" s="5">
        <v>1.433297E-2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17100</v>
      </c>
      <c r="E47" s="4">
        <v>5700</v>
      </c>
      <c r="F47" s="4">
        <v>11400</v>
      </c>
      <c r="G47" s="4">
        <v>1030800000</v>
      </c>
      <c r="H47" s="4">
        <f t="shared" si="0"/>
        <v>52332840000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263000</v>
      </c>
      <c r="S47" s="5">
        <v>8.6692015209125478E-2</v>
      </c>
      <c r="T47" s="5">
        <v>0</v>
      </c>
      <c r="U47" s="5">
        <v>-1.4130429999999999E-2</v>
      </c>
    </row>
    <row r="48" spans="1:21" x14ac:dyDescent="0.2">
      <c r="A48" s="26"/>
      <c r="B48" t="s">
        <v>27</v>
      </c>
      <c r="C48" s="2">
        <v>45264</v>
      </c>
      <c r="D48" s="4">
        <v>25200</v>
      </c>
      <c r="E48" s="4">
        <v>150300</v>
      </c>
      <c r="F48" s="4">
        <v>-125100</v>
      </c>
      <c r="G48" s="4">
        <v>-11323190000</v>
      </c>
      <c r="H48" s="4">
        <f t="shared" si="0"/>
        <v>41009650000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484700</v>
      </c>
      <c r="S48" s="5">
        <v>0.36207963688879719</v>
      </c>
      <c r="T48" s="5">
        <v>0</v>
      </c>
      <c r="U48" s="5">
        <v>2.2050699999999999E-3</v>
      </c>
    </row>
    <row r="49" spans="1:21" x14ac:dyDescent="0.2">
      <c r="A49" s="26"/>
      <c r="B49" t="s">
        <v>28</v>
      </c>
      <c r="C49" s="2">
        <v>45265</v>
      </c>
      <c r="D49" s="4">
        <v>27900</v>
      </c>
      <c r="E49" s="4">
        <v>102000</v>
      </c>
      <c r="F49" s="4">
        <v>-74100</v>
      </c>
      <c r="G49" s="4">
        <v>-6714530000</v>
      </c>
      <c r="H49" s="4">
        <f t="shared" si="0"/>
        <v>34295120000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420800</v>
      </c>
      <c r="S49" s="5">
        <v>0.30869771863117873</v>
      </c>
      <c r="T49" s="5">
        <v>0</v>
      </c>
      <c r="U49" s="5">
        <v>-1.430143E-2</v>
      </c>
    </row>
    <row r="50" spans="1:21" x14ac:dyDescent="0.2">
      <c r="A50" s="26"/>
      <c r="B50" t="s">
        <v>29</v>
      </c>
      <c r="C50" s="2">
        <v>45266</v>
      </c>
      <c r="D50" s="4">
        <v>9000</v>
      </c>
      <c r="E50" s="4">
        <v>92808</v>
      </c>
      <c r="F50" s="4">
        <v>-83808</v>
      </c>
      <c r="G50" s="4">
        <v>-7462200000</v>
      </c>
      <c r="H50" s="4">
        <f t="shared" si="0"/>
        <v>26832920000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733000</v>
      </c>
      <c r="S50" s="5">
        <v>0.13889222373806276</v>
      </c>
      <c r="T50" s="5">
        <v>0</v>
      </c>
      <c r="U50" s="5">
        <v>-1.0044640000000001E-2</v>
      </c>
    </row>
    <row r="51" spans="1:21" x14ac:dyDescent="0.2">
      <c r="A51" s="26"/>
      <c r="B51" t="s">
        <v>30</v>
      </c>
      <c r="C51" s="2">
        <v>45267</v>
      </c>
      <c r="D51" s="4">
        <v>73200</v>
      </c>
      <c r="E51" s="4">
        <v>102100</v>
      </c>
      <c r="F51" s="4">
        <v>-28900</v>
      </c>
      <c r="G51" s="4">
        <v>-2587910000</v>
      </c>
      <c r="H51" s="4">
        <f t="shared" si="0"/>
        <v>24245010000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462200</v>
      </c>
      <c r="S51" s="5">
        <v>0.3792730419731718</v>
      </c>
      <c r="T51" s="5">
        <v>0</v>
      </c>
      <c r="U51" s="5">
        <v>2.0293120000000001E-2</v>
      </c>
    </row>
    <row r="52" spans="1:21" x14ac:dyDescent="0.2">
      <c r="A52" s="26"/>
      <c r="B52" t="s">
        <v>37</v>
      </c>
      <c r="C52" s="2">
        <v>45268</v>
      </c>
      <c r="D52" s="4">
        <v>33300</v>
      </c>
      <c r="E52" s="4">
        <v>67000</v>
      </c>
      <c r="F52" s="4">
        <v>-33700</v>
      </c>
      <c r="G52" s="4">
        <v>-3077770000</v>
      </c>
      <c r="H52" s="4">
        <f t="shared" si="0"/>
        <v>21167240000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858700</v>
      </c>
      <c r="S52" s="5">
        <v>0.11680447187609176</v>
      </c>
      <c r="T52" s="5">
        <v>0</v>
      </c>
      <c r="U52" s="5">
        <v>0</v>
      </c>
    </row>
    <row r="53" spans="1:21" x14ac:dyDescent="0.2">
      <c r="A53" s="26"/>
      <c r="B53" t="s">
        <v>34</v>
      </c>
      <c r="C53" s="2">
        <v>45271</v>
      </c>
      <c r="D53" s="4">
        <v>7200</v>
      </c>
      <c r="E53" s="4">
        <v>84500</v>
      </c>
      <c r="F53" s="4">
        <v>-77300</v>
      </c>
      <c r="G53" s="4">
        <v>-6958510000</v>
      </c>
      <c r="H53" s="4">
        <f t="shared" si="0"/>
        <v>14208730000</v>
      </c>
      <c r="I53" s="4"/>
      <c r="J53" s="4"/>
      <c r="K53" s="4"/>
      <c r="L53" s="4"/>
      <c r="M53" s="4"/>
      <c r="N53" s="4"/>
      <c r="O53" s="4"/>
      <c r="P53" s="4"/>
      <c r="Q53" s="4"/>
      <c r="R53" s="4">
        <v>216400</v>
      </c>
      <c r="S53" s="5">
        <v>0.42375231053604434</v>
      </c>
      <c r="T53" s="5">
        <v>0</v>
      </c>
      <c r="U53" s="5">
        <v>-9.9447500000000005E-3</v>
      </c>
    </row>
    <row r="54" spans="1:21" x14ac:dyDescent="0.2">
      <c r="A54" s="26"/>
      <c r="B54" t="s">
        <v>35</v>
      </c>
      <c r="C54" s="2">
        <v>45272</v>
      </c>
      <c r="D54" s="4">
        <v>19900</v>
      </c>
      <c r="E54" s="4">
        <v>8800</v>
      </c>
      <c r="F54" s="4">
        <v>11100</v>
      </c>
      <c r="G54" s="4">
        <v>1018180000</v>
      </c>
      <c r="H54" s="4">
        <f t="shared" si="0"/>
        <v>15226910000</v>
      </c>
      <c r="I54" s="4">
        <v>27600</v>
      </c>
      <c r="J54" s="4">
        <v>108000</v>
      </c>
      <c r="K54" s="4">
        <v>-80400</v>
      </c>
      <c r="L54" s="4">
        <v>-7145410000</v>
      </c>
      <c r="M54" s="4"/>
      <c r="N54" s="4"/>
      <c r="O54" s="4"/>
      <c r="P54" s="4"/>
      <c r="Q54" s="4"/>
      <c r="R54" s="4">
        <v>349600</v>
      </c>
      <c r="S54" s="5">
        <v>8.2093821510297482E-2</v>
      </c>
      <c r="T54" s="5">
        <v>0.38787185354691073</v>
      </c>
      <c r="U54" s="5">
        <v>1.8973210000000001E-2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119-C178-F047-8030-AD78849458D5}">
  <dimension ref="A1:U67"/>
  <sheetViews>
    <sheetView topLeftCell="C1" workbookViewId="0">
      <pane ySplit="2" topLeftCell="A29" activePane="bottomLeft" state="frozen"/>
      <selection pane="bottomLeft" activeCell="J59" sqref="J59"/>
    </sheetView>
  </sheetViews>
  <sheetFormatPr baseColWidth="10" defaultRowHeight="16" x14ac:dyDescent="0.2"/>
  <cols>
    <col min="4" max="4" width="14.1640625" customWidth="1"/>
    <col min="5" max="5" width="13.83203125" customWidth="1"/>
    <col min="6" max="6" width="14.5" customWidth="1"/>
    <col min="7" max="7" width="18" customWidth="1"/>
    <col min="8" max="8" width="19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0</v>
      </c>
      <c r="E3" s="4">
        <v>8200</v>
      </c>
      <c r="F3" s="4">
        <v>-8200</v>
      </c>
      <c r="G3" s="4">
        <v>-394735372</v>
      </c>
      <c r="H3" s="4">
        <v>-394735372</v>
      </c>
      <c r="I3" s="4"/>
      <c r="J3" s="4"/>
      <c r="K3" s="4"/>
      <c r="L3" s="4"/>
      <c r="M3" s="4"/>
      <c r="N3" s="4"/>
      <c r="O3" s="4"/>
      <c r="P3" s="4"/>
      <c r="Q3" s="4"/>
      <c r="R3" s="4">
        <v>239100</v>
      </c>
      <c r="S3" s="5">
        <v>3.4295273943956504E-2</v>
      </c>
      <c r="T3" s="5">
        <v>0</v>
      </c>
      <c r="U3" s="5">
        <v>0</v>
      </c>
    </row>
    <row r="4" spans="1:21" x14ac:dyDescent="0.2">
      <c r="A4" s="26"/>
      <c r="B4" t="s">
        <v>26</v>
      </c>
      <c r="C4" s="2">
        <v>45202</v>
      </c>
      <c r="D4" s="4">
        <v>400</v>
      </c>
      <c r="E4" s="4">
        <v>900</v>
      </c>
      <c r="F4" s="4">
        <v>-500</v>
      </c>
      <c r="G4" s="4">
        <v>-23460000</v>
      </c>
      <c r="H4" s="4">
        <f>H3+G4</f>
        <v>-418195372</v>
      </c>
      <c r="I4" s="4"/>
      <c r="J4" s="4"/>
      <c r="K4" s="4"/>
      <c r="L4" s="4"/>
      <c r="M4" s="4"/>
      <c r="N4" s="4"/>
      <c r="O4" s="4"/>
      <c r="P4" s="4"/>
      <c r="Q4" s="4"/>
      <c r="R4" s="4">
        <v>326000</v>
      </c>
      <c r="S4" s="5">
        <v>3.9877300613496936E-3</v>
      </c>
      <c r="T4" s="5">
        <v>0</v>
      </c>
      <c r="U4" s="5">
        <v>-3.5564850000000002E-2</v>
      </c>
    </row>
    <row r="5" spans="1:21" x14ac:dyDescent="0.2">
      <c r="A5" s="26"/>
      <c r="B5" t="s">
        <v>27</v>
      </c>
      <c r="C5" s="2">
        <v>45203</v>
      </c>
      <c r="D5" s="4">
        <v>1201</v>
      </c>
      <c r="E5" s="4">
        <v>0</v>
      </c>
      <c r="F5" s="4">
        <v>1201</v>
      </c>
      <c r="G5" s="4">
        <v>55790000</v>
      </c>
      <c r="H5" s="4">
        <f>H4+G5</f>
        <v>-362405372</v>
      </c>
      <c r="I5" s="4"/>
      <c r="J5" s="4"/>
      <c r="K5" s="4"/>
      <c r="L5" s="4"/>
      <c r="M5" s="4"/>
      <c r="N5" s="4"/>
      <c r="O5" s="4"/>
      <c r="P5" s="4"/>
      <c r="Q5" s="4"/>
      <c r="R5" s="4">
        <v>304100</v>
      </c>
      <c r="S5" s="5">
        <v>3.949358763564617E-3</v>
      </c>
      <c r="T5" s="5">
        <v>0</v>
      </c>
      <c r="U5" s="5">
        <v>2.819957E-2</v>
      </c>
    </row>
    <row r="6" spans="1:21" x14ac:dyDescent="0.2">
      <c r="A6" s="26"/>
      <c r="B6" t="s">
        <v>28</v>
      </c>
      <c r="C6" s="2">
        <v>45204</v>
      </c>
      <c r="D6" s="4">
        <v>0</v>
      </c>
      <c r="E6" s="4">
        <v>1300</v>
      </c>
      <c r="F6" s="4">
        <v>-1300</v>
      </c>
      <c r="G6" s="4">
        <v>-64030000</v>
      </c>
      <c r="H6" s="4">
        <f>H5+G6</f>
        <v>-426435372</v>
      </c>
      <c r="I6" s="4"/>
      <c r="J6" s="4"/>
      <c r="K6" s="4"/>
      <c r="L6" s="4"/>
      <c r="M6" s="4"/>
      <c r="N6" s="4"/>
      <c r="O6" s="4"/>
      <c r="P6" s="4"/>
      <c r="Q6" s="4"/>
      <c r="R6" s="4">
        <v>704300</v>
      </c>
      <c r="S6" s="5">
        <v>1.8458043447394576E-3</v>
      </c>
      <c r="T6" s="5">
        <v>0</v>
      </c>
      <c r="U6" s="5">
        <v>4.2194089999999997E-2</v>
      </c>
    </row>
    <row r="7" spans="1:21" x14ac:dyDescent="0.2">
      <c r="A7" s="26"/>
      <c r="B7" t="s">
        <v>29</v>
      </c>
      <c r="C7" s="2">
        <v>45205</v>
      </c>
      <c r="D7" s="4">
        <v>0</v>
      </c>
      <c r="E7" s="4">
        <v>6600</v>
      </c>
      <c r="F7" s="4">
        <v>-6600</v>
      </c>
      <c r="G7" s="4">
        <v>-326040000</v>
      </c>
      <c r="H7" s="4">
        <f t="shared" ref="H7:H54" si="0">H6+G7</f>
        <v>-752475372</v>
      </c>
      <c r="I7" s="4"/>
      <c r="J7" s="4"/>
      <c r="K7" s="4"/>
      <c r="L7" s="4"/>
      <c r="M7" s="4"/>
      <c r="N7" s="4"/>
      <c r="O7" s="4"/>
      <c r="P7" s="4"/>
      <c r="Q7" s="4"/>
      <c r="R7" s="4">
        <v>959500</v>
      </c>
      <c r="S7" s="5">
        <v>6.8785825951016158E-3</v>
      </c>
      <c r="T7" s="5">
        <v>0</v>
      </c>
      <c r="U7" s="5">
        <v>4.2510119999999998E-2</v>
      </c>
    </row>
    <row r="8" spans="1:21" x14ac:dyDescent="0.2">
      <c r="A8" s="26"/>
      <c r="B8" t="s">
        <v>32</v>
      </c>
      <c r="C8" s="2">
        <v>45208</v>
      </c>
      <c r="D8" s="4">
        <v>0</v>
      </c>
      <c r="E8" s="4">
        <v>500</v>
      </c>
      <c r="F8" s="4">
        <v>-500</v>
      </c>
      <c r="G8" s="4">
        <v>-26000000</v>
      </c>
      <c r="H8" s="4">
        <f t="shared" si="0"/>
        <v>-778475372</v>
      </c>
      <c r="I8" s="4"/>
      <c r="J8" s="4"/>
      <c r="K8" s="4"/>
      <c r="L8" s="4"/>
      <c r="M8" s="4"/>
      <c r="N8" s="4"/>
      <c r="O8" s="4"/>
      <c r="P8" s="4"/>
      <c r="Q8" s="4"/>
      <c r="R8" s="4">
        <v>606400</v>
      </c>
      <c r="S8" s="5">
        <v>8.2453825857519791E-4</v>
      </c>
      <c r="T8" s="5">
        <v>0</v>
      </c>
      <c r="U8" s="5">
        <v>3.8834999999999998E-3</v>
      </c>
    </row>
    <row r="9" spans="1:21" x14ac:dyDescent="0.2">
      <c r="A9" s="26"/>
      <c r="B9" t="s">
        <v>33</v>
      </c>
      <c r="C9" s="2">
        <v>45209</v>
      </c>
      <c r="D9" s="4">
        <v>1700</v>
      </c>
      <c r="E9" s="4">
        <v>2400</v>
      </c>
      <c r="F9" s="4">
        <v>-700</v>
      </c>
      <c r="G9" s="4">
        <v>-37490000</v>
      </c>
      <c r="H9" s="4">
        <f t="shared" si="0"/>
        <v>-815965372</v>
      </c>
      <c r="I9" s="4"/>
      <c r="J9" s="4"/>
      <c r="K9" s="4"/>
      <c r="L9" s="4"/>
      <c r="M9" s="4"/>
      <c r="N9" s="4"/>
      <c r="O9" s="4"/>
      <c r="P9" s="4"/>
      <c r="Q9" s="4"/>
      <c r="R9" s="4">
        <v>1175700</v>
      </c>
      <c r="S9" s="5">
        <v>3.4872841711320914E-3</v>
      </c>
      <c r="T9" s="5">
        <v>0</v>
      </c>
      <c r="U9" s="5">
        <v>-1.160542E-2</v>
      </c>
    </row>
    <row r="10" spans="1:21" x14ac:dyDescent="0.2">
      <c r="A10" s="26"/>
      <c r="B10" t="s">
        <v>34</v>
      </c>
      <c r="C10" s="2">
        <v>45210</v>
      </c>
      <c r="D10" s="4">
        <v>9600</v>
      </c>
      <c r="E10" s="4">
        <v>3500</v>
      </c>
      <c r="F10" s="4">
        <v>6100</v>
      </c>
      <c r="G10" s="4">
        <v>317700000</v>
      </c>
      <c r="H10" s="4">
        <f t="shared" si="0"/>
        <v>-498265372</v>
      </c>
      <c r="I10" s="4"/>
      <c r="J10" s="4"/>
      <c r="K10" s="4"/>
      <c r="L10" s="4"/>
      <c r="M10" s="4"/>
      <c r="N10" s="4"/>
      <c r="O10" s="4"/>
      <c r="P10" s="4"/>
      <c r="Q10" s="4"/>
      <c r="R10" s="4">
        <v>1381800</v>
      </c>
      <c r="S10" s="5">
        <v>9.4803878998407868E-3</v>
      </c>
      <c r="T10" s="5">
        <v>0</v>
      </c>
      <c r="U10" s="5">
        <v>6.262231E-2</v>
      </c>
    </row>
    <row r="11" spans="1:21" x14ac:dyDescent="0.2">
      <c r="A11" s="26"/>
      <c r="B11" t="s">
        <v>35</v>
      </c>
      <c r="C11" s="2">
        <v>45211</v>
      </c>
      <c r="D11" s="4">
        <v>0</v>
      </c>
      <c r="E11" s="4">
        <v>17100</v>
      </c>
      <c r="F11" s="4">
        <v>-17100</v>
      </c>
      <c r="G11" s="4">
        <v>-921380000</v>
      </c>
      <c r="H11" s="4">
        <f t="shared" si="0"/>
        <v>-1419645372</v>
      </c>
      <c r="I11" s="4"/>
      <c r="J11" s="4"/>
      <c r="K11" s="4"/>
      <c r="L11" s="4"/>
      <c r="M11" s="4"/>
      <c r="N11" s="4"/>
      <c r="O11" s="4"/>
      <c r="P11" s="4"/>
      <c r="Q11" s="4"/>
      <c r="R11" s="4">
        <v>977300</v>
      </c>
      <c r="S11" s="5">
        <v>1.749718612503837E-2</v>
      </c>
      <c r="T11" s="5">
        <v>0</v>
      </c>
      <c r="U11" s="5">
        <v>-9.2081000000000003E-3</v>
      </c>
    </row>
    <row r="12" spans="1:21" x14ac:dyDescent="0.2">
      <c r="A12" s="26"/>
      <c r="B12" t="s">
        <v>36</v>
      </c>
      <c r="C12" s="2">
        <v>45212</v>
      </c>
      <c r="D12" s="4">
        <v>9100</v>
      </c>
      <c r="E12" s="4">
        <v>14600</v>
      </c>
      <c r="F12" s="4">
        <v>-5500</v>
      </c>
      <c r="G12" s="4">
        <v>-292400000</v>
      </c>
      <c r="H12" s="4">
        <f t="shared" si="0"/>
        <v>-1712045372</v>
      </c>
      <c r="I12" s="4"/>
      <c r="J12" s="4"/>
      <c r="K12" s="4"/>
      <c r="L12" s="4"/>
      <c r="M12" s="4"/>
      <c r="N12" s="4"/>
      <c r="O12" s="4"/>
      <c r="P12" s="4"/>
      <c r="Q12" s="4"/>
      <c r="R12" s="4">
        <v>908500</v>
      </c>
      <c r="S12" s="5">
        <v>2.6086956521739129E-2</v>
      </c>
      <c r="T12" s="5">
        <v>0</v>
      </c>
      <c r="U12" s="5">
        <v>2.0446099999999998E-2</v>
      </c>
    </row>
    <row r="13" spans="1:21" x14ac:dyDescent="0.2">
      <c r="A13" s="26"/>
      <c r="B13" t="s">
        <v>8</v>
      </c>
      <c r="C13" s="6">
        <v>45215</v>
      </c>
      <c r="D13" s="4">
        <v>0</v>
      </c>
      <c r="E13" s="4">
        <v>9700</v>
      </c>
      <c r="F13" s="4">
        <v>-9700</v>
      </c>
      <c r="G13" s="4">
        <v>-533920000</v>
      </c>
      <c r="H13" s="4">
        <f t="shared" si="0"/>
        <v>-2245965372</v>
      </c>
      <c r="I13" s="4"/>
      <c r="J13" s="4"/>
      <c r="K13" s="4"/>
      <c r="L13" s="4"/>
      <c r="M13" s="4"/>
      <c r="N13" s="4"/>
      <c r="O13" s="4"/>
      <c r="P13" s="4"/>
      <c r="Q13" s="4"/>
      <c r="R13" s="4">
        <v>787600</v>
      </c>
      <c r="S13" s="5">
        <v>1.2315896394108685E-2</v>
      </c>
      <c r="T13" s="5">
        <v>0</v>
      </c>
      <c r="U13" s="5">
        <v>-3.64299E-3</v>
      </c>
    </row>
    <row r="14" spans="1:21" x14ac:dyDescent="0.2">
      <c r="A14" s="26"/>
      <c r="B14" t="s">
        <v>9</v>
      </c>
      <c r="C14" s="6">
        <v>45216</v>
      </c>
      <c r="D14" s="4">
        <v>1100</v>
      </c>
      <c r="E14" s="4">
        <v>0</v>
      </c>
      <c r="F14" s="4">
        <v>1100</v>
      </c>
      <c r="G14" s="4">
        <v>57570000</v>
      </c>
      <c r="H14" s="4">
        <f t="shared" si="0"/>
        <v>-2188395372</v>
      </c>
      <c r="I14" s="4"/>
      <c r="J14" s="4"/>
      <c r="K14" s="4"/>
      <c r="L14" s="4"/>
      <c r="M14" s="4"/>
      <c r="N14" s="4"/>
      <c r="O14" s="4"/>
      <c r="P14" s="4"/>
      <c r="Q14" s="4"/>
      <c r="R14" s="4">
        <v>1123000</v>
      </c>
      <c r="S14" s="5">
        <v>9.7951914514692777E-4</v>
      </c>
      <c r="T14" s="5">
        <v>0</v>
      </c>
      <c r="U14" s="5">
        <v>-6.398537E-2</v>
      </c>
    </row>
    <row r="15" spans="1:21" x14ac:dyDescent="0.2">
      <c r="A15" s="26"/>
      <c r="B15" t="s">
        <v>10</v>
      </c>
      <c r="C15" s="6">
        <v>45217</v>
      </c>
      <c r="D15" s="4">
        <v>43200</v>
      </c>
      <c r="E15" s="4">
        <v>7400</v>
      </c>
      <c r="F15" s="4">
        <v>35800</v>
      </c>
      <c r="G15" s="4">
        <v>1801530000</v>
      </c>
      <c r="H15" s="4">
        <f t="shared" si="0"/>
        <v>-386865372</v>
      </c>
      <c r="I15" s="4"/>
      <c r="J15" s="4"/>
      <c r="K15" s="4"/>
      <c r="L15" s="4"/>
      <c r="M15" s="4"/>
      <c r="N15" s="4"/>
      <c r="O15" s="4"/>
      <c r="P15" s="4"/>
      <c r="Q15" s="4"/>
      <c r="R15" s="4">
        <v>1451300</v>
      </c>
      <c r="S15" s="5">
        <v>3.486529318541997E-2</v>
      </c>
      <c r="T15" s="5">
        <v>0</v>
      </c>
      <c r="U15" s="5">
        <v>-3.3203129999999997E-2</v>
      </c>
    </row>
    <row r="16" spans="1:21" x14ac:dyDescent="0.2">
      <c r="A16" s="26"/>
      <c r="B16" t="s">
        <v>11</v>
      </c>
      <c r="C16" s="6">
        <v>45218</v>
      </c>
      <c r="D16" s="4">
        <v>26500</v>
      </c>
      <c r="E16" s="4">
        <v>2300</v>
      </c>
      <c r="F16" s="4">
        <v>24200</v>
      </c>
      <c r="G16" s="4">
        <v>1167380000</v>
      </c>
      <c r="H16" s="4">
        <f t="shared" si="0"/>
        <v>780514628</v>
      </c>
      <c r="I16" s="4"/>
      <c r="J16" s="4"/>
      <c r="K16" s="4"/>
      <c r="L16" s="4"/>
      <c r="M16" s="4"/>
      <c r="N16" s="4"/>
      <c r="O16" s="4"/>
      <c r="P16" s="4"/>
      <c r="Q16" s="4"/>
      <c r="R16" s="4">
        <v>725900</v>
      </c>
      <c r="S16" s="5">
        <v>3.9674886347981816E-2</v>
      </c>
      <c r="T16" s="5">
        <v>0</v>
      </c>
      <c r="U16" s="5">
        <v>-6.0606100000000001E-3</v>
      </c>
    </row>
    <row r="17" spans="1:21" x14ac:dyDescent="0.2">
      <c r="A17" s="26"/>
      <c r="B17" t="s">
        <v>12</v>
      </c>
      <c r="C17" s="6">
        <v>45219</v>
      </c>
      <c r="D17" s="4">
        <v>22100</v>
      </c>
      <c r="E17" s="4">
        <v>1500</v>
      </c>
      <c r="F17" s="4">
        <v>20600</v>
      </c>
      <c r="G17" s="4">
        <v>1015790000</v>
      </c>
      <c r="H17" s="4">
        <f t="shared" si="0"/>
        <v>1796304628</v>
      </c>
      <c r="I17" s="4"/>
      <c r="J17" s="4"/>
      <c r="K17" s="4"/>
      <c r="L17" s="4"/>
      <c r="M17" s="4"/>
      <c r="N17" s="4"/>
      <c r="O17" s="4"/>
      <c r="P17" s="4"/>
      <c r="Q17" s="4"/>
      <c r="R17" s="4">
        <v>636200</v>
      </c>
      <c r="S17" s="5">
        <v>3.7095253065073878E-2</v>
      </c>
      <c r="T17" s="5">
        <v>0</v>
      </c>
      <c r="U17" s="5">
        <v>3.6585369999999999E-2</v>
      </c>
    </row>
    <row r="18" spans="1:21" x14ac:dyDescent="0.2">
      <c r="A18" s="26"/>
      <c r="B18" t="s">
        <v>15</v>
      </c>
      <c r="C18" s="6">
        <v>45222</v>
      </c>
      <c r="D18" s="4">
        <v>0</v>
      </c>
      <c r="E18" s="4">
        <v>33250</v>
      </c>
      <c r="F18" s="4">
        <v>-33250</v>
      </c>
      <c r="G18" s="4">
        <v>-1664080401.2345679</v>
      </c>
      <c r="H18" s="4">
        <f t="shared" si="0"/>
        <v>132224226.76543212</v>
      </c>
      <c r="I18" s="4"/>
      <c r="J18" s="4"/>
      <c r="K18" s="4"/>
      <c r="L18" s="4"/>
      <c r="M18" s="4"/>
      <c r="N18" s="4"/>
      <c r="O18" s="4"/>
      <c r="P18" s="4"/>
      <c r="Q18" s="4"/>
      <c r="R18" s="4">
        <v>551700</v>
      </c>
      <c r="S18" s="5">
        <v>6.0268261736450973E-2</v>
      </c>
      <c r="T18" s="5">
        <v>0</v>
      </c>
      <c r="U18" s="5">
        <v>-2.9411759999999999E-2</v>
      </c>
    </row>
    <row r="19" spans="1:21" x14ac:dyDescent="0.2">
      <c r="A19" s="26"/>
      <c r="B19" t="s">
        <v>16</v>
      </c>
      <c r="C19" s="6">
        <v>45223</v>
      </c>
      <c r="D19" s="4">
        <v>4700</v>
      </c>
      <c r="E19" s="4">
        <v>7400</v>
      </c>
      <c r="F19" s="4">
        <v>-2700</v>
      </c>
      <c r="G19" s="4">
        <v>-139160000</v>
      </c>
      <c r="H19" s="4">
        <f t="shared" si="0"/>
        <v>-6935773.2345678806</v>
      </c>
      <c r="I19" s="4"/>
      <c r="J19" s="4"/>
      <c r="K19" s="4"/>
      <c r="L19" s="4"/>
      <c r="M19" s="4"/>
      <c r="N19" s="4"/>
      <c r="O19" s="4"/>
      <c r="P19" s="4"/>
      <c r="Q19" s="4"/>
      <c r="R19" s="4">
        <v>1624200</v>
      </c>
      <c r="S19" s="5">
        <v>7.4498214505602754E-3</v>
      </c>
      <c r="T19" s="5">
        <v>0</v>
      </c>
      <c r="U19" s="5">
        <v>6.8686869999999997E-2</v>
      </c>
    </row>
    <row r="20" spans="1:21" x14ac:dyDescent="0.2">
      <c r="A20" s="26"/>
      <c r="B20" t="s">
        <v>17</v>
      </c>
      <c r="C20" s="6">
        <v>45224</v>
      </c>
      <c r="D20" s="4">
        <v>68400</v>
      </c>
      <c r="E20" s="4">
        <v>21100</v>
      </c>
      <c r="F20" s="4">
        <v>47300</v>
      </c>
      <c r="G20" s="4">
        <v>2585220000</v>
      </c>
      <c r="H20" s="4">
        <f t="shared" si="0"/>
        <v>2578284226.7654324</v>
      </c>
      <c r="I20" s="4"/>
      <c r="J20" s="4"/>
      <c r="K20" s="4"/>
      <c r="L20" s="4"/>
      <c r="M20" s="4"/>
      <c r="N20" s="4"/>
      <c r="O20" s="4"/>
      <c r="P20" s="4"/>
      <c r="Q20" s="4"/>
      <c r="R20" s="4">
        <v>1500700</v>
      </c>
      <c r="S20" s="5">
        <v>5.9638835210235226E-2</v>
      </c>
      <c r="T20" s="5">
        <v>0</v>
      </c>
      <c r="U20" s="5">
        <v>3.9697540000000003E-2</v>
      </c>
    </row>
    <row r="21" spans="1:21" x14ac:dyDescent="0.2">
      <c r="A21" s="26"/>
      <c r="B21" t="s">
        <v>18</v>
      </c>
      <c r="C21" s="6">
        <v>45225</v>
      </c>
      <c r="D21" s="4">
        <v>5334</v>
      </c>
      <c r="E21" s="4">
        <v>6500</v>
      </c>
      <c r="F21" s="4">
        <v>-1166</v>
      </c>
      <c r="G21" s="4">
        <v>-65210000</v>
      </c>
      <c r="H21" s="4">
        <f t="shared" si="0"/>
        <v>2513074226.7654324</v>
      </c>
      <c r="I21" s="4"/>
      <c r="J21" s="4"/>
      <c r="K21" s="4"/>
      <c r="L21" s="4"/>
      <c r="M21" s="4"/>
      <c r="N21" s="4"/>
      <c r="O21" s="4"/>
      <c r="P21" s="4"/>
      <c r="Q21" s="4"/>
      <c r="R21" s="4">
        <v>2120900</v>
      </c>
      <c r="S21" s="5">
        <v>5.5797067282757316E-3</v>
      </c>
      <c r="T21" s="5">
        <v>0</v>
      </c>
      <c r="U21" s="5">
        <v>-6.7272730000000003E-2</v>
      </c>
    </row>
    <row r="22" spans="1:21" x14ac:dyDescent="0.2">
      <c r="A22" s="26"/>
      <c r="B22" t="s">
        <v>19</v>
      </c>
      <c r="C22" s="6">
        <v>45226</v>
      </c>
      <c r="D22" s="4">
        <v>35700</v>
      </c>
      <c r="E22" s="4">
        <v>8100</v>
      </c>
      <c r="F22" s="4">
        <v>27600</v>
      </c>
      <c r="G22" s="4">
        <v>1517520000</v>
      </c>
      <c r="H22" s="4">
        <f t="shared" si="0"/>
        <v>4030594226.7654324</v>
      </c>
      <c r="I22" s="4"/>
      <c r="J22" s="4"/>
      <c r="K22" s="4"/>
      <c r="L22" s="4"/>
      <c r="M22" s="4"/>
      <c r="N22" s="4"/>
      <c r="O22" s="4"/>
      <c r="P22" s="4"/>
      <c r="Q22" s="4"/>
      <c r="R22" s="4">
        <v>2007100</v>
      </c>
      <c r="S22" s="5">
        <v>2.1822530018434556E-2</v>
      </c>
      <c r="T22" s="5">
        <v>0</v>
      </c>
      <c r="U22" s="5">
        <v>6.8226120000000001E-2</v>
      </c>
    </row>
    <row r="23" spans="1:21" x14ac:dyDescent="0.2">
      <c r="A23" s="26"/>
      <c r="B23" t="s">
        <v>22</v>
      </c>
      <c r="C23" s="2">
        <v>45229</v>
      </c>
      <c r="D23" s="4">
        <v>9500</v>
      </c>
      <c r="E23" s="4">
        <v>500</v>
      </c>
      <c r="F23" s="4">
        <v>9000</v>
      </c>
      <c r="G23" s="4">
        <v>501460000</v>
      </c>
      <c r="H23" s="4">
        <f t="shared" si="0"/>
        <v>4532054226.7654324</v>
      </c>
      <c r="I23" s="4"/>
      <c r="J23" s="4"/>
      <c r="K23" s="4"/>
      <c r="L23" s="4"/>
      <c r="M23" s="4"/>
      <c r="N23" s="4"/>
      <c r="O23" s="4"/>
      <c r="P23" s="4"/>
      <c r="Q23" s="4"/>
      <c r="R23" s="4">
        <v>1623900</v>
      </c>
      <c r="S23" s="5">
        <v>6.1580146560748818E-3</v>
      </c>
      <c r="T23" s="5">
        <v>0</v>
      </c>
      <c r="U23" s="5">
        <v>-4.9270069999999999E-2</v>
      </c>
    </row>
    <row r="24" spans="1:21" x14ac:dyDescent="0.2">
      <c r="A24" s="26"/>
      <c r="B24" t="s">
        <v>23</v>
      </c>
      <c r="C24" s="2">
        <v>45230</v>
      </c>
      <c r="D24" s="4">
        <v>47800</v>
      </c>
      <c r="E24" s="4">
        <v>4000</v>
      </c>
      <c r="F24" s="4">
        <v>43800</v>
      </c>
      <c r="G24" s="4">
        <v>2238470000</v>
      </c>
      <c r="H24" s="4">
        <f t="shared" si="0"/>
        <v>6770524226.7654324</v>
      </c>
      <c r="I24" s="4"/>
      <c r="J24" s="4"/>
      <c r="K24" s="4"/>
      <c r="L24" s="4"/>
      <c r="M24" s="4"/>
      <c r="N24" s="4"/>
      <c r="O24" s="4"/>
      <c r="P24" s="4"/>
      <c r="Q24" s="4"/>
      <c r="R24" s="4">
        <v>1261800</v>
      </c>
      <c r="S24" s="5">
        <v>4.1052464732921221E-2</v>
      </c>
      <c r="T24" s="5">
        <v>0</v>
      </c>
      <c r="U24" s="5">
        <v>-2.879079E-2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2827</v>
      </c>
      <c r="E25" s="4">
        <v>10700</v>
      </c>
      <c r="F25" s="4">
        <v>-7873</v>
      </c>
      <c r="G25" s="4">
        <v>-399310000</v>
      </c>
      <c r="H25" s="4">
        <f t="shared" si="0"/>
        <v>6371214226.7654324</v>
      </c>
      <c r="I25" s="4"/>
      <c r="J25" s="4"/>
      <c r="K25" s="4"/>
      <c r="L25" s="4"/>
      <c r="M25" s="4"/>
      <c r="N25" s="4"/>
      <c r="O25" s="4"/>
      <c r="P25" s="4"/>
      <c r="Q25" s="4"/>
      <c r="R25" s="4">
        <v>864700</v>
      </c>
      <c r="S25" s="5">
        <v>1.5643575806638142E-2</v>
      </c>
      <c r="T25" s="5">
        <v>0</v>
      </c>
      <c r="U25" s="5">
        <v>-5.9288500000000003E-3</v>
      </c>
    </row>
    <row r="26" spans="1:21" x14ac:dyDescent="0.2">
      <c r="A26" s="26"/>
      <c r="B26" t="s">
        <v>25</v>
      </c>
      <c r="C26" s="6">
        <v>45232</v>
      </c>
      <c r="D26" s="4">
        <v>0</v>
      </c>
      <c r="E26" s="4">
        <v>6600</v>
      </c>
      <c r="F26" s="4">
        <v>-6600</v>
      </c>
      <c r="G26" s="4">
        <v>-349617270.08712488</v>
      </c>
      <c r="H26" s="4">
        <f t="shared" si="0"/>
        <v>6021596956.6783075</v>
      </c>
      <c r="I26" s="4"/>
      <c r="J26" s="4"/>
      <c r="K26" s="4"/>
      <c r="L26" s="4"/>
      <c r="M26" s="4"/>
      <c r="N26" s="4"/>
      <c r="O26" s="4"/>
      <c r="P26" s="4"/>
      <c r="Q26" s="4"/>
      <c r="R26" s="4">
        <v>1033000</v>
      </c>
      <c r="S26" s="5">
        <v>6.3891577928363984E-3</v>
      </c>
      <c r="T26" s="5">
        <v>0</v>
      </c>
      <c r="U26" s="5">
        <v>6.9582500000000005E-2</v>
      </c>
    </row>
    <row r="27" spans="1:21" x14ac:dyDescent="0.2">
      <c r="A27" s="26"/>
      <c r="B27" t="s">
        <v>26</v>
      </c>
      <c r="C27" s="6">
        <v>45233</v>
      </c>
      <c r="D27" s="4">
        <v>127700</v>
      </c>
      <c r="E27" s="4">
        <v>55800</v>
      </c>
      <c r="F27" s="4">
        <v>71900</v>
      </c>
      <c r="G27" s="4">
        <v>4108990000</v>
      </c>
      <c r="H27" s="4">
        <f t="shared" si="0"/>
        <v>10130586956.678307</v>
      </c>
      <c r="I27" s="4"/>
      <c r="J27" s="4"/>
      <c r="K27" s="4"/>
      <c r="L27" s="4"/>
      <c r="M27" s="4"/>
      <c r="N27" s="4"/>
      <c r="O27" s="4"/>
      <c r="P27" s="4"/>
      <c r="Q27" s="4"/>
      <c r="R27" s="4">
        <v>3598100</v>
      </c>
      <c r="S27" s="5">
        <v>5.0999138434173592E-2</v>
      </c>
      <c r="T27" s="5">
        <v>0</v>
      </c>
      <c r="U27" s="5">
        <v>6.8773230000000005E-2</v>
      </c>
    </row>
    <row r="28" spans="1:21" x14ac:dyDescent="0.2">
      <c r="A28" s="26"/>
      <c r="B28" t="s">
        <v>29</v>
      </c>
      <c r="C28" s="6">
        <v>45236</v>
      </c>
      <c r="D28" s="4">
        <v>24305</v>
      </c>
      <c r="E28" s="4">
        <v>600</v>
      </c>
      <c r="F28" s="4">
        <v>23705</v>
      </c>
      <c r="G28" s="4">
        <v>1382940000</v>
      </c>
      <c r="H28" s="4">
        <f t="shared" si="0"/>
        <v>11513526956.678307</v>
      </c>
      <c r="I28" s="4"/>
      <c r="J28" s="4"/>
      <c r="K28" s="4"/>
      <c r="L28" s="4"/>
      <c r="M28" s="4"/>
      <c r="N28" s="4"/>
      <c r="O28" s="4"/>
      <c r="P28" s="4"/>
      <c r="Q28" s="4"/>
      <c r="R28" s="4">
        <v>1225400</v>
      </c>
      <c r="S28" s="5">
        <v>2.0323975844622165E-2</v>
      </c>
      <c r="T28" s="5">
        <v>0</v>
      </c>
      <c r="U28" s="5">
        <v>2.086957E-2</v>
      </c>
    </row>
    <row r="29" spans="1:21" x14ac:dyDescent="0.2">
      <c r="A29" s="26"/>
      <c r="B29" t="s">
        <v>30</v>
      </c>
      <c r="C29" s="6">
        <v>45237</v>
      </c>
      <c r="D29" s="4">
        <v>59900</v>
      </c>
      <c r="E29" s="4">
        <v>187420</v>
      </c>
      <c r="F29" s="4">
        <v>-127520</v>
      </c>
      <c r="G29" s="4">
        <v>-7850810000</v>
      </c>
      <c r="H29" s="4">
        <f t="shared" si="0"/>
        <v>3662716956.6783066</v>
      </c>
      <c r="I29" s="4"/>
      <c r="J29" s="4"/>
      <c r="K29" s="4"/>
      <c r="L29" s="4"/>
      <c r="M29" s="4"/>
      <c r="N29" s="4"/>
      <c r="O29" s="4"/>
      <c r="P29" s="4"/>
      <c r="Q29" s="4"/>
      <c r="R29" s="4">
        <v>3656400</v>
      </c>
      <c r="S29" s="5">
        <v>6.7640301936330818E-2</v>
      </c>
      <c r="T29" s="5">
        <v>0</v>
      </c>
      <c r="U29" s="5">
        <v>4.0885860000000003E-2</v>
      </c>
    </row>
    <row r="30" spans="1:21" x14ac:dyDescent="0.2">
      <c r="A30" s="26"/>
      <c r="B30" t="s">
        <v>37</v>
      </c>
      <c r="C30" s="6">
        <v>45238</v>
      </c>
      <c r="D30" s="4">
        <v>32600</v>
      </c>
      <c r="E30" s="4">
        <v>70340</v>
      </c>
      <c r="F30" s="4">
        <v>-37740</v>
      </c>
      <c r="G30" s="4">
        <v>-2357310000</v>
      </c>
      <c r="H30" s="4">
        <f t="shared" si="0"/>
        <v>1305406956.6783066</v>
      </c>
      <c r="I30" s="4"/>
      <c r="J30" s="4"/>
      <c r="K30" s="4"/>
      <c r="L30" s="4"/>
      <c r="M30" s="4"/>
      <c r="N30" s="4"/>
      <c r="O30" s="4"/>
      <c r="P30" s="4"/>
      <c r="Q30" s="4"/>
      <c r="R30" s="4">
        <v>1718900</v>
      </c>
      <c r="S30" s="5">
        <v>5.9887137122578392E-2</v>
      </c>
      <c r="T30" s="5">
        <v>0</v>
      </c>
      <c r="U30" s="5">
        <v>3.1096559999999999E-2</v>
      </c>
    </row>
    <row r="31" spans="1:21" x14ac:dyDescent="0.2">
      <c r="A31" s="26"/>
      <c r="B31" t="s">
        <v>32</v>
      </c>
      <c r="C31" s="6">
        <v>45239</v>
      </c>
      <c r="D31" s="4">
        <v>48800</v>
      </c>
      <c r="E31" s="4">
        <v>247475</v>
      </c>
      <c r="F31" s="4">
        <v>-198675</v>
      </c>
      <c r="G31" s="4">
        <v>-12502390000</v>
      </c>
      <c r="H31" s="4">
        <f t="shared" si="0"/>
        <v>-11196983043.321693</v>
      </c>
      <c r="I31" s="4"/>
      <c r="J31" s="4"/>
      <c r="K31" s="4"/>
      <c r="L31" s="4"/>
      <c r="M31" s="4"/>
      <c r="N31" s="4"/>
      <c r="O31" s="4"/>
      <c r="P31" s="4"/>
      <c r="Q31" s="4"/>
      <c r="R31" s="4">
        <v>2183500</v>
      </c>
      <c r="S31" s="5">
        <v>0.13568811541103731</v>
      </c>
      <c r="T31" s="5">
        <v>0</v>
      </c>
      <c r="U31" s="5">
        <v>-1.5873020000000002E-2</v>
      </c>
    </row>
    <row r="32" spans="1:21" x14ac:dyDescent="0.2">
      <c r="A32" s="26"/>
      <c r="B32" t="s">
        <v>33</v>
      </c>
      <c r="C32" s="6">
        <v>45240</v>
      </c>
      <c r="D32" s="4">
        <v>13800</v>
      </c>
      <c r="E32" s="4">
        <v>86925</v>
      </c>
      <c r="F32" s="4">
        <v>-73125</v>
      </c>
      <c r="G32" s="4">
        <v>-4538000000</v>
      </c>
      <c r="H32" s="4">
        <f t="shared" si="0"/>
        <v>-15734983043.321693</v>
      </c>
      <c r="I32" s="4"/>
      <c r="J32" s="4"/>
      <c r="K32" s="4"/>
      <c r="L32" s="4"/>
      <c r="M32" s="4"/>
      <c r="N32" s="4"/>
      <c r="O32" s="4"/>
      <c r="P32" s="4"/>
      <c r="Q32" s="4"/>
      <c r="R32" s="4">
        <v>3120600</v>
      </c>
      <c r="S32" s="5">
        <v>3.2277446644875987E-2</v>
      </c>
      <c r="T32" s="5">
        <v>0</v>
      </c>
      <c r="U32" s="5">
        <v>1.6129029999999999E-2</v>
      </c>
    </row>
    <row r="33" spans="1:21" x14ac:dyDescent="0.2">
      <c r="A33" s="26"/>
      <c r="B33" t="s">
        <v>36</v>
      </c>
      <c r="C33" s="6">
        <v>45243</v>
      </c>
      <c r="D33" s="4">
        <v>500</v>
      </c>
      <c r="E33" s="4">
        <v>22333</v>
      </c>
      <c r="F33" s="4">
        <v>-21833</v>
      </c>
      <c r="G33" s="4">
        <v>-1381890000</v>
      </c>
      <c r="H33" s="4">
        <f t="shared" si="0"/>
        <v>-17116873043.321693</v>
      </c>
      <c r="I33" s="4"/>
      <c r="J33" s="4"/>
      <c r="K33" s="4"/>
      <c r="L33" s="4"/>
      <c r="M33" s="4"/>
      <c r="N33" s="4"/>
      <c r="O33" s="4"/>
      <c r="P33" s="4"/>
      <c r="Q33" s="4"/>
      <c r="R33" s="4">
        <v>1481900</v>
      </c>
      <c r="S33" s="5">
        <v>1.5407922261960996E-2</v>
      </c>
      <c r="T33" s="5">
        <v>0</v>
      </c>
      <c r="U33" s="5">
        <v>-1.111111E-2</v>
      </c>
    </row>
    <row r="34" spans="1:21" x14ac:dyDescent="0.2">
      <c r="A34" s="26"/>
      <c r="B34" t="s">
        <v>38</v>
      </c>
      <c r="C34" s="6">
        <v>45244</v>
      </c>
      <c r="D34" s="4">
        <v>3007</v>
      </c>
      <c r="E34" s="4">
        <v>22666</v>
      </c>
      <c r="F34" s="4">
        <v>-19659</v>
      </c>
      <c r="G34" s="4">
        <v>-1248690000</v>
      </c>
      <c r="H34" s="4">
        <f t="shared" si="0"/>
        <v>-18365563043.321693</v>
      </c>
      <c r="I34" s="4"/>
      <c r="J34" s="4"/>
      <c r="K34" s="4"/>
      <c r="L34" s="4"/>
      <c r="M34" s="4"/>
      <c r="N34" s="4"/>
      <c r="O34" s="4"/>
      <c r="P34" s="4"/>
      <c r="Q34" s="4"/>
      <c r="R34" s="4">
        <v>1987500</v>
      </c>
      <c r="S34" s="5">
        <v>1.2917232704402516E-2</v>
      </c>
      <c r="T34" s="5">
        <v>0</v>
      </c>
      <c r="U34" s="5">
        <v>1.7656499999999999E-2</v>
      </c>
    </row>
    <row r="35" spans="1:21" x14ac:dyDescent="0.2">
      <c r="A35" s="26"/>
      <c r="B35" t="s">
        <v>7</v>
      </c>
      <c r="C35" s="6">
        <v>45245</v>
      </c>
      <c r="D35" s="4">
        <v>8100</v>
      </c>
      <c r="E35" s="4">
        <v>72817</v>
      </c>
      <c r="F35" s="4">
        <v>-64717</v>
      </c>
      <c r="G35" s="4">
        <v>-4086470000</v>
      </c>
      <c r="H35" s="4">
        <f t="shared" si="0"/>
        <v>-22452033043.321693</v>
      </c>
      <c r="I35" s="4"/>
      <c r="J35" s="4"/>
      <c r="K35" s="4"/>
      <c r="L35" s="4"/>
      <c r="M35" s="4"/>
      <c r="N35" s="4"/>
      <c r="O35" s="4"/>
      <c r="P35" s="4"/>
      <c r="Q35" s="4"/>
      <c r="R35" s="4">
        <v>3684500</v>
      </c>
      <c r="S35" s="5">
        <v>2.1961460170986564E-2</v>
      </c>
      <c r="T35" s="5">
        <v>0</v>
      </c>
      <c r="U35" s="5">
        <v>-2.523659E-2</v>
      </c>
    </row>
    <row r="36" spans="1:21" x14ac:dyDescent="0.2">
      <c r="A36" s="26"/>
      <c r="B36" t="s">
        <v>8</v>
      </c>
      <c r="C36" s="6">
        <v>45246</v>
      </c>
      <c r="D36" s="4">
        <v>13100</v>
      </c>
      <c r="E36" s="4">
        <v>44600</v>
      </c>
      <c r="F36" s="4">
        <v>-31500</v>
      </c>
      <c r="G36" s="4">
        <v>-1957490000</v>
      </c>
      <c r="H36" s="4">
        <f t="shared" si="0"/>
        <v>-24409523043.321693</v>
      </c>
      <c r="I36" s="4"/>
      <c r="J36" s="4"/>
      <c r="K36" s="4"/>
      <c r="L36" s="4"/>
      <c r="M36" s="4"/>
      <c r="N36" s="4"/>
      <c r="O36" s="4"/>
      <c r="P36" s="4"/>
      <c r="Q36" s="4"/>
      <c r="R36" s="4">
        <v>979800</v>
      </c>
      <c r="S36" s="5">
        <v>5.8889569299857114E-2</v>
      </c>
      <c r="T36" s="5">
        <v>0</v>
      </c>
      <c r="U36" s="5">
        <v>1.9417480000000001E-2</v>
      </c>
    </row>
    <row r="37" spans="1:21" x14ac:dyDescent="0.2">
      <c r="A37" s="26"/>
      <c r="B37" t="s">
        <v>9</v>
      </c>
      <c r="C37" s="6">
        <v>45247</v>
      </c>
      <c r="D37" s="4">
        <v>0</v>
      </c>
      <c r="E37" s="4">
        <v>2133</v>
      </c>
      <c r="F37" s="4">
        <v>-2133</v>
      </c>
      <c r="G37" s="4">
        <v>-136450000</v>
      </c>
      <c r="H37" s="4">
        <f t="shared" si="0"/>
        <v>-24545973043.321693</v>
      </c>
      <c r="I37" s="4"/>
      <c r="J37" s="4"/>
      <c r="K37" s="4"/>
      <c r="L37" s="4"/>
      <c r="M37" s="4"/>
      <c r="N37" s="4"/>
      <c r="O37" s="4"/>
      <c r="P37" s="4"/>
      <c r="Q37" s="4"/>
      <c r="R37" s="4">
        <v>2872000</v>
      </c>
      <c r="S37" s="5">
        <v>7.426880222841226E-4</v>
      </c>
      <c r="T37" s="5">
        <v>0</v>
      </c>
      <c r="U37" s="5">
        <v>-1.5873020000000002E-2</v>
      </c>
    </row>
    <row r="38" spans="1:21" x14ac:dyDescent="0.2">
      <c r="A38" s="26"/>
      <c r="B38" t="s">
        <v>12</v>
      </c>
      <c r="C38" s="2">
        <v>45250</v>
      </c>
      <c r="D38" s="4">
        <v>70267</v>
      </c>
      <c r="E38" s="4">
        <v>3004</v>
      </c>
      <c r="F38" s="4">
        <v>67263</v>
      </c>
      <c r="G38" s="4">
        <v>4189120000</v>
      </c>
      <c r="H38" s="4">
        <f>H37+G38</f>
        <v>-20356853043.321693</v>
      </c>
      <c r="I38" s="4"/>
      <c r="J38" s="4"/>
      <c r="K38" s="4"/>
      <c r="L38" s="4"/>
      <c r="M38" s="4"/>
      <c r="N38" s="4"/>
      <c r="O38" s="4"/>
      <c r="P38" s="4"/>
      <c r="Q38" s="4"/>
      <c r="R38" s="4">
        <v>1841600</v>
      </c>
      <c r="S38" s="5">
        <v>3.9786598609904432E-2</v>
      </c>
      <c r="T38" s="5">
        <v>0</v>
      </c>
      <c r="U38" s="5">
        <v>8.0645200000000004E-3</v>
      </c>
    </row>
    <row r="39" spans="1:21" x14ac:dyDescent="0.2">
      <c r="A39" s="26"/>
      <c r="B39" t="s">
        <v>13</v>
      </c>
      <c r="C39" s="2">
        <v>45251</v>
      </c>
      <c r="D39" s="4">
        <v>600</v>
      </c>
      <c r="E39" s="4">
        <v>171999</v>
      </c>
      <c r="F39" s="4">
        <v>-171399</v>
      </c>
      <c r="G39" s="4">
        <v>-11148960000</v>
      </c>
      <c r="H39" s="4">
        <f t="shared" si="0"/>
        <v>-31505813043.321693</v>
      </c>
      <c r="I39" s="4"/>
      <c r="J39" s="4"/>
      <c r="K39" s="4"/>
      <c r="L39" s="4"/>
      <c r="M39" s="4"/>
      <c r="N39" s="4"/>
      <c r="O39" s="4"/>
      <c r="P39" s="4"/>
      <c r="Q39" s="4"/>
      <c r="R39" s="4">
        <v>3492200</v>
      </c>
      <c r="S39" s="5">
        <v>4.9424145237958877E-2</v>
      </c>
      <c r="T39" s="5">
        <v>0</v>
      </c>
      <c r="U39" s="5">
        <v>5.28E-2</v>
      </c>
    </row>
    <row r="40" spans="1:21" x14ac:dyDescent="0.2">
      <c r="A40" s="26"/>
      <c r="B40" t="s">
        <v>14</v>
      </c>
      <c r="C40" s="2">
        <v>45252</v>
      </c>
      <c r="D40" s="4">
        <v>0</v>
      </c>
      <c r="E40" s="4">
        <v>11813</v>
      </c>
      <c r="F40" s="4">
        <v>-11813</v>
      </c>
      <c r="G40" s="4">
        <v>-779380000</v>
      </c>
      <c r="H40" s="4">
        <f t="shared" si="0"/>
        <v>-32285193043.321693</v>
      </c>
      <c r="I40" s="4"/>
      <c r="J40" s="4"/>
      <c r="K40" s="4"/>
      <c r="L40" s="4"/>
      <c r="M40" s="4"/>
      <c r="N40" s="4"/>
      <c r="O40" s="4"/>
      <c r="P40" s="4"/>
      <c r="Q40" s="4"/>
      <c r="R40" s="4">
        <v>1675300</v>
      </c>
      <c r="S40" s="5">
        <v>7.0512743986151736E-3</v>
      </c>
      <c r="T40" s="5">
        <v>0</v>
      </c>
      <c r="U40" s="5">
        <v>3.03951E-3</v>
      </c>
    </row>
    <row r="41" spans="1:21" x14ac:dyDescent="0.2">
      <c r="A41" s="26"/>
      <c r="B41" t="s">
        <v>15</v>
      </c>
      <c r="C41" s="2">
        <v>45253</v>
      </c>
      <c r="D41" s="4">
        <v>12500</v>
      </c>
      <c r="E41" s="4">
        <v>76900</v>
      </c>
      <c r="F41" s="4">
        <v>-64400</v>
      </c>
      <c r="G41" s="4">
        <v>-4189350000</v>
      </c>
      <c r="H41" s="4">
        <f t="shared" si="0"/>
        <v>-36474543043.321693</v>
      </c>
      <c r="I41" s="4"/>
      <c r="J41" s="4"/>
      <c r="K41" s="4"/>
      <c r="L41" s="4"/>
      <c r="M41" s="4"/>
      <c r="N41" s="4"/>
      <c r="O41" s="4"/>
      <c r="P41" s="4"/>
      <c r="Q41" s="4"/>
      <c r="R41" s="4">
        <v>2116700</v>
      </c>
      <c r="S41" s="5">
        <v>4.223555534558511E-2</v>
      </c>
      <c r="T41" s="5">
        <v>0</v>
      </c>
      <c r="U41" s="5">
        <v>-6.9696969999999997E-2</v>
      </c>
    </row>
    <row r="42" spans="1:21" x14ac:dyDescent="0.2">
      <c r="A42" s="26"/>
      <c r="B42" t="s">
        <v>16</v>
      </c>
      <c r="C42" s="2">
        <v>45254</v>
      </c>
      <c r="D42" s="4">
        <v>10200</v>
      </c>
      <c r="E42" s="4">
        <v>7000</v>
      </c>
      <c r="F42" s="4">
        <v>3200</v>
      </c>
      <c r="G42" s="4">
        <v>192760000</v>
      </c>
      <c r="H42" s="4">
        <f t="shared" si="0"/>
        <v>-36281783043.321693</v>
      </c>
      <c r="I42" s="4"/>
      <c r="J42" s="4"/>
      <c r="K42" s="4"/>
      <c r="L42" s="4"/>
      <c r="M42" s="4"/>
      <c r="N42" s="4"/>
      <c r="O42" s="4"/>
      <c r="P42" s="4"/>
      <c r="Q42" s="4"/>
      <c r="R42" s="4">
        <v>3802700</v>
      </c>
      <c r="S42" s="5">
        <v>4.5231020064690876E-3</v>
      </c>
      <c r="T42" s="5">
        <v>0</v>
      </c>
      <c r="U42" s="5">
        <v>1.791531E-2</v>
      </c>
    </row>
    <row r="43" spans="1:21" x14ac:dyDescent="0.2">
      <c r="A43" s="26"/>
      <c r="B43" t="s">
        <v>19</v>
      </c>
      <c r="C43" s="2">
        <v>45257</v>
      </c>
      <c r="D43" s="4">
        <v>4900</v>
      </c>
      <c r="E43" s="4">
        <v>7666</v>
      </c>
      <c r="F43" s="4">
        <v>-2766</v>
      </c>
      <c r="G43" s="4">
        <v>-173710000</v>
      </c>
      <c r="H43" s="4">
        <f t="shared" si="0"/>
        <v>-36455493043.321693</v>
      </c>
      <c r="I43" s="4"/>
      <c r="J43" s="4"/>
      <c r="K43" s="4"/>
      <c r="L43" s="4"/>
      <c r="M43" s="4"/>
      <c r="N43" s="4"/>
      <c r="O43" s="4"/>
      <c r="P43" s="4"/>
      <c r="Q43" s="4"/>
      <c r="R43" s="4">
        <v>1101100</v>
      </c>
      <c r="S43" s="5">
        <v>1.1412224139496868E-2</v>
      </c>
      <c r="T43" s="5">
        <v>0</v>
      </c>
      <c r="U43" s="5">
        <v>-0.04</v>
      </c>
    </row>
    <row r="44" spans="1:21" x14ac:dyDescent="0.2">
      <c r="A44" s="26"/>
      <c r="B44" t="s">
        <v>20</v>
      </c>
      <c r="C44" s="2">
        <v>45258</v>
      </c>
      <c r="D44" s="4">
        <v>117300</v>
      </c>
      <c r="E44" s="4">
        <v>7098</v>
      </c>
      <c r="F44" s="4">
        <v>110202</v>
      </c>
      <c r="G44" s="4">
        <v>6743820000</v>
      </c>
      <c r="H44" s="4">
        <f t="shared" si="0"/>
        <v>-29711673043.321693</v>
      </c>
      <c r="I44" s="4"/>
      <c r="J44" s="4"/>
      <c r="K44" s="4"/>
      <c r="L44" s="4"/>
      <c r="M44" s="4"/>
      <c r="N44" s="4"/>
      <c r="O44" s="4"/>
      <c r="P44" s="4"/>
      <c r="Q44" s="4"/>
      <c r="R44" s="4">
        <v>1537800</v>
      </c>
      <c r="S44" s="5">
        <v>8.0893484198205232E-2</v>
      </c>
      <c r="T44" s="5">
        <v>0</v>
      </c>
      <c r="U44" s="5">
        <v>3.1666670000000001E-2</v>
      </c>
    </row>
    <row r="45" spans="1:21" x14ac:dyDescent="0.2">
      <c r="A45" s="26"/>
      <c r="B45" t="s">
        <v>21</v>
      </c>
      <c r="C45" s="2">
        <v>45259</v>
      </c>
      <c r="D45" s="4">
        <v>82357</v>
      </c>
      <c r="E45" s="4">
        <v>7200</v>
      </c>
      <c r="F45" s="4">
        <v>75157</v>
      </c>
      <c r="G45" s="4">
        <v>4675960000</v>
      </c>
      <c r="H45" s="4">
        <f t="shared" si="0"/>
        <v>-25035713043.321693</v>
      </c>
      <c r="I45" s="4"/>
      <c r="J45" s="4"/>
      <c r="K45" s="4"/>
      <c r="L45" s="4"/>
      <c r="M45" s="4"/>
      <c r="N45" s="4"/>
      <c r="O45" s="4"/>
      <c r="P45" s="4"/>
      <c r="Q45" s="4"/>
      <c r="R45" s="4">
        <v>1054000</v>
      </c>
      <c r="S45" s="5">
        <v>8.4968690702087291E-2</v>
      </c>
      <c r="T45" s="5">
        <v>0</v>
      </c>
      <c r="U45" s="5">
        <v>0</v>
      </c>
    </row>
    <row r="46" spans="1:21" x14ac:dyDescent="0.2">
      <c r="A46" s="26"/>
      <c r="B46" t="s">
        <v>22</v>
      </c>
      <c r="C46" s="2">
        <v>45260</v>
      </c>
      <c r="D46" s="4">
        <v>35510</v>
      </c>
      <c r="E46" s="4">
        <v>6100</v>
      </c>
      <c r="F46" s="4">
        <v>29410</v>
      </c>
      <c r="G46" s="4">
        <v>1832720000</v>
      </c>
      <c r="H46" s="4">
        <f t="shared" si="0"/>
        <v>-23202993043.321693</v>
      </c>
      <c r="I46" s="4"/>
      <c r="J46" s="4"/>
      <c r="K46" s="4"/>
      <c r="L46" s="4"/>
      <c r="M46" s="4"/>
      <c r="N46" s="4"/>
      <c r="O46" s="4"/>
      <c r="P46" s="4"/>
      <c r="Q46" s="4"/>
      <c r="R46" s="4">
        <v>1518400</v>
      </c>
      <c r="S46" s="5">
        <v>2.7403846153846154E-2</v>
      </c>
      <c r="T46" s="5">
        <v>0</v>
      </c>
      <c r="U46" s="5">
        <v>1.6155099999999999E-3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25100</v>
      </c>
      <c r="E47" s="4">
        <v>8300</v>
      </c>
      <c r="F47" s="4">
        <v>16800</v>
      </c>
      <c r="G47" s="4">
        <v>1058580000</v>
      </c>
      <c r="H47" s="4">
        <f t="shared" si="0"/>
        <v>-22144413043.321693</v>
      </c>
      <c r="I47" s="4"/>
      <c r="J47" s="4"/>
      <c r="K47" s="4"/>
      <c r="L47" s="4"/>
      <c r="M47" s="4"/>
      <c r="N47" s="4"/>
      <c r="O47" s="4"/>
      <c r="P47" s="4"/>
      <c r="Q47" s="4"/>
      <c r="R47" s="4">
        <v>1564700</v>
      </c>
      <c r="S47" s="5">
        <v>2.134594490956733E-2</v>
      </c>
      <c r="T47" s="5">
        <v>0</v>
      </c>
      <c r="U47" s="5">
        <v>8.0645200000000004E-3</v>
      </c>
    </row>
    <row r="48" spans="1:21" x14ac:dyDescent="0.2">
      <c r="A48" s="26"/>
      <c r="B48" t="s">
        <v>27</v>
      </c>
      <c r="C48" s="2">
        <v>45264</v>
      </c>
      <c r="D48" s="4">
        <v>97600</v>
      </c>
      <c r="E48" s="4">
        <v>9200</v>
      </c>
      <c r="F48" s="4">
        <v>88400</v>
      </c>
      <c r="G48" s="4">
        <v>5790720000</v>
      </c>
      <c r="H48" s="4">
        <f t="shared" si="0"/>
        <v>-16353693043.321693</v>
      </c>
      <c r="I48" s="4"/>
      <c r="J48" s="4"/>
      <c r="K48" s="4"/>
      <c r="L48" s="4"/>
      <c r="M48" s="4"/>
      <c r="N48" s="4"/>
      <c r="O48" s="4"/>
      <c r="P48" s="4"/>
      <c r="Q48" s="4"/>
      <c r="R48" s="4">
        <v>2632500</v>
      </c>
      <c r="S48" s="5">
        <v>4.0569800569800571E-2</v>
      </c>
      <c r="T48" s="5">
        <v>0</v>
      </c>
      <c r="U48" s="5">
        <v>4.8000000000000001E-2</v>
      </c>
    </row>
    <row r="49" spans="1:21" x14ac:dyDescent="0.2">
      <c r="A49" s="26"/>
      <c r="B49" t="s">
        <v>28</v>
      </c>
      <c r="C49" s="2">
        <v>45265</v>
      </c>
      <c r="D49" s="4">
        <v>7500</v>
      </c>
      <c r="E49" s="4">
        <v>41200</v>
      </c>
      <c r="F49" s="4">
        <v>-33700</v>
      </c>
      <c r="G49" s="4">
        <v>-2186870000</v>
      </c>
      <c r="H49" s="4">
        <f t="shared" si="0"/>
        <v>-18540563043.321693</v>
      </c>
      <c r="I49" s="4"/>
      <c r="J49" s="4"/>
      <c r="K49" s="4"/>
      <c r="L49" s="4"/>
      <c r="M49" s="4"/>
      <c r="N49" s="4"/>
      <c r="O49" s="4"/>
      <c r="P49" s="4"/>
      <c r="Q49" s="4"/>
      <c r="R49" s="4">
        <v>1137000</v>
      </c>
      <c r="S49" s="5">
        <v>4.283201407211961E-2</v>
      </c>
      <c r="T49" s="5">
        <v>0</v>
      </c>
      <c r="U49" s="5">
        <v>-1.6793889999999999E-2</v>
      </c>
    </row>
    <row r="50" spans="1:21" x14ac:dyDescent="0.2">
      <c r="A50" s="26"/>
      <c r="B50" t="s">
        <v>29</v>
      </c>
      <c r="C50" s="2">
        <v>45266</v>
      </c>
      <c r="D50" s="4">
        <v>3300</v>
      </c>
      <c r="E50" s="4">
        <v>100</v>
      </c>
      <c r="F50" s="4">
        <v>3200</v>
      </c>
      <c r="G50" s="4">
        <v>208870000</v>
      </c>
      <c r="H50" s="4">
        <f t="shared" si="0"/>
        <v>-18331693043.321693</v>
      </c>
      <c r="I50" s="4"/>
      <c r="J50" s="4"/>
      <c r="K50" s="4"/>
      <c r="L50" s="4"/>
      <c r="M50" s="4"/>
      <c r="N50" s="4"/>
      <c r="O50" s="4"/>
      <c r="P50" s="4"/>
      <c r="Q50" s="4"/>
      <c r="R50" s="4">
        <v>1285400</v>
      </c>
      <c r="S50" s="5">
        <v>2.6450910222498834E-3</v>
      </c>
      <c r="T50" s="5">
        <v>0</v>
      </c>
      <c r="U50" s="5">
        <v>2.0186340000000001E-2</v>
      </c>
    </row>
    <row r="51" spans="1:21" x14ac:dyDescent="0.2">
      <c r="A51" s="26"/>
      <c r="B51" t="s">
        <v>30</v>
      </c>
      <c r="C51" s="2">
        <v>45267</v>
      </c>
      <c r="D51" s="4">
        <v>72200</v>
      </c>
      <c r="E51" s="4">
        <v>74100</v>
      </c>
      <c r="F51" s="4">
        <v>-1900</v>
      </c>
      <c r="G51" s="4">
        <v>-97530000</v>
      </c>
      <c r="H51" s="4">
        <f t="shared" si="0"/>
        <v>-18429223043.321693</v>
      </c>
      <c r="I51" s="4"/>
      <c r="J51" s="4"/>
      <c r="K51" s="4"/>
      <c r="L51" s="4"/>
      <c r="M51" s="4"/>
      <c r="N51" s="4"/>
      <c r="O51" s="4"/>
      <c r="P51" s="4"/>
      <c r="Q51" s="4"/>
      <c r="R51" s="4">
        <v>2756100</v>
      </c>
      <c r="S51" s="5">
        <v>5.3082253909509818E-2</v>
      </c>
      <c r="T51" s="5">
        <v>0</v>
      </c>
      <c r="U51" s="5">
        <v>0</v>
      </c>
    </row>
    <row r="52" spans="1:21" x14ac:dyDescent="0.2">
      <c r="A52" s="26"/>
      <c r="B52" t="s">
        <v>37</v>
      </c>
      <c r="C52" s="2">
        <v>45268</v>
      </c>
      <c r="D52" s="4">
        <v>3500</v>
      </c>
      <c r="E52" s="4">
        <v>30</v>
      </c>
      <c r="F52" s="4">
        <v>3470</v>
      </c>
      <c r="G52" s="4">
        <v>229470000</v>
      </c>
      <c r="H52" s="4">
        <f t="shared" si="0"/>
        <v>-18199753043.321693</v>
      </c>
      <c r="I52" s="4"/>
      <c r="J52" s="4"/>
      <c r="K52" s="4"/>
      <c r="L52" s="4"/>
      <c r="M52" s="4"/>
      <c r="N52" s="4">
        <v>534</v>
      </c>
      <c r="O52" s="4">
        <v>844</v>
      </c>
      <c r="P52" s="4">
        <v>277000</v>
      </c>
      <c r="Q52" s="4">
        <v>531400</v>
      </c>
      <c r="R52" s="4">
        <v>922900</v>
      </c>
      <c r="S52" s="5">
        <v>3.8248997724563876E-3</v>
      </c>
      <c r="T52" s="5">
        <v>0</v>
      </c>
      <c r="U52" s="5">
        <v>-2.1308980000000002E-2</v>
      </c>
    </row>
    <row r="53" spans="1:21" x14ac:dyDescent="0.2">
      <c r="A53" s="26"/>
      <c r="B53" t="s">
        <v>34</v>
      </c>
      <c r="C53" s="2">
        <v>45271</v>
      </c>
      <c r="D53" s="4">
        <v>100</v>
      </c>
      <c r="E53" s="4">
        <v>3700</v>
      </c>
      <c r="F53" s="4">
        <v>-3600</v>
      </c>
      <c r="G53" s="4">
        <v>-229660000</v>
      </c>
      <c r="H53" s="4">
        <f t="shared" si="0"/>
        <v>-18429413043.321693</v>
      </c>
      <c r="I53" s="4"/>
      <c r="J53" s="4"/>
      <c r="K53" s="4"/>
      <c r="L53" s="4"/>
      <c r="M53" s="4"/>
      <c r="N53" s="4">
        <v>561</v>
      </c>
      <c r="O53" s="4">
        <v>1021</v>
      </c>
      <c r="P53" s="4">
        <v>407000</v>
      </c>
      <c r="Q53" s="4">
        <v>545300</v>
      </c>
      <c r="R53" s="4">
        <v>1013900</v>
      </c>
      <c r="S53" s="5">
        <v>3.7479041325574514E-3</v>
      </c>
      <c r="T53" s="5">
        <v>0</v>
      </c>
      <c r="U53" s="5">
        <v>-7.7760499999999996E-3</v>
      </c>
    </row>
    <row r="54" spans="1:21" x14ac:dyDescent="0.2">
      <c r="A54" s="26"/>
      <c r="B54" t="s">
        <v>35</v>
      </c>
      <c r="C54" s="2">
        <v>45272</v>
      </c>
      <c r="D54" s="4">
        <v>200</v>
      </c>
      <c r="E54" s="4">
        <v>6932</v>
      </c>
      <c r="F54" s="4">
        <v>-6732</v>
      </c>
      <c r="G54" s="4">
        <v>-430440000</v>
      </c>
      <c r="H54" s="4">
        <f t="shared" si="0"/>
        <v>-18859853043.321693</v>
      </c>
      <c r="I54" s="4"/>
      <c r="J54" s="4"/>
      <c r="K54" s="4"/>
      <c r="L54" s="4"/>
      <c r="M54" s="4"/>
      <c r="N54" s="4">
        <v>507</v>
      </c>
      <c r="O54" s="4">
        <v>511</v>
      </c>
      <c r="P54" s="4">
        <v>355200</v>
      </c>
      <c r="Q54" s="4">
        <v>312400</v>
      </c>
      <c r="R54" s="4">
        <v>696600</v>
      </c>
      <c r="S54" s="5">
        <v>1.0238300315819696E-2</v>
      </c>
      <c r="T54" s="5">
        <v>0</v>
      </c>
      <c r="U54" s="5">
        <v>4.7021900000000002E-3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136-AE12-024D-98C8-90CEE65D66B2}">
  <dimension ref="A1:U67"/>
  <sheetViews>
    <sheetView workbookViewId="0">
      <pane ySplit="2" topLeftCell="A33" activePane="bottomLeft" state="frozen"/>
      <selection pane="bottomLeft" activeCell="I58" sqref="I58"/>
    </sheetView>
  </sheetViews>
  <sheetFormatPr baseColWidth="10" defaultRowHeight="16" x14ac:dyDescent="0.2"/>
  <cols>
    <col min="4" max="4" width="14.1640625" customWidth="1"/>
    <col min="5" max="5" width="14.5" customWidth="1"/>
    <col min="6" max="6" width="14.33203125" customWidth="1"/>
    <col min="7" max="7" width="16.6640625" customWidth="1"/>
    <col min="8" max="8" width="19.1640625" customWidth="1"/>
    <col min="18" max="18" width="16.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1010000</v>
      </c>
      <c r="E3" s="4">
        <v>37306</v>
      </c>
      <c r="F3" s="4">
        <v>972694</v>
      </c>
      <c r="G3" s="4">
        <v>24143540000</v>
      </c>
      <c r="H3" s="4">
        <v>24143540000</v>
      </c>
      <c r="I3" s="4"/>
      <c r="J3" s="4"/>
      <c r="K3" s="4"/>
      <c r="L3" s="4"/>
      <c r="M3" s="4"/>
      <c r="N3" s="4"/>
      <c r="O3" s="4"/>
      <c r="P3" s="4"/>
      <c r="Q3" s="4"/>
      <c r="R3" s="4">
        <v>6953405</v>
      </c>
      <c r="S3" s="5">
        <v>0.15061771894489104</v>
      </c>
      <c r="T3" s="5">
        <v>0</v>
      </c>
      <c r="U3" s="5">
        <v>2.8985509999999999E-2</v>
      </c>
    </row>
    <row r="4" spans="1:21" x14ac:dyDescent="0.2">
      <c r="A4" s="26"/>
      <c r="B4" t="s">
        <v>26</v>
      </c>
      <c r="C4" s="2">
        <v>45202</v>
      </c>
      <c r="D4" s="4">
        <v>66400</v>
      </c>
      <c r="E4" s="4">
        <v>1217470</v>
      </c>
      <c r="F4" s="4">
        <v>-1151070</v>
      </c>
      <c r="G4" s="4">
        <v>-27637170000</v>
      </c>
      <c r="H4" s="4">
        <f>H3+G4</f>
        <v>-3493630000</v>
      </c>
      <c r="I4" s="4"/>
      <c r="J4" s="4"/>
      <c r="K4" s="4"/>
      <c r="L4" s="4"/>
      <c r="M4" s="4"/>
      <c r="N4" s="4"/>
      <c r="O4" s="4"/>
      <c r="P4" s="4"/>
      <c r="Q4" s="4"/>
      <c r="R4" s="4">
        <v>13774001</v>
      </c>
      <c r="S4" s="5">
        <v>9.3209663626421982E-2</v>
      </c>
      <c r="T4" s="5">
        <v>0</v>
      </c>
      <c r="U4" s="5">
        <v>-5.6338029999999997E-2</v>
      </c>
    </row>
    <row r="5" spans="1:21" x14ac:dyDescent="0.2">
      <c r="A5" s="26"/>
      <c r="B5" t="s">
        <v>27</v>
      </c>
      <c r="C5" s="2">
        <v>45203</v>
      </c>
      <c r="D5" s="4">
        <v>813600</v>
      </c>
      <c r="E5" s="4">
        <v>610900</v>
      </c>
      <c r="F5" s="4">
        <v>202700</v>
      </c>
      <c r="G5" s="4">
        <v>4881050000</v>
      </c>
      <c r="H5" s="4">
        <f>H4+G5</f>
        <v>1387420000</v>
      </c>
      <c r="I5" s="4"/>
      <c r="J5" s="4"/>
      <c r="K5" s="4"/>
      <c r="L5" s="4"/>
      <c r="M5" s="4"/>
      <c r="N5" s="4"/>
      <c r="O5" s="4"/>
      <c r="P5" s="4"/>
      <c r="Q5" s="4"/>
      <c r="R5" s="4">
        <v>11413900</v>
      </c>
      <c r="S5" s="5">
        <v>0.12480396709275532</v>
      </c>
      <c r="T5" s="5">
        <v>0</v>
      </c>
      <c r="U5" s="5">
        <v>3.1982940000000001E-2</v>
      </c>
    </row>
    <row r="6" spans="1:21" x14ac:dyDescent="0.2">
      <c r="A6" s="26"/>
      <c r="B6" t="s">
        <v>28</v>
      </c>
      <c r="C6" s="2">
        <v>45204</v>
      </c>
      <c r="D6" s="4">
        <v>12900</v>
      </c>
      <c r="E6" s="4">
        <v>144100</v>
      </c>
      <c r="F6" s="4">
        <v>-131200</v>
      </c>
      <c r="G6" s="4">
        <v>-3205480000</v>
      </c>
      <c r="H6" s="4">
        <f>H5+G6</f>
        <v>-1818060000</v>
      </c>
      <c r="I6" s="4"/>
      <c r="J6" s="4"/>
      <c r="K6" s="4"/>
      <c r="L6" s="4"/>
      <c r="M6" s="4"/>
      <c r="N6" s="4"/>
      <c r="O6" s="4"/>
      <c r="P6" s="4"/>
      <c r="Q6" s="4"/>
      <c r="R6" s="4">
        <v>8681400</v>
      </c>
      <c r="S6" s="5">
        <v>1.808464072615016E-2</v>
      </c>
      <c r="T6" s="5">
        <v>0</v>
      </c>
      <c r="U6" s="5">
        <v>6.19835E-3</v>
      </c>
    </row>
    <row r="7" spans="1:21" x14ac:dyDescent="0.2">
      <c r="A7" s="26"/>
      <c r="B7" t="s">
        <v>29</v>
      </c>
      <c r="C7" s="2">
        <v>45205</v>
      </c>
      <c r="D7" s="4">
        <v>233500</v>
      </c>
      <c r="E7" s="4">
        <v>2600</v>
      </c>
      <c r="F7" s="4">
        <v>230900</v>
      </c>
      <c r="G7" s="4">
        <v>5800240000</v>
      </c>
      <c r="H7" s="4">
        <f t="shared" ref="H7:H54" si="0">H6+G7</f>
        <v>3982180000</v>
      </c>
      <c r="I7" s="4"/>
      <c r="J7" s="4"/>
      <c r="K7" s="4"/>
      <c r="L7" s="4"/>
      <c r="M7" s="4"/>
      <c r="N7" s="4"/>
      <c r="O7" s="4"/>
      <c r="P7" s="4"/>
      <c r="Q7" s="4"/>
      <c r="R7" s="4">
        <v>11019800</v>
      </c>
      <c r="S7" s="5">
        <v>2.142507123541262E-2</v>
      </c>
      <c r="T7" s="5">
        <v>0</v>
      </c>
      <c r="U7" s="5">
        <v>4.7227930000000001E-2</v>
      </c>
    </row>
    <row r="8" spans="1:21" x14ac:dyDescent="0.2">
      <c r="A8" s="26"/>
      <c r="B8" t="s">
        <v>32</v>
      </c>
      <c r="C8" s="2">
        <v>45208</v>
      </c>
      <c r="D8" s="4">
        <v>1200</v>
      </c>
      <c r="E8" s="4">
        <v>454400</v>
      </c>
      <c r="F8" s="4">
        <v>-453200</v>
      </c>
      <c r="G8" s="4">
        <v>-11498310000</v>
      </c>
      <c r="H8" s="4">
        <f t="shared" si="0"/>
        <v>-7516130000</v>
      </c>
      <c r="I8" s="4"/>
      <c r="J8" s="4"/>
      <c r="K8" s="4"/>
      <c r="L8" s="4"/>
      <c r="M8" s="4"/>
      <c r="N8" s="4"/>
      <c r="O8" s="4"/>
      <c r="P8" s="4"/>
      <c r="Q8" s="4"/>
      <c r="R8" s="4">
        <v>8490500</v>
      </c>
      <c r="S8" s="5">
        <v>5.3659972910900418E-2</v>
      </c>
      <c r="T8" s="5">
        <v>0</v>
      </c>
      <c r="U8" s="5">
        <v>-1.9607800000000001E-3</v>
      </c>
    </row>
    <row r="9" spans="1:21" x14ac:dyDescent="0.2">
      <c r="A9" s="26"/>
      <c r="B9" t="s">
        <v>33</v>
      </c>
      <c r="C9" s="2">
        <v>45209</v>
      </c>
      <c r="D9" s="4">
        <v>17200</v>
      </c>
      <c r="E9" s="4">
        <v>237800</v>
      </c>
      <c r="F9" s="4">
        <v>-220600</v>
      </c>
      <c r="G9" s="4">
        <v>-5640310000</v>
      </c>
      <c r="H9" s="4">
        <f t="shared" si="0"/>
        <v>-13156440000</v>
      </c>
      <c r="I9" s="4"/>
      <c r="J9" s="4"/>
      <c r="K9" s="4"/>
      <c r="L9" s="4"/>
      <c r="M9" s="4"/>
      <c r="N9" s="4"/>
      <c r="O9" s="4"/>
      <c r="P9" s="4"/>
      <c r="Q9" s="4"/>
      <c r="R9" s="4">
        <v>9082100</v>
      </c>
      <c r="S9" s="5">
        <v>2.8077206813402186E-2</v>
      </c>
      <c r="T9" s="5">
        <v>0</v>
      </c>
      <c r="U9" s="5">
        <v>-1.571709E-2</v>
      </c>
    </row>
    <row r="10" spans="1:21" x14ac:dyDescent="0.2">
      <c r="A10" s="26"/>
      <c r="B10" t="s">
        <v>34</v>
      </c>
      <c r="C10" s="2">
        <v>45210</v>
      </c>
      <c r="D10" s="4">
        <v>355700</v>
      </c>
      <c r="E10" s="4">
        <v>0</v>
      </c>
      <c r="F10" s="4">
        <v>355700</v>
      </c>
      <c r="G10" s="4">
        <v>9058370000</v>
      </c>
      <c r="H10" s="4">
        <f t="shared" si="0"/>
        <v>-4098070000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8003900</v>
      </c>
      <c r="S10" s="5">
        <v>4.4440835092892213E-2</v>
      </c>
      <c r="T10" s="5">
        <v>0</v>
      </c>
      <c r="U10" s="5">
        <v>2.9940120000000001E-2</v>
      </c>
    </row>
    <row r="11" spans="1:21" x14ac:dyDescent="0.2">
      <c r="A11" s="26"/>
      <c r="B11" t="s">
        <v>35</v>
      </c>
      <c r="C11" s="2">
        <v>45211</v>
      </c>
      <c r="D11" s="4">
        <v>42800</v>
      </c>
      <c r="E11" s="4">
        <v>145600</v>
      </c>
      <c r="F11" s="4">
        <v>-102800</v>
      </c>
      <c r="G11" s="4">
        <v>-2646300000</v>
      </c>
      <c r="H11" s="4">
        <f t="shared" si="0"/>
        <v>-6744370000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7909500</v>
      </c>
      <c r="S11" s="5">
        <v>2.3819457614261332E-2</v>
      </c>
      <c r="T11" s="5">
        <v>0</v>
      </c>
      <c r="U11" s="5">
        <v>-1.93798E-3</v>
      </c>
    </row>
    <row r="12" spans="1:21" x14ac:dyDescent="0.2">
      <c r="A12" s="26"/>
      <c r="B12" t="s">
        <v>36</v>
      </c>
      <c r="C12" s="2">
        <v>45212</v>
      </c>
      <c r="D12" s="4">
        <v>827500</v>
      </c>
      <c r="E12" s="4">
        <v>234300</v>
      </c>
      <c r="F12" s="4">
        <v>593200</v>
      </c>
      <c r="G12" s="4">
        <v>15234830000</v>
      </c>
      <c r="H12" s="4">
        <f t="shared" si="0"/>
        <v>8490460000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7926900</v>
      </c>
      <c r="S12" s="5">
        <v>0.1339489586092924</v>
      </c>
      <c r="T12" s="5">
        <v>0</v>
      </c>
      <c r="U12" s="5">
        <v>-5.8252399999999998E-3</v>
      </c>
    </row>
    <row r="13" spans="1:21" x14ac:dyDescent="0.2">
      <c r="A13" s="26"/>
      <c r="B13" t="s">
        <v>8</v>
      </c>
      <c r="C13" s="6">
        <v>45215</v>
      </c>
      <c r="D13" s="4">
        <v>74600</v>
      </c>
      <c r="E13" s="4">
        <v>258600</v>
      </c>
      <c r="F13" s="4">
        <v>-184000</v>
      </c>
      <c r="G13" s="4">
        <v>-4694830000</v>
      </c>
      <c r="H13" s="4">
        <f t="shared" si="0"/>
        <v>3795630000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7162000</v>
      </c>
      <c r="S13" s="5">
        <v>4.6523317509075679E-2</v>
      </c>
      <c r="T13" s="5">
        <v>0</v>
      </c>
      <c r="U13" s="5">
        <v>-2.34375E-2</v>
      </c>
    </row>
    <row r="14" spans="1:21" x14ac:dyDescent="0.2">
      <c r="A14" s="26"/>
      <c r="B14" t="s">
        <v>9</v>
      </c>
      <c r="C14" s="6">
        <v>45216</v>
      </c>
      <c r="D14" s="4">
        <v>285940</v>
      </c>
      <c r="E14" s="4">
        <v>11000</v>
      </c>
      <c r="F14" s="4">
        <v>274940</v>
      </c>
      <c r="G14" s="4">
        <v>6884160000</v>
      </c>
      <c r="H14" s="4">
        <f t="shared" si="0"/>
        <v>10679790000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8456900</v>
      </c>
      <c r="S14" s="5">
        <v>3.5112156936939067E-2</v>
      </c>
      <c r="T14" s="5">
        <v>0</v>
      </c>
      <c r="U14" s="5">
        <v>-7.0000000000000007E-2</v>
      </c>
    </row>
    <row r="15" spans="1:21" x14ac:dyDescent="0.2">
      <c r="A15" s="26"/>
      <c r="B15" t="s">
        <v>10</v>
      </c>
      <c r="C15" s="6">
        <v>45217</v>
      </c>
      <c r="D15" s="4">
        <v>330900</v>
      </c>
      <c r="E15" s="4">
        <v>32900</v>
      </c>
      <c r="F15" s="4">
        <v>298000</v>
      </c>
      <c r="G15" s="4">
        <v>6607050000</v>
      </c>
      <c r="H15" s="4">
        <f t="shared" si="0"/>
        <v>17286840000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14952800</v>
      </c>
      <c r="S15" s="5">
        <v>2.4329891391578835E-2</v>
      </c>
      <c r="T15" s="5">
        <v>0</v>
      </c>
      <c r="U15" s="5">
        <v>-3.6559139999999997E-2</v>
      </c>
    </row>
    <row r="16" spans="1:21" x14ac:dyDescent="0.2">
      <c r="A16" s="26"/>
      <c r="B16" t="s">
        <v>11</v>
      </c>
      <c r="C16" s="6">
        <v>45218</v>
      </c>
      <c r="D16" s="4">
        <v>736420</v>
      </c>
      <c r="E16" s="4">
        <v>218500</v>
      </c>
      <c r="F16" s="4">
        <v>517920</v>
      </c>
      <c r="G16" s="4">
        <v>11495580000</v>
      </c>
      <c r="H16" s="4">
        <f t="shared" si="0"/>
        <v>28782420000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10375200</v>
      </c>
      <c r="S16" s="5">
        <v>9.2038707687562643E-2</v>
      </c>
      <c r="T16" s="5">
        <v>0</v>
      </c>
      <c r="U16" s="5">
        <v>-4.0178569999999997E-2</v>
      </c>
    </row>
    <row r="17" spans="1:21" x14ac:dyDescent="0.2">
      <c r="A17" s="26"/>
      <c r="B17" t="s">
        <v>12</v>
      </c>
      <c r="C17" s="6">
        <v>45219</v>
      </c>
      <c r="D17" s="4">
        <v>656300</v>
      </c>
      <c r="E17" s="4">
        <v>232800</v>
      </c>
      <c r="F17" s="4">
        <v>423500</v>
      </c>
      <c r="G17" s="4">
        <v>9507020000</v>
      </c>
      <c r="H17" s="4">
        <f t="shared" si="0"/>
        <v>38289440000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8948500</v>
      </c>
      <c r="S17" s="5">
        <v>9.9357434206850309E-2</v>
      </c>
      <c r="T17" s="5">
        <v>0</v>
      </c>
      <c r="U17" s="5">
        <v>6.7441860000000006E-2</v>
      </c>
    </row>
    <row r="18" spans="1:21" x14ac:dyDescent="0.2">
      <c r="A18" s="26"/>
      <c r="B18" t="s">
        <v>15</v>
      </c>
      <c r="C18" s="6">
        <v>45222</v>
      </c>
      <c r="D18" s="4">
        <v>61000</v>
      </c>
      <c r="E18" s="4">
        <v>464700</v>
      </c>
      <c r="F18" s="4">
        <v>-403700</v>
      </c>
      <c r="G18" s="4">
        <v>-9184380000</v>
      </c>
      <c r="H18" s="4">
        <f t="shared" si="0"/>
        <v>29105060000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6046800</v>
      </c>
      <c r="S18" s="5">
        <v>8.6938546007805775E-2</v>
      </c>
      <c r="T18" s="5">
        <v>0</v>
      </c>
      <c r="U18" s="5">
        <v>-2.1786499999999999E-3</v>
      </c>
    </row>
    <row r="19" spans="1:21" x14ac:dyDescent="0.2">
      <c r="A19" s="26"/>
      <c r="B19" t="s">
        <v>16</v>
      </c>
      <c r="C19" s="6">
        <v>45223</v>
      </c>
      <c r="D19" s="4">
        <v>13600</v>
      </c>
      <c r="E19" s="4">
        <v>166700</v>
      </c>
      <c r="F19" s="4">
        <v>-153100</v>
      </c>
      <c r="G19" s="4">
        <v>-3487480000</v>
      </c>
      <c r="H19" s="4">
        <f t="shared" si="0"/>
        <v>25617580000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5658600</v>
      </c>
      <c r="S19" s="5">
        <v>3.1863004983564841E-2</v>
      </c>
      <c r="T19" s="5">
        <v>0</v>
      </c>
      <c r="U19" s="5">
        <v>1.746725E-2</v>
      </c>
    </row>
    <row r="20" spans="1:21" x14ac:dyDescent="0.2">
      <c r="A20" s="26"/>
      <c r="B20" t="s">
        <v>17</v>
      </c>
      <c r="C20" s="6">
        <v>45224</v>
      </c>
      <c r="D20" s="4">
        <v>54400</v>
      </c>
      <c r="E20" s="4">
        <v>152600</v>
      </c>
      <c r="F20" s="4">
        <v>-98200</v>
      </c>
      <c r="G20" s="4">
        <v>-2300450000</v>
      </c>
      <c r="H20" s="4">
        <f t="shared" si="0"/>
        <v>23317130000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4518400</v>
      </c>
      <c r="S20" s="5">
        <v>4.5812677053824365E-2</v>
      </c>
      <c r="T20" s="5">
        <v>0</v>
      </c>
      <c r="U20" s="5">
        <v>-2.1459229999999999E-2</v>
      </c>
    </row>
    <row r="21" spans="1:21" x14ac:dyDescent="0.2">
      <c r="A21" s="26"/>
      <c r="B21" t="s">
        <v>18</v>
      </c>
      <c r="C21" s="6">
        <v>45225</v>
      </c>
      <c r="D21" s="4">
        <v>728530</v>
      </c>
      <c r="E21" s="4">
        <v>50846</v>
      </c>
      <c r="F21" s="4">
        <v>677684</v>
      </c>
      <c r="G21" s="4">
        <v>14453640000</v>
      </c>
      <c r="H21" s="4">
        <f t="shared" si="0"/>
        <v>37770770000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15703700</v>
      </c>
      <c r="S21" s="5">
        <v>4.9630087176907353E-2</v>
      </c>
      <c r="T21" s="5">
        <v>0</v>
      </c>
      <c r="U21" s="5">
        <v>-6.7982459999999995E-2</v>
      </c>
    </row>
    <row r="22" spans="1:21" x14ac:dyDescent="0.2">
      <c r="A22" s="26"/>
      <c r="B22" t="s">
        <v>19</v>
      </c>
      <c r="C22" s="6">
        <v>45226</v>
      </c>
      <c r="D22" s="4">
        <v>46300</v>
      </c>
      <c r="E22" s="4">
        <v>22300</v>
      </c>
      <c r="F22" s="4">
        <v>24000</v>
      </c>
      <c r="G22" s="4">
        <v>510440000</v>
      </c>
      <c r="H22" s="4">
        <f t="shared" si="0"/>
        <v>38281210000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7279000</v>
      </c>
      <c r="S22" s="5">
        <v>9.4243714795988458E-3</v>
      </c>
      <c r="T22" s="5">
        <v>0</v>
      </c>
      <c r="U22" s="5">
        <v>7.0588200000000004E-3</v>
      </c>
    </row>
    <row r="23" spans="1:21" x14ac:dyDescent="0.2">
      <c r="A23" s="26"/>
      <c r="B23" t="s">
        <v>22</v>
      </c>
      <c r="C23" s="2">
        <v>45229</v>
      </c>
      <c r="D23" s="4">
        <v>57500</v>
      </c>
      <c r="E23" s="4">
        <v>90</v>
      </c>
      <c r="F23" s="4">
        <v>57410</v>
      </c>
      <c r="G23" s="4">
        <v>1194510000</v>
      </c>
      <c r="H23" s="4">
        <f t="shared" si="0"/>
        <v>39475720000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4415800</v>
      </c>
      <c r="S23" s="5">
        <v>1.3041804429548439E-2</v>
      </c>
      <c r="T23" s="5">
        <v>0</v>
      </c>
      <c r="U23" s="5">
        <v>-6.5420560000000003E-2</v>
      </c>
    </row>
    <row r="24" spans="1:21" x14ac:dyDescent="0.2">
      <c r="A24" s="26"/>
      <c r="B24" t="s">
        <v>23</v>
      </c>
      <c r="C24" s="2">
        <v>45230</v>
      </c>
      <c r="D24" s="4">
        <v>749930</v>
      </c>
      <c r="E24" s="4">
        <v>0</v>
      </c>
      <c r="F24" s="4">
        <v>749930</v>
      </c>
      <c r="G24" s="4">
        <v>14901650000</v>
      </c>
      <c r="H24" s="4">
        <f t="shared" si="0"/>
        <v>54377370000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9236200</v>
      </c>
      <c r="S24" s="5">
        <v>8.1194647149260515E-2</v>
      </c>
      <c r="T24" s="5">
        <v>0</v>
      </c>
      <c r="U24" s="5">
        <v>-0.05</v>
      </c>
    </row>
    <row r="25" spans="1:21" x14ac:dyDescent="0.2">
      <c r="A25" s="26">
        <v>11</v>
      </c>
      <c r="B25" t="s">
        <v>24</v>
      </c>
      <c r="C25" s="6">
        <v>45231</v>
      </c>
      <c r="D25" s="4">
        <v>1186100</v>
      </c>
      <c r="E25" s="4">
        <v>1000</v>
      </c>
      <c r="F25" s="4">
        <v>1185100</v>
      </c>
      <c r="G25" s="4">
        <v>23038000000</v>
      </c>
      <c r="H25" s="4">
        <f t="shared" si="0"/>
        <v>77415370000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6954800</v>
      </c>
      <c r="S25" s="5">
        <v>0.17068787024788634</v>
      </c>
      <c r="T25" s="5">
        <v>0</v>
      </c>
      <c r="U25" s="5">
        <v>3.9473679999999997E-2</v>
      </c>
    </row>
    <row r="26" spans="1:21" x14ac:dyDescent="0.2">
      <c r="A26" s="26"/>
      <c r="B26" t="s">
        <v>25</v>
      </c>
      <c r="C26" s="6">
        <v>45232</v>
      </c>
      <c r="D26" s="4">
        <v>1610000</v>
      </c>
      <c r="E26" s="4">
        <v>19100</v>
      </c>
      <c r="F26" s="4">
        <v>1590900</v>
      </c>
      <c r="G26" s="4">
        <v>33390040000</v>
      </c>
      <c r="H26" s="4">
        <f t="shared" si="0"/>
        <v>110805410000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9431000</v>
      </c>
      <c r="S26" s="5">
        <v>0.17273883999575868</v>
      </c>
      <c r="T26" s="5">
        <v>0</v>
      </c>
      <c r="U26" s="5">
        <v>6.8354429999999994E-2</v>
      </c>
    </row>
    <row r="27" spans="1:21" x14ac:dyDescent="0.2">
      <c r="A27" s="26"/>
      <c r="B27" t="s">
        <v>26</v>
      </c>
      <c r="C27" s="6">
        <v>45233</v>
      </c>
      <c r="D27" s="4">
        <v>427300</v>
      </c>
      <c r="E27" s="4">
        <v>340000</v>
      </c>
      <c r="F27" s="4">
        <v>87300</v>
      </c>
      <c r="G27" s="4">
        <v>1991490000</v>
      </c>
      <c r="H27" s="4">
        <f t="shared" si="0"/>
        <v>112796900000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11623100</v>
      </c>
      <c r="S27" s="5">
        <v>6.6015090638469942E-2</v>
      </c>
      <c r="T27" s="5">
        <v>0</v>
      </c>
      <c r="U27" s="5">
        <v>2.6066349999999999E-2</v>
      </c>
    </row>
    <row r="28" spans="1:21" x14ac:dyDescent="0.2">
      <c r="A28" s="26"/>
      <c r="B28" t="s">
        <v>29</v>
      </c>
      <c r="C28" s="6">
        <v>45236</v>
      </c>
      <c r="D28" s="4">
        <v>122900</v>
      </c>
      <c r="E28" s="4">
        <v>248800</v>
      </c>
      <c r="F28" s="4">
        <v>-125900</v>
      </c>
      <c r="G28" s="4">
        <v>-2724010000</v>
      </c>
      <c r="H28" s="4">
        <f t="shared" si="0"/>
        <v>110072890000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7627900</v>
      </c>
      <c r="S28" s="5">
        <v>4.8729007983848764E-2</v>
      </c>
      <c r="T28" s="5">
        <v>0</v>
      </c>
      <c r="U28" s="5">
        <v>1.3856810000000001E-2</v>
      </c>
    </row>
    <row r="29" spans="1:21" x14ac:dyDescent="0.2">
      <c r="A29" s="26"/>
      <c r="B29" t="s">
        <v>30</v>
      </c>
      <c r="C29" s="6">
        <v>45237</v>
      </c>
      <c r="D29" s="4">
        <v>329700</v>
      </c>
      <c r="E29" s="4">
        <v>217900</v>
      </c>
      <c r="F29" s="4">
        <v>111800</v>
      </c>
      <c r="G29" s="4">
        <v>2325760000</v>
      </c>
      <c r="H29" s="4">
        <f t="shared" si="0"/>
        <v>112398650000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9729400</v>
      </c>
      <c r="S29" s="5">
        <v>5.6283018480070716E-2</v>
      </c>
      <c r="T29" s="5">
        <v>0</v>
      </c>
      <c r="U29" s="5">
        <v>-2.5056950000000001E-2</v>
      </c>
    </row>
    <row r="30" spans="1:21" x14ac:dyDescent="0.2">
      <c r="A30" s="26"/>
      <c r="B30" t="s">
        <v>37</v>
      </c>
      <c r="C30" s="6">
        <v>45238</v>
      </c>
      <c r="D30" s="4">
        <v>537400</v>
      </c>
      <c r="E30" s="4">
        <v>94200</v>
      </c>
      <c r="F30" s="4">
        <v>443200</v>
      </c>
      <c r="G30" s="4">
        <v>9782530000</v>
      </c>
      <c r="H30" s="4">
        <f t="shared" si="0"/>
        <v>122181180000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10365300</v>
      </c>
      <c r="S30" s="5">
        <v>6.0934078126055204E-2</v>
      </c>
      <c r="T30" s="5">
        <v>0</v>
      </c>
      <c r="U30" s="5">
        <v>6.7757010000000006E-2</v>
      </c>
    </row>
    <row r="31" spans="1:21" x14ac:dyDescent="0.2">
      <c r="A31" s="26"/>
      <c r="B31" t="s">
        <v>32</v>
      </c>
      <c r="C31" s="6">
        <v>45239</v>
      </c>
      <c r="D31" s="4">
        <v>469500</v>
      </c>
      <c r="E31" s="4">
        <v>244510</v>
      </c>
      <c r="F31" s="4">
        <v>224990</v>
      </c>
      <c r="G31" s="4">
        <v>5162250000</v>
      </c>
      <c r="H31" s="4">
        <f t="shared" si="0"/>
        <v>127343430000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12068900</v>
      </c>
      <c r="S31" s="5">
        <v>5.9161149731955687E-2</v>
      </c>
      <c r="T31" s="5">
        <v>0</v>
      </c>
      <c r="U31" s="5">
        <v>8.7527400000000002E-3</v>
      </c>
    </row>
    <row r="32" spans="1:21" x14ac:dyDescent="0.2">
      <c r="A32" s="26"/>
      <c r="B32" t="s">
        <v>33</v>
      </c>
      <c r="C32" s="6">
        <v>45240</v>
      </c>
      <c r="D32" s="4">
        <v>492100</v>
      </c>
      <c r="E32" s="4">
        <v>112100</v>
      </c>
      <c r="F32" s="4">
        <v>380000</v>
      </c>
      <c r="G32" s="4">
        <v>8865520000</v>
      </c>
      <c r="H32" s="4">
        <f t="shared" si="0"/>
        <v>136208950000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13207700</v>
      </c>
      <c r="S32" s="5">
        <v>4.5746042081513054E-2</v>
      </c>
      <c r="T32" s="5">
        <v>0</v>
      </c>
      <c r="U32" s="5">
        <v>-2.1692E-3</v>
      </c>
    </row>
    <row r="33" spans="1:21" x14ac:dyDescent="0.2">
      <c r="A33" s="26"/>
      <c r="B33" t="s">
        <v>36</v>
      </c>
      <c r="C33" s="6">
        <v>45243</v>
      </c>
      <c r="D33" s="4">
        <v>22200</v>
      </c>
      <c r="E33" s="4">
        <v>181400</v>
      </c>
      <c r="F33" s="4">
        <v>-159200</v>
      </c>
      <c r="G33" s="4">
        <v>-3694450000</v>
      </c>
      <c r="H33" s="4">
        <f t="shared" si="0"/>
        <v>132514500000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6199500</v>
      </c>
      <c r="S33" s="5">
        <v>3.2841358174046292E-2</v>
      </c>
      <c r="T33" s="5">
        <v>0</v>
      </c>
      <c r="U33" s="5">
        <v>1.086957E-2</v>
      </c>
    </row>
    <row r="34" spans="1:21" x14ac:dyDescent="0.2">
      <c r="A34" s="26"/>
      <c r="B34" t="s">
        <v>38</v>
      </c>
      <c r="C34" s="6">
        <v>45244</v>
      </c>
      <c r="D34" s="4">
        <v>1713600</v>
      </c>
      <c r="E34" s="4">
        <v>292300</v>
      </c>
      <c r="F34" s="4">
        <v>1421300</v>
      </c>
      <c r="G34" s="4">
        <v>33577020000</v>
      </c>
      <c r="H34" s="4">
        <f t="shared" si="0"/>
        <v>166091520000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8455100</v>
      </c>
      <c r="S34" s="5">
        <v>0.23724142825040509</v>
      </c>
      <c r="T34" s="5">
        <v>0</v>
      </c>
      <c r="U34" s="5">
        <v>8.6021499999999994E-3</v>
      </c>
    </row>
    <row r="35" spans="1:21" x14ac:dyDescent="0.2">
      <c r="A35" s="26"/>
      <c r="B35" t="s">
        <v>7</v>
      </c>
      <c r="C35" s="6">
        <v>45245</v>
      </c>
      <c r="D35" s="4">
        <v>321000</v>
      </c>
      <c r="E35" s="4">
        <v>481300</v>
      </c>
      <c r="F35" s="4">
        <v>-160300</v>
      </c>
      <c r="G35" s="4">
        <v>-3829830000</v>
      </c>
      <c r="H35" s="4">
        <f t="shared" si="0"/>
        <v>162261690000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7719200</v>
      </c>
      <c r="S35" s="5">
        <v>0.10393564099906726</v>
      </c>
      <c r="T35" s="5">
        <v>0</v>
      </c>
      <c r="U35" s="5">
        <v>-6.3965899999999997E-3</v>
      </c>
    </row>
    <row r="36" spans="1:21" x14ac:dyDescent="0.2">
      <c r="A36" s="26"/>
      <c r="B36" t="s">
        <v>8</v>
      </c>
      <c r="C36" s="6">
        <v>45246</v>
      </c>
      <c r="D36" s="4">
        <v>108600</v>
      </c>
      <c r="E36" s="4">
        <v>2700</v>
      </c>
      <c r="F36" s="4">
        <v>105900</v>
      </c>
      <c r="G36" s="4">
        <v>2463230000</v>
      </c>
      <c r="H36" s="4">
        <f t="shared" si="0"/>
        <v>164724920000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7323200</v>
      </c>
      <c r="S36" s="5">
        <v>1.5198273978588596E-2</v>
      </c>
      <c r="T36" s="5">
        <v>0</v>
      </c>
      <c r="U36" s="5">
        <v>1.0729610000000001E-2</v>
      </c>
    </row>
    <row r="37" spans="1:21" x14ac:dyDescent="0.2">
      <c r="A37" s="26"/>
      <c r="B37" t="s">
        <v>9</v>
      </c>
      <c r="C37" s="6">
        <v>45247</v>
      </c>
      <c r="D37" s="4">
        <v>5410</v>
      </c>
      <c r="E37" s="4">
        <v>392900</v>
      </c>
      <c r="F37" s="4">
        <v>-387490</v>
      </c>
      <c r="G37" s="4">
        <v>-9117120000</v>
      </c>
      <c r="H37" s="4">
        <f t="shared" si="0"/>
        <v>155607800000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13081400</v>
      </c>
      <c r="S37" s="5">
        <v>3.0448575840506368E-2</v>
      </c>
      <c r="T37" s="5">
        <v>0</v>
      </c>
      <c r="U37" s="5">
        <v>-1.9108279999999998E-2</v>
      </c>
    </row>
    <row r="38" spans="1:21" x14ac:dyDescent="0.2">
      <c r="A38" s="26"/>
      <c r="B38" t="s">
        <v>12</v>
      </c>
      <c r="C38" s="2">
        <v>45250</v>
      </c>
      <c r="D38" s="4">
        <v>241336</v>
      </c>
      <c r="E38" s="4">
        <v>12200</v>
      </c>
      <c r="F38" s="4">
        <v>229136</v>
      </c>
      <c r="G38" s="4">
        <v>5253330000</v>
      </c>
      <c r="H38" s="4">
        <f>H37+G38</f>
        <v>160861130000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8199300</v>
      </c>
      <c r="S38" s="5">
        <v>3.0921664044491603E-2</v>
      </c>
      <c r="T38" s="5">
        <v>0</v>
      </c>
      <c r="U38" s="5">
        <v>2.1645000000000002E-3</v>
      </c>
    </row>
    <row r="39" spans="1:21" x14ac:dyDescent="0.2">
      <c r="A39" s="26"/>
      <c r="B39" t="s">
        <v>13</v>
      </c>
      <c r="C39" s="2">
        <v>45251</v>
      </c>
      <c r="D39" s="4">
        <v>2000</v>
      </c>
      <c r="E39" s="4">
        <v>196600</v>
      </c>
      <c r="F39" s="4">
        <v>-194600</v>
      </c>
      <c r="G39" s="4">
        <v>-4471310000</v>
      </c>
      <c r="H39" s="4">
        <f t="shared" si="0"/>
        <v>156389820000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5981100</v>
      </c>
      <c r="S39" s="5">
        <v>3.3204594472588653E-2</v>
      </c>
      <c r="T39" s="5">
        <v>0</v>
      </c>
      <c r="U39" s="5">
        <v>1.9438440000000001E-2</v>
      </c>
    </row>
    <row r="40" spans="1:21" x14ac:dyDescent="0.2">
      <c r="A40" s="26"/>
      <c r="B40" t="s">
        <v>14</v>
      </c>
      <c r="C40" s="2">
        <v>45252</v>
      </c>
      <c r="D40" s="4">
        <v>0</v>
      </c>
      <c r="E40" s="4">
        <v>211800</v>
      </c>
      <c r="F40" s="4">
        <v>-211800</v>
      </c>
      <c r="G40" s="4">
        <v>-5098470000</v>
      </c>
      <c r="H40" s="4">
        <f t="shared" si="0"/>
        <v>151291350000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12447600</v>
      </c>
      <c r="S40" s="5">
        <v>1.7015328256049359E-2</v>
      </c>
      <c r="T40" s="5">
        <v>0</v>
      </c>
      <c r="U40" s="5">
        <v>1.694915E-2</v>
      </c>
    </row>
    <row r="41" spans="1:21" x14ac:dyDescent="0.2">
      <c r="A41" s="26"/>
      <c r="B41" t="s">
        <v>15</v>
      </c>
      <c r="C41" s="2">
        <v>45253</v>
      </c>
      <c r="D41" s="4">
        <v>23300</v>
      </c>
      <c r="E41" s="4">
        <v>520700</v>
      </c>
      <c r="F41" s="4">
        <v>-497400</v>
      </c>
      <c r="G41" s="4">
        <v>-11929700000</v>
      </c>
      <c r="H41" s="4">
        <f t="shared" si="0"/>
        <v>139361650000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12261600</v>
      </c>
      <c r="S41" s="5">
        <v>4.4366151236380241E-2</v>
      </c>
      <c r="T41" s="5">
        <v>0</v>
      </c>
      <c r="U41" s="5">
        <v>-6.6666669999999997E-2</v>
      </c>
    </row>
    <row r="42" spans="1:21" x14ac:dyDescent="0.2">
      <c r="A42" s="26"/>
      <c r="B42" t="s">
        <v>16</v>
      </c>
      <c r="C42" s="2">
        <v>45254</v>
      </c>
      <c r="D42" s="4">
        <v>162114</v>
      </c>
      <c r="E42" s="4">
        <v>4200</v>
      </c>
      <c r="F42" s="4">
        <v>157914</v>
      </c>
      <c r="G42" s="4">
        <v>3514900000</v>
      </c>
      <c r="H42" s="4">
        <f t="shared" si="0"/>
        <v>142876550000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9679000</v>
      </c>
      <c r="S42" s="5">
        <v>1.7182973447670214E-2</v>
      </c>
      <c r="T42" s="5">
        <v>0</v>
      </c>
      <c r="U42" s="5">
        <v>1.1160710000000001E-2</v>
      </c>
    </row>
    <row r="43" spans="1:21" x14ac:dyDescent="0.2">
      <c r="A43" s="26"/>
      <c r="B43" t="s">
        <v>19</v>
      </c>
      <c r="C43" s="2">
        <v>45257</v>
      </c>
      <c r="D43" s="4">
        <v>23900</v>
      </c>
      <c r="E43" s="4">
        <v>8400</v>
      </c>
      <c r="F43" s="4">
        <v>15500</v>
      </c>
      <c r="G43" s="4">
        <v>340240000</v>
      </c>
      <c r="H43" s="4">
        <f t="shared" si="0"/>
        <v>143216790000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4647200</v>
      </c>
      <c r="S43" s="5">
        <v>6.9504217593389572E-3</v>
      </c>
      <c r="T43" s="5">
        <v>0</v>
      </c>
      <c r="U43" s="5">
        <v>-2.4282560000000002E-2</v>
      </c>
    </row>
    <row r="44" spans="1:21" x14ac:dyDescent="0.2">
      <c r="A44" s="26"/>
      <c r="B44" t="s">
        <v>20</v>
      </c>
      <c r="C44" s="2">
        <v>45258</v>
      </c>
      <c r="D44" s="4">
        <v>215700</v>
      </c>
      <c r="E44" s="4">
        <v>169700</v>
      </c>
      <c r="F44" s="4">
        <v>46000</v>
      </c>
      <c r="G44" s="4">
        <v>1105400000</v>
      </c>
      <c r="H44" s="4">
        <f t="shared" si="0"/>
        <v>144322190000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6223000</v>
      </c>
      <c r="S44" s="5">
        <v>6.1931544271251811E-2</v>
      </c>
      <c r="T44" s="5">
        <v>0</v>
      </c>
      <c r="U44" s="5">
        <v>2.488688E-2</v>
      </c>
    </row>
    <row r="45" spans="1:21" x14ac:dyDescent="0.2">
      <c r="A45" s="26"/>
      <c r="B45" t="s">
        <v>21</v>
      </c>
      <c r="C45" s="2">
        <v>45259</v>
      </c>
      <c r="D45" s="4">
        <v>101439</v>
      </c>
      <c r="E45" s="4">
        <v>76400</v>
      </c>
      <c r="F45" s="4">
        <v>25039</v>
      </c>
      <c r="G45" s="4">
        <v>588770000</v>
      </c>
      <c r="H45" s="4">
        <f t="shared" si="0"/>
        <v>144910960000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4506500</v>
      </c>
      <c r="S45" s="5">
        <v>3.9462775990236322E-2</v>
      </c>
      <c r="T45" s="5">
        <v>0</v>
      </c>
      <c r="U45" s="5">
        <v>1.324503E-2</v>
      </c>
    </row>
    <row r="46" spans="1:21" x14ac:dyDescent="0.2">
      <c r="A46" s="26"/>
      <c r="B46" t="s">
        <v>22</v>
      </c>
      <c r="C46" s="2">
        <v>45260</v>
      </c>
      <c r="D46" s="4">
        <v>34400</v>
      </c>
      <c r="E46" s="4">
        <v>35228</v>
      </c>
      <c r="F46" s="4">
        <v>-828</v>
      </c>
      <c r="G46" s="4">
        <v>-30370000</v>
      </c>
      <c r="H46" s="4">
        <f t="shared" si="0"/>
        <v>144880590000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5609801</v>
      </c>
      <c r="S46" s="5">
        <v>1.2411848477334579E-2</v>
      </c>
      <c r="T46" s="5">
        <v>0</v>
      </c>
      <c r="U46" s="5">
        <v>-1.089325E-2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31900</v>
      </c>
      <c r="E47" s="4">
        <v>207639</v>
      </c>
      <c r="F47" s="4">
        <v>-175739</v>
      </c>
      <c r="G47" s="4">
        <v>-3982370000</v>
      </c>
      <c r="H47" s="4">
        <f t="shared" si="0"/>
        <v>140898220000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4848100</v>
      </c>
      <c r="S47" s="5">
        <v>4.9408840576720778E-2</v>
      </c>
      <c r="T47" s="5">
        <v>0</v>
      </c>
      <c r="U47" s="5">
        <v>0</v>
      </c>
    </row>
    <row r="48" spans="1:21" x14ac:dyDescent="0.2">
      <c r="A48" s="26"/>
      <c r="B48" t="s">
        <v>27</v>
      </c>
      <c r="C48" s="2">
        <v>45264</v>
      </c>
      <c r="D48" s="4">
        <v>469800</v>
      </c>
      <c r="E48" s="4">
        <v>33030</v>
      </c>
      <c r="F48" s="4">
        <v>436770</v>
      </c>
      <c r="G48" s="4">
        <v>10373660000</v>
      </c>
      <c r="H48" s="4">
        <f t="shared" si="0"/>
        <v>151271880000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15139000</v>
      </c>
      <c r="S48" s="5">
        <v>3.3214214941541712E-2</v>
      </c>
      <c r="T48" s="5">
        <v>0</v>
      </c>
      <c r="U48" s="5">
        <v>6.8281939999999999E-2</v>
      </c>
    </row>
    <row r="49" spans="1:21" x14ac:dyDescent="0.2">
      <c r="A49" s="26"/>
      <c r="B49" t="s">
        <v>28</v>
      </c>
      <c r="C49" s="2">
        <v>45265</v>
      </c>
      <c r="D49" s="4">
        <v>90200</v>
      </c>
      <c r="E49" s="4">
        <v>258000</v>
      </c>
      <c r="F49" s="4">
        <v>-167800</v>
      </c>
      <c r="G49" s="4">
        <v>-4101900000</v>
      </c>
      <c r="H49" s="4">
        <f t="shared" si="0"/>
        <v>147169980000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11721200</v>
      </c>
      <c r="S49" s="5">
        <v>2.9706855953315361E-2</v>
      </c>
      <c r="T49" s="5">
        <v>0</v>
      </c>
      <c r="U49" s="5">
        <v>1.0309280000000001E-2</v>
      </c>
    </row>
    <row r="50" spans="1:21" x14ac:dyDescent="0.2">
      <c r="A50" s="26"/>
      <c r="B50" t="s">
        <v>29</v>
      </c>
      <c r="C50" s="2">
        <v>45266</v>
      </c>
      <c r="D50" s="4">
        <v>313500</v>
      </c>
      <c r="E50" s="4">
        <v>55600</v>
      </c>
      <c r="F50" s="4">
        <v>257900</v>
      </c>
      <c r="G50" s="4">
        <v>6400680000</v>
      </c>
      <c r="H50" s="4">
        <f t="shared" si="0"/>
        <v>153570660000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7038600</v>
      </c>
      <c r="S50" s="5">
        <v>5.2439405563606399E-2</v>
      </c>
      <c r="T50" s="5">
        <v>0</v>
      </c>
      <c r="U50" s="5">
        <v>1.22449E-2</v>
      </c>
    </row>
    <row r="51" spans="1:21" x14ac:dyDescent="0.2">
      <c r="A51" s="26"/>
      <c r="B51" t="s">
        <v>30</v>
      </c>
      <c r="C51" s="2">
        <v>45267</v>
      </c>
      <c r="D51" s="4">
        <v>615200</v>
      </c>
      <c r="E51" s="4">
        <v>452600</v>
      </c>
      <c r="F51" s="4">
        <v>162600</v>
      </c>
      <c r="G51" s="4">
        <v>3964740000</v>
      </c>
      <c r="H51" s="4">
        <f t="shared" si="0"/>
        <v>157535400000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17717600</v>
      </c>
      <c r="S51" s="5">
        <v>6.0267756355262561E-2</v>
      </c>
      <c r="T51" s="5">
        <v>0</v>
      </c>
      <c r="U51" s="5">
        <v>-1.209677E-2</v>
      </c>
    </row>
    <row r="52" spans="1:21" x14ac:dyDescent="0.2">
      <c r="A52" s="26"/>
      <c r="B52" t="s">
        <v>37</v>
      </c>
      <c r="C52" s="2">
        <v>45268</v>
      </c>
      <c r="D52" s="4">
        <v>20500</v>
      </c>
      <c r="E52" s="4">
        <v>30600</v>
      </c>
      <c r="F52" s="4">
        <v>-10100</v>
      </c>
      <c r="G52" s="4">
        <v>-249920000</v>
      </c>
      <c r="H52" s="4">
        <f t="shared" si="0"/>
        <v>157285480000</v>
      </c>
      <c r="I52" s="4"/>
      <c r="J52" s="4"/>
      <c r="K52" s="4"/>
      <c r="L52" s="4"/>
      <c r="M52" s="4"/>
      <c r="N52" s="4">
        <v>1422</v>
      </c>
      <c r="O52" s="4">
        <v>3046</v>
      </c>
      <c r="P52" s="4">
        <v>2186600</v>
      </c>
      <c r="Q52" s="4">
        <v>3685300</v>
      </c>
      <c r="R52" s="4">
        <v>6440400</v>
      </c>
      <c r="S52" s="5">
        <v>7.9342897956648662E-3</v>
      </c>
      <c r="T52" s="5">
        <v>0</v>
      </c>
      <c r="U52" s="5">
        <v>-1.22449E-2</v>
      </c>
    </row>
    <row r="53" spans="1:21" x14ac:dyDescent="0.2">
      <c r="A53" s="26"/>
      <c r="B53" t="s">
        <v>34</v>
      </c>
      <c r="C53" s="2">
        <v>45271</v>
      </c>
      <c r="D53" s="4">
        <v>114500</v>
      </c>
      <c r="E53" s="4">
        <v>37300</v>
      </c>
      <c r="F53" s="4">
        <v>77200</v>
      </c>
      <c r="G53" s="4">
        <v>1890270000</v>
      </c>
      <c r="H53" s="4">
        <f t="shared" si="0"/>
        <v>159175750000</v>
      </c>
      <c r="I53" s="4"/>
      <c r="J53" s="4"/>
      <c r="K53" s="4"/>
      <c r="L53" s="4"/>
      <c r="M53" s="4"/>
      <c r="N53" s="4">
        <v>1391</v>
      </c>
      <c r="O53" s="4">
        <v>1641</v>
      </c>
      <c r="P53" s="4">
        <v>2420900</v>
      </c>
      <c r="Q53" s="4">
        <v>2589300</v>
      </c>
      <c r="R53" s="4">
        <v>5778200</v>
      </c>
      <c r="S53" s="5">
        <v>2.6271157107749819E-2</v>
      </c>
      <c r="T53" s="5">
        <v>0</v>
      </c>
      <c r="U53" s="5">
        <v>8.2644599999999995E-3</v>
      </c>
    </row>
    <row r="54" spans="1:21" x14ac:dyDescent="0.2">
      <c r="A54" s="26"/>
      <c r="B54" t="s">
        <v>35</v>
      </c>
      <c r="C54" s="2">
        <v>45272</v>
      </c>
      <c r="D54" s="4">
        <v>0</v>
      </c>
      <c r="E54" s="4">
        <v>51500</v>
      </c>
      <c r="F54" s="4">
        <v>-51500</v>
      </c>
      <c r="G54" s="4">
        <v>-1256520000</v>
      </c>
      <c r="H54" s="4">
        <f t="shared" si="0"/>
        <v>157919230000</v>
      </c>
      <c r="I54" s="4"/>
      <c r="J54" s="4"/>
      <c r="K54" s="4"/>
      <c r="L54" s="4"/>
      <c r="M54" s="4"/>
      <c r="N54" s="4">
        <v>866</v>
      </c>
      <c r="O54" s="4">
        <v>1514</v>
      </c>
      <c r="P54" s="4">
        <v>1459400</v>
      </c>
      <c r="Q54" s="4">
        <v>2362600</v>
      </c>
      <c r="R54" s="4">
        <v>4281700</v>
      </c>
      <c r="S54" s="5">
        <v>1.2027932830417825E-2</v>
      </c>
      <c r="T54" s="5">
        <v>0</v>
      </c>
      <c r="U54" s="5">
        <v>0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627-146B-BE48-9932-4A6ECEEB7991}">
  <dimension ref="A1:U67"/>
  <sheetViews>
    <sheetView workbookViewId="0">
      <pane ySplit="2" topLeftCell="A3" activePane="bottomLeft" state="frozen"/>
      <selection pane="bottomLeft" activeCell="K38" sqref="K38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18.5" customWidth="1"/>
    <col min="12" max="12" width="17.33203125" customWidth="1"/>
    <col min="18" max="18" width="14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0</v>
      </c>
      <c r="E3" s="4">
        <v>100</v>
      </c>
      <c r="F3" s="4">
        <v>-100</v>
      </c>
      <c r="G3" s="4">
        <v>-5832603</v>
      </c>
      <c r="H3" s="4">
        <v>-5832603</v>
      </c>
      <c r="I3" s="4"/>
      <c r="J3" s="4"/>
      <c r="K3" s="4"/>
      <c r="L3" s="4"/>
      <c r="M3" s="4"/>
      <c r="N3" s="4"/>
      <c r="O3" s="4"/>
      <c r="P3" s="4"/>
      <c r="Q3" s="4"/>
      <c r="R3" s="4">
        <v>156006</v>
      </c>
      <c r="S3" s="5">
        <v>6.4100098714152019E-4</v>
      </c>
      <c r="T3" s="5">
        <v>0</v>
      </c>
      <c r="U3" s="5">
        <v>3.4305300000000002E-3</v>
      </c>
    </row>
    <row r="4" spans="1:21" x14ac:dyDescent="0.2">
      <c r="A4" s="26"/>
      <c r="B4" t="s">
        <v>26</v>
      </c>
      <c r="C4" s="2">
        <v>45202</v>
      </c>
      <c r="D4" s="4">
        <v>104000</v>
      </c>
      <c r="E4" s="4">
        <v>8000</v>
      </c>
      <c r="F4" s="4">
        <v>96000</v>
      </c>
      <c r="G4" s="4">
        <v>5671220000</v>
      </c>
      <c r="H4" s="4">
        <f>H3+G4</f>
        <v>5665387397</v>
      </c>
      <c r="I4" s="4"/>
      <c r="J4" s="4"/>
      <c r="K4" s="4"/>
      <c r="L4" s="4"/>
      <c r="M4" s="4"/>
      <c r="N4" s="4"/>
      <c r="O4" s="4"/>
      <c r="P4" s="4"/>
      <c r="Q4" s="4"/>
      <c r="R4" s="4">
        <v>787800</v>
      </c>
      <c r="S4" s="5">
        <v>0.14216806296014217</v>
      </c>
      <c r="T4" s="5">
        <v>0</v>
      </c>
      <c r="U4" s="5">
        <v>-8.5470100000000007E-3</v>
      </c>
    </row>
    <row r="5" spans="1:21" x14ac:dyDescent="0.2">
      <c r="A5" s="26"/>
      <c r="B5" t="s">
        <v>27</v>
      </c>
      <c r="C5" s="2">
        <v>45203</v>
      </c>
      <c r="D5" s="4">
        <v>106400</v>
      </c>
      <c r="E5" s="4">
        <v>124000</v>
      </c>
      <c r="F5" s="4">
        <v>-17600</v>
      </c>
      <c r="G5" s="4">
        <v>-1024890000</v>
      </c>
      <c r="H5" s="4">
        <f>H4+G5</f>
        <v>4640497397</v>
      </c>
      <c r="I5" s="4"/>
      <c r="J5" s="4"/>
      <c r="K5" s="4"/>
      <c r="L5" s="4"/>
      <c r="M5" s="4"/>
      <c r="N5" s="4"/>
      <c r="O5" s="4"/>
      <c r="P5" s="4"/>
      <c r="Q5" s="4"/>
      <c r="R5" s="4">
        <v>680200</v>
      </c>
      <c r="S5" s="5">
        <v>0.33872390473390179</v>
      </c>
      <c r="T5" s="5">
        <v>0</v>
      </c>
      <c r="U5" s="5">
        <v>2.2413789999999999E-2</v>
      </c>
    </row>
    <row r="6" spans="1:21" x14ac:dyDescent="0.2">
      <c r="A6" s="26"/>
      <c r="B6" t="s">
        <v>28</v>
      </c>
      <c r="C6" s="2">
        <v>45204</v>
      </c>
      <c r="D6" s="4">
        <v>176600</v>
      </c>
      <c r="E6" s="4">
        <v>45200</v>
      </c>
      <c r="F6" s="4">
        <v>131400</v>
      </c>
      <c r="G6" s="4">
        <v>7934230000</v>
      </c>
      <c r="H6" s="4">
        <f>H5+G6</f>
        <v>12574727397</v>
      </c>
      <c r="I6" s="4"/>
      <c r="J6" s="4"/>
      <c r="K6" s="4"/>
      <c r="L6" s="4"/>
      <c r="M6" s="4"/>
      <c r="N6" s="4"/>
      <c r="O6" s="4"/>
      <c r="P6" s="4"/>
      <c r="Q6" s="4"/>
      <c r="R6" s="4">
        <v>983500</v>
      </c>
      <c r="S6" s="5">
        <v>0.2255210981189629</v>
      </c>
      <c r="T6" s="5">
        <v>0</v>
      </c>
      <c r="U6" s="5">
        <v>4.2158519999999998E-2</v>
      </c>
    </row>
    <row r="7" spans="1:21" x14ac:dyDescent="0.2">
      <c r="A7" s="26"/>
      <c r="B7" t="s">
        <v>29</v>
      </c>
      <c r="C7" s="2">
        <v>45205</v>
      </c>
      <c r="D7" s="4">
        <v>113700</v>
      </c>
      <c r="E7" s="4">
        <v>54023</v>
      </c>
      <c r="F7" s="4">
        <v>59677</v>
      </c>
      <c r="G7" s="4">
        <v>3644550000</v>
      </c>
      <c r="H7" s="4">
        <f t="shared" ref="H7:H54" si="0">H6+G7</f>
        <v>16219277397</v>
      </c>
      <c r="I7" s="4"/>
      <c r="J7" s="4"/>
      <c r="K7" s="4"/>
      <c r="L7" s="4"/>
      <c r="M7" s="4"/>
      <c r="N7" s="4"/>
      <c r="O7" s="4"/>
      <c r="P7" s="4"/>
      <c r="Q7" s="4"/>
      <c r="R7" s="4">
        <v>585300</v>
      </c>
      <c r="S7" s="5">
        <v>0.28655902955749191</v>
      </c>
      <c r="T7" s="5">
        <v>0</v>
      </c>
      <c r="U7" s="5">
        <v>9.7087400000000004E-3</v>
      </c>
    </row>
    <row r="8" spans="1:21" x14ac:dyDescent="0.2">
      <c r="A8" s="26"/>
      <c r="B8" t="s">
        <v>32</v>
      </c>
      <c r="C8" s="2">
        <v>45208</v>
      </c>
      <c r="D8" s="4">
        <v>81300</v>
      </c>
      <c r="E8" s="4">
        <v>167600</v>
      </c>
      <c r="F8" s="4">
        <v>-86300</v>
      </c>
      <c r="G8" s="4">
        <v>-5053330000</v>
      </c>
      <c r="H8" s="4">
        <f t="shared" si="0"/>
        <v>11165947397</v>
      </c>
      <c r="I8" s="4"/>
      <c r="J8" s="4"/>
      <c r="K8" s="4"/>
      <c r="L8" s="4"/>
      <c r="M8" s="4"/>
      <c r="N8" s="4"/>
      <c r="O8" s="4"/>
      <c r="P8" s="4"/>
      <c r="Q8" s="4"/>
      <c r="R8" s="4">
        <v>682900</v>
      </c>
      <c r="S8" s="5">
        <v>0.36447503294772293</v>
      </c>
      <c r="T8" s="5">
        <v>0</v>
      </c>
      <c r="U8" s="5">
        <v>-4.3269229999999999E-2</v>
      </c>
    </row>
    <row r="9" spans="1:21" x14ac:dyDescent="0.2">
      <c r="A9" s="26"/>
      <c r="B9" t="s">
        <v>33</v>
      </c>
      <c r="C9" s="2">
        <v>45209</v>
      </c>
      <c r="D9" s="4">
        <v>10700</v>
      </c>
      <c r="E9" s="4">
        <v>18700</v>
      </c>
      <c r="F9" s="4">
        <v>-8000</v>
      </c>
      <c r="G9" s="4">
        <v>-460710000</v>
      </c>
      <c r="H9" s="4">
        <f t="shared" si="0"/>
        <v>10705237397</v>
      </c>
      <c r="I9" s="4"/>
      <c r="J9" s="4"/>
      <c r="K9" s="4"/>
      <c r="L9" s="4"/>
      <c r="M9" s="4"/>
      <c r="N9" s="4"/>
      <c r="O9" s="4"/>
      <c r="P9" s="4"/>
      <c r="Q9" s="4"/>
      <c r="R9" s="4">
        <v>1786200</v>
      </c>
      <c r="S9" s="5">
        <v>1.645952300974135E-2</v>
      </c>
      <c r="T9" s="5">
        <v>0</v>
      </c>
      <c r="U9" s="5">
        <v>-8.3752099999999993E-3</v>
      </c>
    </row>
    <row r="10" spans="1:21" x14ac:dyDescent="0.2">
      <c r="A10" s="26"/>
      <c r="B10" t="s">
        <v>34</v>
      </c>
      <c r="C10" s="2">
        <v>45210</v>
      </c>
      <c r="D10" s="4">
        <v>3000</v>
      </c>
      <c r="E10" s="4">
        <v>800</v>
      </c>
      <c r="F10" s="4">
        <v>2200</v>
      </c>
      <c r="G10" s="4">
        <v>129630000</v>
      </c>
      <c r="H10" s="4">
        <f t="shared" si="0"/>
        <v>10834867397</v>
      </c>
      <c r="I10" s="4"/>
      <c r="J10" s="4"/>
      <c r="K10" s="4"/>
      <c r="L10" s="4"/>
      <c r="M10" s="4"/>
      <c r="N10" s="4"/>
      <c r="O10" s="4"/>
      <c r="P10" s="4"/>
      <c r="Q10" s="4"/>
      <c r="R10" s="4">
        <v>185500</v>
      </c>
      <c r="S10" s="5">
        <v>2.0485175202156335E-2</v>
      </c>
      <c r="T10" s="5">
        <v>0</v>
      </c>
      <c r="U10" s="5">
        <v>0</v>
      </c>
    </row>
    <row r="11" spans="1:21" x14ac:dyDescent="0.2">
      <c r="A11" s="26"/>
      <c r="B11" t="s">
        <v>35</v>
      </c>
      <c r="C11" s="2">
        <v>45211</v>
      </c>
      <c r="D11" s="4">
        <v>9100</v>
      </c>
      <c r="E11" s="4">
        <v>500</v>
      </c>
      <c r="F11" s="4">
        <v>8600</v>
      </c>
      <c r="G11" s="4">
        <v>499240000</v>
      </c>
      <c r="H11" s="4">
        <f t="shared" si="0"/>
        <v>11334107397</v>
      </c>
      <c r="I11" s="4"/>
      <c r="J11" s="4"/>
      <c r="K11" s="4"/>
      <c r="L11" s="4"/>
      <c r="M11" s="4"/>
      <c r="N11" s="4"/>
      <c r="O11" s="4"/>
      <c r="P11" s="4"/>
      <c r="Q11" s="4"/>
      <c r="R11" s="4">
        <v>305800</v>
      </c>
      <c r="S11" s="5">
        <v>3.1393067364290386E-2</v>
      </c>
      <c r="T11" s="5">
        <v>0</v>
      </c>
      <c r="U11" s="5">
        <v>-1.689189E-2</v>
      </c>
    </row>
    <row r="12" spans="1:21" x14ac:dyDescent="0.2">
      <c r="A12" s="26"/>
      <c r="B12" t="s">
        <v>36</v>
      </c>
      <c r="C12" s="2">
        <v>45212</v>
      </c>
      <c r="D12" s="4">
        <v>2500</v>
      </c>
      <c r="E12" s="4">
        <v>1700</v>
      </c>
      <c r="F12" s="4">
        <v>800</v>
      </c>
      <c r="G12" s="4">
        <v>45050000</v>
      </c>
      <c r="H12" s="4">
        <f t="shared" si="0"/>
        <v>11379157397</v>
      </c>
      <c r="I12" s="4"/>
      <c r="J12" s="4"/>
      <c r="K12" s="4"/>
      <c r="L12" s="4"/>
      <c r="M12" s="4"/>
      <c r="N12" s="4"/>
      <c r="O12" s="4"/>
      <c r="P12" s="4"/>
      <c r="Q12" s="4"/>
      <c r="R12" s="4">
        <v>251800</v>
      </c>
      <c r="S12" s="5">
        <v>1.6679904686258934E-2</v>
      </c>
      <c r="T12" s="5">
        <v>0</v>
      </c>
      <c r="U12" s="5">
        <v>0</v>
      </c>
    </row>
    <row r="13" spans="1:21" x14ac:dyDescent="0.2">
      <c r="A13" s="26"/>
      <c r="B13" t="s">
        <v>8</v>
      </c>
      <c r="C13" s="6">
        <v>45215</v>
      </c>
      <c r="D13" s="4">
        <v>100</v>
      </c>
      <c r="E13" s="4">
        <v>20500</v>
      </c>
      <c r="F13" s="4">
        <v>-20400</v>
      </c>
      <c r="G13" s="4">
        <v>-1171650000</v>
      </c>
      <c r="H13" s="4">
        <f t="shared" si="0"/>
        <v>10207507397</v>
      </c>
      <c r="I13" s="4"/>
      <c r="J13" s="4"/>
      <c r="K13" s="4"/>
      <c r="L13" s="4"/>
      <c r="M13" s="4"/>
      <c r="N13" s="4"/>
      <c r="O13" s="4"/>
      <c r="P13" s="4"/>
      <c r="Q13" s="4"/>
      <c r="R13" s="4">
        <v>237900</v>
      </c>
      <c r="S13" s="5">
        <v>8.6591004623791504E-2</v>
      </c>
      <c r="T13" s="5">
        <v>0</v>
      </c>
      <c r="U13" s="5">
        <v>-1.5463920000000001E-2</v>
      </c>
    </row>
    <row r="14" spans="1:21" x14ac:dyDescent="0.2">
      <c r="A14" s="26"/>
      <c r="B14" t="s">
        <v>9</v>
      </c>
      <c r="C14" s="6">
        <v>45216</v>
      </c>
      <c r="D14" s="4">
        <v>2300</v>
      </c>
      <c r="E14" s="4">
        <v>0</v>
      </c>
      <c r="F14" s="4">
        <v>2300</v>
      </c>
      <c r="G14" s="4">
        <v>131710000</v>
      </c>
      <c r="H14" s="4">
        <f t="shared" si="0"/>
        <v>10339217397</v>
      </c>
      <c r="I14" s="4"/>
      <c r="J14" s="4"/>
      <c r="K14" s="4"/>
      <c r="L14" s="4"/>
      <c r="M14" s="4"/>
      <c r="N14" s="4"/>
      <c r="O14" s="4"/>
      <c r="P14" s="4"/>
      <c r="Q14" s="4"/>
      <c r="R14" s="4">
        <v>270500</v>
      </c>
      <c r="S14" s="5">
        <v>8.5027726432532341E-3</v>
      </c>
      <c r="T14" s="5">
        <v>0</v>
      </c>
      <c r="U14" s="5">
        <v>1.7451999999999999E-3</v>
      </c>
    </row>
    <row r="15" spans="1:21" x14ac:dyDescent="0.2">
      <c r="A15" s="26"/>
      <c r="B15" t="s">
        <v>10</v>
      </c>
      <c r="C15" s="6">
        <v>45217</v>
      </c>
      <c r="D15" s="4">
        <v>23300</v>
      </c>
      <c r="E15" s="4">
        <v>25200</v>
      </c>
      <c r="F15" s="4">
        <v>-1900</v>
      </c>
      <c r="G15" s="4">
        <v>-112400000</v>
      </c>
      <c r="H15" s="4">
        <f t="shared" si="0"/>
        <v>10226817397</v>
      </c>
      <c r="I15" s="4"/>
      <c r="J15" s="4"/>
      <c r="K15" s="4"/>
      <c r="L15" s="4"/>
      <c r="M15" s="4"/>
      <c r="N15" s="4"/>
      <c r="O15" s="4"/>
      <c r="P15" s="4"/>
      <c r="Q15" s="4"/>
      <c r="R15" s="4">
        <v>887100</v>
      </c>
      <c r="S15" s="5">
        <v>5.4672528463532863E-2</v>
      </c>
      <c r="T15" s="5">
        <v>0</v>
      </c>
      <c r="U15" s="5">
        <v>6.9686399999999999E-3</v>
      </c>
    </row>
    <row r="16" spans="1:21" x14ac:dyDescent="0.2">
      <c r="A16" s="26"/>
      <c r="B16" t="s">
        <v>11</v>
      </c>
      <c r="C16" s="6">
        <v>45218</v>
      </c>
      <c r="D16" s="4">
        <v>900</v>
      </c>
      <c r="E16" s="4">
        <v>13000</v>
      </c>
      <c r="F16" s="4">
        <v>-12100</v>
      </c>
      <c r="G16" s="4">
        <v>-693490000</v>
      </c>
      <c r="H16" s="4">
        <f t="shared" si="0"/>
        <v>9533327397</v>
      </c>
      <c r="I16" s="4"/>
      <c r="J16" s="4"/>
      <c r="K16" s="4"/>
      <c r="L16" s="4"/>
      <c r="M16" s="4"/>
      <c r="N16" s="4"/>
      <c r="O16" s="4"/>
      <c r="P16" s="4"/>
      <c r="Q16" s="4"/>
      <c r="R16" s="4">
        <v>177200</v>
      </c>
      <c r="S16" s="5">
        <v>7.8442437923250563E-2</v>
      </c>
      <c r="T16" s="5">
        <v>0</v>
      </c>
      <c r="U16" s="5">
        <v>-8.6505200000000001E-3</v>
      </c>
    </row>
    <row r="17" spans="1:21" x14ac:dyDescent="0.2">
      <c r="A17" s="26"/>
      <c r="B17" t="s">
        <v>12</v>
      </c>
      <c r="C17" s="6">
        <v>45219</v>
      </c>
      <c r="D17" s="4">
        <v>154900</v>
      </c>
      <c r="E17" s="4">
        <v>0</v>
      </c>
      <c r="F17" s="4">
        <v>154900</v>
      </c>
      <c r="G17" s="4">
        <v>8900590000</v>
      </c>
      <c r="H17" s="4">
        <f t="shared" si="0"/>
        <v>18433917397</v>
      </c>
      <c r="I17" s="4"/>
      <c r="J17" s="4"/>
      <c r="K17" s="4"/>
      <c r="L17" s="4"/>
      <c r="M17" s="4"/>
      <c r="N17" s="4"/>
      <c r="O17" s="4"/>
      <c r="P17" s="4"/>
      <c r="Q17" s="4"/>
      <c r="R17" s="4">
        <v>440500</v>
      </c>
      <c r="S17" s="5">
        <v>0.35164585698070372</v>
      </c>
      <c r="T17" s="5">
        <v>0</v>
      </c>
      <c r="U17" s="5">
        <v>3.4903999999999998E-3</v>
      </c>
    </row>
    <row r="18" spans="1:21" x14ac:dyDescent="0.2">
      <c r="A18" s="26"/>
      <c r="B18" t="s">
        <v>15</v>
      </c>
      <c r="C18" s="6">
        <v>45222</v>
      </c>
      <c r="D18" s="4">
        <v>1100</v>
      </c>
      <c r="E18" s="4">
        <v>2000</v>
      </c>
      <c r="F18" s="4">
        <v>-900</v>
      </c>
      <c r="G18" s="4">
        <v>-51230000</v>
      </c>
      <c r="H18" s="4">
        <f t="shared" si="0"/>
        <v>18382687397</v>
      </c>
      <c r="I18" s="4"/>
      <c r="J18" s="4"/>
      <c r="K18" s="4"/>
      <c r="L18" s="4"/>
      <c r="M18" s="4"/>
      <c r="N18" s="4"/>
      <c r="O18" s="4"/>
      <c r="P18" s="4"/>
      <c r="Q18" s="4"/>
      <c r="R18" s="4">
        <v>393000</v>
      </c>
      <c r="S18" s="5">
        <v>7.8880407124681928E-3</v>
      </c>
      <c r="T18" s="5">
        <v>0</v>
      </c>
      <c r="U18" s="5">
        <v>-3.4782599999999999E-3</v>
      </c>
    </row>
    <row r="19" spans="1:21" x14ac:dyDescent="0.2">
      <c r="A19" s="26"/>
      <c r="B19" t="s">
        <v>16</v>
      </c>
      <c r="C19" s="6">
        <v>45223</v>
      </c>
      <c r="D19" s="4">
        <v>600</v>
      </c>
      <c r="E19" s="4">
        <v>5030</v>
      </c>
      <c r="F19" s="4">
        <v>-4430</v>
      </c>
      <c r="G19" s="4">
        <v>-254560000</v>
      </c>
      <c r="H19" s="4">
        <f t="shared" si="0"/>
        <v>18128127397</v>
      </c>
      <c r="I19" s="4"/>
      <c r="J19" s="4"/>
      <c r="K19" s="4"/>
      <c r="L19" s="4"/>
      <c r="M19" s="4"/>
      <c r="N19" s="4"/>
      <c r="O19" s="4"/>
      <c r="P19" s="4"/>
      <c r="Q19" s="4"/>
      <c r="R19" s="4">
        <v>37900</v>
      </c>
      <c r="S19" s="5">
        <v>0.14854881266490766</v>
      </c>
      <c r="T19" s="5">
        <v>0</v>
      </c>
      <c r="U19" s="5">
        <v>1.7451999999999999E-3</v>
      </c>
    </row>
    <row r="20" spans="1:21" x14ac:dyDescent="0.2">
      <c r="A20" s="26"/>
      <c r="B20" t="s">
        <v>17</v>
      </c>
      <c r="C20" s="6">
        <v>45224</v>
      </c>
      <c r="D20" s="4">
        <v>1100</v>
      </c>
      <c r="E20" s="4">
        <v>0</v>
      </c>
      <c r="F20" s="4">
        <v>1100</v>
      </c>
      <c r="G20" s="4">
        <v>63080000</v>
      </c>
      <c r="H20" s="4">
        <f t="shared" si="0"/>
        <v>18191207397</v>
      </c>
      <c r="I20" s="4"/>
      <c r="J20" s="4"/>
      <c r="K20" s="4"/>
      <c r="L20" s="4"/>
      <c r="M20" s="4"/>
      <c r="N20" s="4"/>
      <c r="O20" s="4"/>
      <c r="P20" s="4"/>
      <c r="Q20" s="4"/>
      <c r="R20" s="4">
        <v>56100</v>
      </c>
      <c r="S20" s="5">
        <v>1.9607843137254902E-2</v>
      </c>
      <c r="T20" s="5">
        <v>0</v>
      </c>
      <c r="U20" s="5">
        <v>-3.48432E-3</v>
      </c>
    </row>
    <row r="21" spans="1:21" x14ac:dyDescent="0.2">
      <c r="A21" s="26"/>
      <c r="B21" t="s">
        <v>18</v>
      </c>
      <c r="C21" s="6">
        <v>45225</v>
      </c>
      <c r="D21" s="4">
        <v>5900</v>
      </c>
      <c r="E21" s="4">
        <v>59420</v>
      </c>
      <c r="F21" s="4">
        <v>-53520</v>
      </c>
      <c r="G21" s="4">
        <v>-2983320000</v>
      </c>
      <c r="H21" s="4">
        <f t="shared" si="0"/>
        <v>15207887397</v>
      </c>
      <c r="I21" s="4"/>
      <c r="J21" s="4"/>
      <c r="K21" s="4"/>
      <c r="L21" s="4"/>
      <c r="M21" s="4"/>
      <c r="N21" s="4"/>
      <c r="O21" s="4"/>
      <c r="P21" s="4"/>
      <c r="Q21" s="4"/>
      <c r="R21" s="4">
        <v>1332700</v>
      </c>
      <c r="S21" s="5">
        <v>4.9013281308621592E-2</v>
      </c>
      <c r="T21" s="5">
        <v>0</v>
      </c>
      <c r="U21" s="5">
        <v>-2.0979020000000001E-2</v>
      </c>
    </row>
    <row r="22" spans="1:21" x14ac:dyDescent="0.2">
      <c r="A22" s="26"/>
      <c r="B22" t="s">
        <v>19</v>
      </c>
      <c r="C22" s="6">
        <v>45226</v>
      </c>
      <c r="D22" s="4">
        <v>0</v>
      </c>
      <c r="E22" s="4">
        <v>600</v>
      </c>
      <c r="F22" s="4">
        <v>-600</v>
      </c>
      <c r="G22" s="4">
        <v>-33300000</v>
      </c>
      <c r="H22" s="4">
        <f t="shared" si="0"/>
        <v>15174587397</v>
      </c>
      <c r="I22" s="4"/>
      <c r="J22" s="4"/>
      <c r="K22" s="4"/>
      <c r="L22" s="4"/>
      <c r="M22" s="4"/>
      <c r="N22" s="4"/>
      <c r="O22" s="4"/>
      <c r="P22" s="4"/>
      <c r="Q22" s="4"/>
      <c r="R22" s="4">
        <v>248900</v>
      </c>
      <c r="S22" s="5">
        <v>2.4106066693451184E-3</v>
      </c>
      <c r="T22" s="5">
        <v>0</v>
      </c>
      <c r="U22" s="5">
        <v>-8.9285700000000003E-3</v>
      </c>
    </row>
    <row r="23" spans="1:21" x14ac:dyDescent="0.2">
      <c r="A23" s="26"/>
      <c r="B23" t="s">
        <v>22</v>
      </c>
      <c r="C23" s="2">
        <v>45229</v>
      </c>
      <c r="D23" s="4">
        <v>4800</v>
      </c>
      <c r="E23" s="4">
        <v>0</v>
      </c>
      <c r="F23" s="4">
        <v>4800</v>
      </c>
      <c r="G23" s="4">
        <v>264004533.64817002</v>
      </c>
      <c r="H23" s="4">
        <f t="shared" si="0"/>
        <v>15438591930.64817</v>
      </c>
      <c r="I23" s="4"/>
      <c r="J23" s="4"/>
      <c r="K23" s="4"/>
      <c r="L23" s="4"/>
      <c r="M23" s="4"/>
      <c r="N23" s="4"/>
      <c r="O23" s="4"/>
      <c r="P23" s="4"/>
      <c r="Q23" s="4"/>
      <c r="R23" s="4">
        <v>84700</v>
      </c>
      <c r="S23" s="5">
        <v>5.667060212514758E-2</v>
      </c>
      <c r="T23" s="5">
        <v>0</v>
      </c>
      <c r="U23" s="5">
        <v>-1.4414410000000001E-2</v>
      </c>
    </row>
    <row r="24" spans="1:21" x14ac:dyDescent="0.2">
      <c r="A24" s="26"/>
      <c r="B24" t="s">
        <v>23</v>
      </c>
      <c r="C24" s="2">
        <v>45230</v>
      </c>
      <c r="D24" s="4">
        <v>2000</v>
      </c>
      <c r="E24" s="4">
        <v>7000</v>
      </c>
      <c r="F24" s="4">
        <v>-5000</v>
      </c>
      <c r="G24" s="4">
        <v>-269610000</v>
      </c>
      <c r="H24" s="4">
        <f t="shared" si="0"/>
        <v>15168981930.64817</v>
      </c>
      <c r="I24" s="4"/>
      <c r="J24" s="4"/>
      <c r="K24" s="4"/>
      <c r="L24" s="4"/>
      <c r="M24" s="4"/>
      <c r="N24" s="4"/>
      <c r="O24" s="4"/>
      <c r="P24" s="4"/>
      <c r="Q24" s="4"/>
      <c r="R24" s="4">
        <v>212000</v>
      </c>
      <c r="S24" s="5">
        <v>4.2452830188679243E-2</v>
      </c>
      <c r="T24" s="5">
        <v>0</v>
      </c>
      <c r="U24" s="5">
        <v>-4.3875690000000002E-2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26600</v>
      </c>
      <c r="E25" s="4">
        <v>30960</v>
      </c>
      <c r="F25" s="4">
        <v>-4360</v>
      </c>
      <c r="G25" s="4">
        <v>-201620000</v>
      </c>
      <c r="H25" s="4">
        <f t="shared" si="0"/>
        <v>14967361930.64817</v>
      </c>
      <c r="I25" s="4"/>
      <c r="J25" s="4"/>
      <c r="K25" s="4"/>
      <c r="L25" s="4"/>
      <c r="M25" s="4"/>
      <c r="N25" s="4"/>
      <c r="O25" s="4"/>
      <c r="P25" s="4"/>
      <c r="Q25" s="4"/>
      <c r="R25" s="4">
        <v>250300</v>
      </c>
      <c r="S25" s="5">
        <v>0.22996404314822214</v>
      </c>
      <c r="T25" s="5">
        <v>0</v>
      </c>
      <c r="U25" s="5">
        <v>3.2504779999999997E-2</v>
      </c>
    </row>
    <row r="26" spans="1:21" x14ac:dyDescent="0.2">
      <c r="A26" s="26"/>
      <c r="B26" t="s">
        <v>25</v>
      </c>
      <c r="C26" s="6">
        <v>45232</v>
      </c>
      <c r="D26" s="4">
        <v>15500</v>
      </c>
      <c r="E26" s="4">
        <v>3900</v>
      </c>
      <c r="F26" s="4">
        <v>11600</v>
      </c>
      <c r="G26" s="4">
        <v>637870000</v>
      </c>
      <c r="H26" s="4">
        <f t="shared" si="0"/>
        <v>15605231930.64817</v>
      </c>
      <c r="I26" s="4"/>
      <c r="J26" s="4"/>
      <c r="K26" s="4"/>
      <c r="L26" s="4"/>
      <c r="M26" s="4"/>
      <c r="N26" s="4"/>
      <c r="O26" s="4"/>
      <c r="P26" s="4"/>
      <c r="Q26" s="4"/>
      <c r="R26" s="4">
        <v>52400</v>
      </c>
      <c r="S26" s="5">
        <v>0.37022900763358779</v>
      </c>
      <c r="T26" s="5">
        <v>0</v>
      </c>
      <c r="U26" s="5">
        <v>3.703704E-2</v>
      </c>
    </row>
    <row r="27" spans="1:21" x14ac:dyDescent="0.2">
      <c r="A27" s="26"/>
      <c r="B27" t="s">
        <v>26</v>
      </c>
      <c r="C27" s="6">
        <v>45233</v>
      </c>
      <c r="D27" s="4">
        <v>62900</v>
      </c>
      <c r="E27" s="4">
        <v>2600</v>
      </c>
      <c r="F27" s="4">
        <v>60300</v>
      </c>
      <c r="G27" s="4">
        <v>3394890000</v>
      </c>
      <c r="H27" s="4">
        <f t="shared" si="0"/>
        <v>19000121930.64817</v>
      </c>
      <c r="I27" s="4"/>
      <c r="J27" s="4"/>
      <c r="K27" s="4"/>
      <c r="L27" s="4"/>
      <c r="M27" s="4"/>
      <c r="N27" s="4"/>
      <c r="O27" s="4"/>
      <c r="P27" s="4"/>
      <c r="Q27" s="4"/>
      <c r="R27" s="4">
        <v>119100</v>
      </c>
      <c r="S27" s="5">
        <v>0.54995801847187242</v>
      </c>
      <c r="T27" s="5">
        <v>0</v>
      </c>
      <c r="U27" s="5">
        <v>-1.7857140000000001E-2</v>
      </c>
    </row>
    <row r="28" spans="1:21" x14ac:dyDescent="0.2">
      <c r="A28" s="26"/>
      <c r="B28" t="s">
        <v>29</v>
      </c>
      <c r="C28" s="6">
        <v>45236</v>
      </c>
      <c r="D28" s="4">
        <v>13200</v>
      </c>
      <c r="E28" s="4">
        <v>14</v>
      </c>
      <c r="F28" s="4">
        <v>13186</v>
      </c>
      <c r="G28" s="4">
        <v>731160000</v>
      </c>
      <c r="H28" s="4">
        <f t="shared" si="0"/>
        <v>19731281930.64817</v>
      </c>
      <c r="I28" s="4"/>
      <c r="J28" s="4"/>
      <c r="K28" s="4"/>
      <c r="L28" s="4"/>
      <c r="M28" s="4"/>
      <c r="N28" s="4"/>
      <c r="O28" s="4"/>
      <c r="P28" s="4"/>
      <c r="Q28" s="4"/>
      <c r="R28" s="4">
        <v>72200</v>
      </c>
      <c r="S28" s="5">
        <v>0.18301939058171746</v>
      </c>
      <c r="T28" s="5">
        <v>0</v>
      </c>
      <c r="U28" s="5">
        <v>9.0909100000000007E-3</v>
      </c>
    </row>
    <row r="29" spans="1:21" x14ac:dyDescent="0.2">
      <c r="A29" s="26"/>
      <c r="B29" t="s">
        <v>30</v>
      </c>
      <c r="C29" s="6">
        <v>45237</v>
      </c>
      <c r="D29" s="4">
        <v>100</v>
      </c>
      <c r="E29" s="4">
        <v>5500</v>
      </c>
      <c r="F29" s="4">
        <v>-5400</v>
      </c>
      <c r="G29" s="4">
        <v>-298590000</v>
      </c>
      <c r="H29" s="4">
        <f t="shared" si="0"/>
        <v>19432691930.64817</v>
      </c>
      <c r="I29" s="4"/>
      <c r="J29" s="4"/>
      <c r="K29" s="4"/>
      <c r="L29" s="4"/>
      <c r="M29" s="4"/>
      <c r="N29" s="4"/>
      <c r="O29" s="4"/>
      <c r="P29" s="4"/>
      <c r="Q29" s="4"/>
      <c r="R29" s="4">
        <v>112000</v>
      </c>
      <c r="S29" s="5">
        <v>0.05</v>
      </c>
      <c r="T29" s="5">
        <v>0</v>
      </c>
      <c r="U29" s="5">
        <v>0</v>
      </c>
    </row>
    <row r="30" spans="1:21" x14ac:dyDescent="0.2">
      <c r="A30" s="26"/>
      <c r="B30" t="s">
        <v>37</v>
      </c>
      <c r="C30" s="6">
        <v>45238</v>
      </c>
      <c r="D30" s="4">
        <v>0</v>
      </c>
      <c r="E30" s="4">
        <v>2700</v>
      </c>
      <c r="F30" s="4">
        <v>-2700</v>
      </c>
      <c r="G30" s="4">
        <v>-149470000</v>
      </c>
      <c r="H30" s="4">
        <f t="shared" si="0"/>
        <v>19283221930.64817</v>
      </c>
      <c r="I30" s="4"/>
      <c r="J30" s="4"/>
      <c r="K30" s="4"/>
      <c r="L30" s="4"/>
      <c r="M30" s="4"/>
      <c r="N30" s="4"/>
      <c r="O30" s="4"/>
      <c r="P30" s="4"/>
      <c r="Q30" s="4"/>
      <c r="R30" s="4">
        <v>104700</v>
      </c>
      <c r="S30" s="5">
        <v>2.5787965616045846E-2</v>
      </c>
      <c r="T30" s="5">
        <v>0</v>
      </c>
      <c r="U30" s="5">
        <v>1.0810810000000001E-2</v>
      </c>
    </row>
    <row r="31" spans="1:21" x14ac:dyDescent="0.2">
      <c r="A31" s="26"/>
      <c r="B31" t="s">
        <v>32</v>
      </c>
      <c r="C31" s="6">
        <v>45239</v>
      </c>
      <c r="D31" s="4">
        <v>51400</v>
      </c>
      <c r="E31" s="4">
        <v>1400</v>
      </c>
      <c r="F31" s="4">
        <v>50000</v>
      </c>
      <c r="G31" s="4">
        <v>2841840000</v>
      </c>
      <c r="H31" s="4">
        <f t="shared" si="0"/>
        <v>22125061930.64817</v>
      </c>
      <c r="I31" s="4"/>
      <c r="J31" s="4"/>
      <c r="K31" s="4"/>
      <c r="L31" s="4"/>
      <c r="M31" s="4"/>
      <c r="N31" s="4"/>
      <c r="O31" s="4"/>
      <c r="P31" s="4"/>
      <c r="Q31" s="4"/>
      <c r="R31" s="4">
        <v>95200</v>
      </c>
      <c r="S31" s="5">
        <v>0.55462184873949583</v>
      </c>
      <c r="T31" s="5">
        <v>0</v>
      </c>
      <c r="U31" s="5">
        <v>1.426025E-2</v>
      </c>
    </row>
    <row r="32" spans="1:21" x14ac:dyDescent="0.2">
      <c r="A32" s="26"/>
      <c r="B32" t="s">
        <v>33</v>
      </c>
      <c r="C32" s="6">
        <v>45240</v>
      </c>
      <c r="D32" s="4">
        <v>100000</v>
      </c>
      <c r="E32" s="4">
        <v>0</v>
      </c>
      <c r="F32" s="4">
        <v>100000</v>
      </c>
      <c r="G32" s="4">
        <v>5715960000</v>
      </c>
      <c r="H32" s="4">
        <f t="shared" si="0"/>
        <v>27841021930.64817</v>
      </c>
      <c r="I32" s="4"/>
      <c r="J32" s="4"/>
      <c r="K32" s="4"/>
      <c r="L32" s="4"/>
      <c r="M32" s="4"/>
      <c r="N32" s="4"/>
      <c r="O32" s="4"/>
      <c r="P32" s="4"/>
      <c r="Q32" s="4"/>
      <c r="R32" s="4">
        <v>184200</v>
      </c>
      <c r="S32" s="5">
        <v>0.54288816503800219</v>
      </c>
      <c r="T32" s="5">
        <v>0</v>
      </c>
      <c r="U32" s="5">
        <v>5.2724099999999999E-3</v>
      </c>
    </row>
    <row r="33" spans="1:21" x14ac:dyDescent="0.2">
      <c r="A33" s="26"/>
      <c r="B33" t="s">
        <v>36</v>
      </c>
      <c r="C33" s="6">
        <v>45243</v>
      </c>
      <c r="D33" s="4">
        <v>59900</v>
      </c>
      <c r="E33" s="4">
        <v>1000</v>
      </c>
      <c r="F33" s="4">
        <v>58900</v>
      </c>
      <c r="G33" s="4">
        <v>3388000000</v>
      </c>
      <c r="H33" s="4">
        <f t="shared" si="0"/>
        <v>31229021930.64817</v>
      </c>
      <c r="I33" s="4"/>
      <c r="J33" s="4"/>
      <c r="K33" s="4"/>
      <c r="L33" s="4"/>
      <c r="M33" s="4"/>
      <c r="N33" s="4"/>
      <c r="O33" s="4"/>
      <c r="P33" s="4"/>
      <c r="Q33" s="4"/>
      <c r="R33" s="4">
        <v>91400</v>
      </c>
      <c r="S33" s="5">
        <v>0.66630196936542674</v>
      </c>
      <c r="T33" s="5">
        <v>0</v>
      </c>
      <c r="U33" s="5">
        <v>-8.7412600000000007E-3</v>
      </c>
    </row>
    <row r="34" spans="1:21" x14ac:dyDescent="0.2">
      <c r="A34" s="26"/>
      <c r="B34" t="s">
        <v>38</v>
      </c>
      <c r="C34" s="6">
        <v>45244</v>
      </c>
      <c r="D34" s="4">
        <v>110900</v>
      </c>
      <c r="E34" s="4">
        <v>1400</v>
      </c>
      <c r="F34" s="4">
        <v>109500</v>
      </c>
      <c r="G34" s="4">
        <v>6286960000</v>
      </c>
      <c r="H34" s="4">
        <f t="shared" si="0"/>
        <v>37515981930.64817</v>
      </c>
      <c r="I34" s="4"/>
      <c r="J34" s="4"/>
      <c r="K34" s="4"/>
      <c r="L34" s="4"/>
      <c r="M34" s="4"/>
      <c r="N34" s="4"/>
      <c r="O34" s="4"/>
      <c r="P34" s="4"/>
      <c r="Q34" s="4"/>
      <c r="R34" s="4">
        <v>143600</v>
      </c>
      <c r="S34" s="5">
        <v>0.78203342618384397</v>
      </c>
      <c r="T34" s="5">
        <v>0</v>
      </c>
      <c r="U34" s="5">
        <v>2.2927690000000001E-2</v>
      </c>
    </row>
    <row r="35" spans="1:21" x14ac:dyDescent="0.2">
      <c r="A35" s="26"/>
      <c r="B35" t="s">
        <v>7</v>
      </c>
      <c r="C35" s="6">
        <v>45245</v>
      </c>
      <c r="D35" s="4">
        <v>100500</v>
      </c>
      <c r="E35" s="4">
        <v>314</v>
      </c>
      <c r="F35" s="4">
        <v>100186</v>
      </c>
      <c r="G35" s="4">
        <v>5820310000</v>
      </c>
      <c r="H35" s="4">
        <f t="shared" si="0"/>
        <v>43336291930.64817</v>
      </c>
      <c r="I35" s="4"/>
      <c r="J35" s="4"/>
      <c r="K35" s="4"/>
      <c r="L35" s="4"/>
      <c r="M35" s="4"/>
      <c r="N35" s="4"/>
      <c r="O35" s="4"/>
      <c r="P35" s="4"/>
      <c r="Q35" s="4"/>
      <c r="R35" s="4">
        <v>188500</v>
      </c>
      <c r="S35" s="5">
        <v>0.53482228116710873</v>
      </c>
      <c r="T35" s="5">
        <v>0</v>
      </c>
      <c r="U35" s="5">
        <v>0</v>
      </c>
    </row>
    <row r="36" spans="1:21" x14ac:dyDescent="0.2">
      <c r="A36" s="26"/>
      <c r="B36" t="s">
        <v>8</v>
      </c>
      <c r="C36" s="6">
        <v>45246</v>
      </c>
      <c r="D36" s="4">
        <v>3500</v>
      </c>
      <c r="E36" s="4">
        <v>400</v>
      </c>
      <c r="F36" s="4">
        <v>3100</v>
      </c>
      <c r="G36" s="4">
        <v>179680000</v>
      </c>
      <c r="H36" s="4">
        <f t="shared" si="0"/>
        <v>43515971930.64817</v>
      </c>
      <c r="I36" s="4"/>
      <c r="J36" s="4"/>
      <c r="K36" s="4"/>
      <c r="L36" s="4"/>
      <c r="M36" s="4"/>
      <c r="N36" s="4"/>
      <c r="O36" s="4"/>
      <c r="P36" s="4"/>
      <c r="Q36" s="4"/>
      <c r="R36" s="4">
        <v>33300</v>
      </c>
      <c r="S36" s="5">
        <v>0.11711711711711711</v>
      </c>
      <c r="T36" s="5">
        <v>0</v>
      </c>
      <c r="U36" s="5">
        <v>0</v>
      </c>
    </row>
    <row r="37" spans="1:21" x14ac:dyDescent="0.2">
      <c r="A37" s="26"/>
      <c r="B37" t="s">
        <v>9</v>
      </c>
      <c r="C37" s="6">
        <v>45247</v>
      </c>
      <c r="D37" s="4">
        <v>80800</v>
      </c>
      <c r="E37" s="4">
        <v>0</v>
      </c>
      <c r="F37" s="4">
        <v>80800</v>
      </c>
      <c r="G37" s="4">
        <v>4674720000</v>
      </c>
      <c r="H37" s="4">
        <f t="shared" si="0"/>
        <v>48190691930.64817</v>
      </c>
      <c r="I37" s="4"/>
      <c r="J37" s="4"/>
      <c r="K37" s="4"/>
      <c r="L37" s="4"/>
      <c r="M37" s="4"/>
      <c r="N37" s="4"/>
      <c r="O37" s="4"/>
      <c r="P37" s="4"/>
      <c r="Q37" s="4"/>
      <c r="R37" s="4">
        <v>106000</v>
      </c>
      <c r="S37" s="5">
        <v>0.76226415094339628</v>
      </c>
      <c r="T37" s="5">
        <v>0</v>
      </c>
      <c r="U37" s="5">
        <v>-5.1724099999999997E-3</v>
      </c>
    </row>
    <row r="38" spans="1:21" x14ac:dyDescent="0.2">
      <c r="A38" s="26"/>
      <c r="B38" t="s">
        <v>12</v>
      </c>
      <c r="C38" s="2">
        <v>45250</v>
      </c>
      <c r="D38" s="4">
        <v>185500</v>
      </c>
      <c r="E38" s="4">
        <v>18100</v>
      </c>
      <c r="F38" s="4">
        <v>167400</v>
      </c>
      <c r="G38" s="4">
        <v>9757200000</v>
      </c>
      <c r="H38" s="4">
        <f>H37+G38</f>
        <v>57947891930.64817</v>
      </c>
      <c r="I38" s="4"/>
      <c r="J38" s="4"/>
      <c r="K38" s="4"/>
      <c r="L38" s="4"/>
      <c r="M38" s="4"/>
      <c r="N38" s="4"/>
      <c r="O38" s="4"/>
      <c r="P38" s="4"/>
      <c r="Q38" s="4"/>
      <c r="R38" s="4">
        <v>205900</v>
      </c>
      <c r="S38" s="5">
        <v>0.98882952889752307</v>
      </c>
      <c r="T38" s="5">
        <v>0</v>
      </c>
      <c r="U38" s="5">
        <v>1.386482E-2</v>
      </c>
    </row>
    <row r="39" spans="1:21" x14ac:dyDescent="0.2">
      <c r="A39" s="26"/>
      <c r="B39" t="s">
        <v>13</v>
      </c>
      <c r="C39" s="2">
        <v>45251</v>
      </c>
      <c r="D39" s="4">
        <v>57000</v>
      </c>
      <c r="E39" s="4">
        <v>11900</v>
      </c>
      <c r="F39" s="4">
        <v>45100</v>
      </c>
      <c r="G39" s="4">
        <v>2651290000</v>
      </c>
      <c r="H39" s="4">
        <f t="shared" si="0"/>
        <v>60599181930.64817</v>
      </c>
      <c r="I39" s="4"/>
      <c r="J39" s="4"/>
      <c r="K39" s="4"/>
      <c r="L39" s="4"/>
      <c r="M39" s="4"/>
      <c r="N39" s="4"/>
      <c r="O39" s="4"/>
      <c r="P39" s="4"/>
      <c r="Q39" s="4"/>
      <c r="R39" s="4">
        <v>77000</v>
      </c>
      <c r="S39" s="5">
        <v>0.89480519480519483</v>
      </c>
      <c r="T39" s="5">
        <v>0</v>
      </c>
      <c r="U39" s="5">
        <v>0</v>
      </c>
    </row>
    <row r="40" spans="1:21" x14ac:dyDescent="0.2">
      <c r="A40" s="26"/>
      <c r="B40" t="s">
        <v>14</v>
      </c>
      <c r="C40" s="2">
        <v>45252</v>
      </c>
      <c r="D40" s="4">
        <v>1800</v>
      </c>
      <c r="E40" s="4">
        <v>55</v>
      </c>
      <c r="F40" s="4">
        <v>1745</v>
      </c>
      <c r="G40" s="4">
        <v>102130000</v>
      </c>
      <c r="H40" s="4">
        <f t="shared" si="0"/>
        <v>60701311930.64817</v>
      </c>
      <c r="I40" s="4"/>
      <c r="J40" s="4"/>
      <c r="K40" s="4"/>
      <c r="L40" s="4"/>
      <c r="M40" s="4"/>
      <c r="N40" s="4"/>
      <c r="O40" s="4"/>
      <c r="P40" s="4"/>
      <c r="Q40" s="4"/>
      <c r="R40" s="4">
        <v>27700</v>
      </c>
      <c r="S40" s="5">
        <v>6.6967509025270752E-2</v>
      </c>
      <c r="T40" s="5">
        <v>0</v>
      </c>
      <c r="U40" s="5">
        <v>0</v>
      </c>
    </row>
    <row r="41" spans="1:21" x14ac:dyDescent="0.2">
      <c r="A41" s="26"/>
      <c r="B41" t="s">
        <v>15</v>
      </c>
      <c r="C41" s="2">
        <v>45253</v>
      </c>
      <c r="D41" s="4">
        <v>49300</v>
      </c>
      <c r="E41" s="4">
        <v>24600</v>
      </c>
      <c r="F41" s="4">
        <v>24700</v>
      </c>
      <c r="G41" s="4">
        <v>1439070000</v>
      </c>
      <c r="H41" s="4">
        <f t="shared" si="0"/>
        <v>62140381930.64817</v>
      </c>
      <c r="I41" s="4"/>
      <c r="J41" s="4"/>
      <c r="K41" s="4"/>
      <c r="L41" s="4"/>
      <c r="M41" s="4"/>
      <c r="N41" s="4"/>
      <c r="O41" s="4"/>
      <c r="P41" s="4"/>
      <c r="Q41" s="4"/>
      <c r="R41" s="4">
        <v>204700</v>
      </c>
      <c r="S41" s="5">
        <v>0.36101612115290671</v>
      </c>
      <c r="T41" s="5">
        <v>0</v>
      </c>
      <c r="U41" s="5">
        <v>-1.7094020000000001E-2</v>
      </c>
    </row>
    <row r="42" spans="1:21" x14ac:dyDescent="0.2">
      <c r="A42" s="26"/>
      <c r="B42" t="s">
        <v>16</v>
      </c>
      <c r="C42" s="2">
        <v>45254</v>
      </c>
      <c r="D42" s="4">
        <v>5900</v>
      </c>
      <c r="E42" s="4">
        <v>3100</v>
      </c>
      <c r="F42" s="4">
        <v>2800</v>
      </c>
      <c r="G42" s="4">
        <v>159660000</v>
      </c>
      <c r="H42" s="4">
        <f t="shared" si="0"/>
        <v>62300041930.64817</v>
      </c>
      <c r="I42" s="4"/>
      <c r="J42" s="4"/>
      <c r="K42" s="4"/>
      <c r="L42" s="4"/>
      <c r="M42" s="4"/>
      <c r="N42" s="4"/>
      <c r="O42" s="4"/>
      <c r="P42" s="4"/>
      <c r="Q42" s="4"/>
      <c r="R42" s="4">
        <v>84700</v>
      </c>
      <c r="S42" s="5">
        <v>0.10625737898465171</v>
      </c>
      <c r="T42" s="5">
        <v>0</v>
      </c>
      <c r="U42" s="5">
        <v>-3.4782599999999999E-3</v>
      </c>
    </row>
    <row r="43" spans="1:21" x14ac:dyDescent="0.2">
      <c r="A43" s="26"/>
      <c r="B43" t="s">
        <v>19</v>
      </c>
      <c r="C43" s="2">
        <v>45257</v>
      </c>
      <c r="D43" s="4">
        <v>74700</v>
      </c>
      <c r="E43" s="4">
        <v>15309</v>
      </c>
      <c r="F43" s="4">
        <v>59391</v>
      </c>
      <c r="G43" s="4">
        <v>3453240000</v>
      </c>
      <c r="H43" s="4">
        <f t="shared" si="0"/>
        <v>65753281930.64817</v>
      </c>
      <c r="I43" s="4"/>
      <c r="J43" s="4"/>
      <c r="K43" s="4"/>
      <c r="L43" s="4"/>
      <c r="M43" s="4"/>
      <c r="N43" s="4"/>
      <c r="O43" s="4"/>
      <c r="P43" s="4"/>
      <c r="Q43" s="4"/>
      <c r="R43" s="4">
        <v>98500</v>
      </c>
      <c r="S43" s="5">
        <v>0.91379695431472086</v>
      </c>
      <c r="T43" s="5">
        <v>0</v>
      </c>
      <c r="U43" s="5">
        <v>1.2216400000000001E-2</v>
      </c>
    </row>
    <row r="44" spans="1:21" x14ac:dyDescent="0.2">
      <c r="A44" s="26"/>
      <c r="B44" t="s">
        <v>20</v>
      </c>
      <c r="C44" s="2">
        <v>45258</v>
      </c>
      <c r="D44" s="4">
        <v>56500</v>
      </c>
      <c r="E44" s="4">
        <v>42685</v>
      </c>
      <c r="F44" s="4">
        <v>13815</v>
      </c>
      <c r="G44" s="4">
        <v>824670000</v>
      </c>
      <c r="H44" s="4">
        <f t="shared" si="0"/>
        <v>66577951930.64817</v>
      </c>
      <c r="I44" s="4"/>
      <c r="J44" s="4"/>
      <c r="K44" s="4"/>
      <c r="L44" s="4"/>
      <c r="M44" s="4"/>
      <c r="N44" s="4"/>
      <c r="O44" s="4"/>
      <c r="P44" s="4"/>
      <c r="Q44" s="4"/>
      <c r="R44" s="4">
        <v>96000</v>
      </c>
      <c r="S44" s="5">
        <v>1.0331770833333334</v>
      </c>
      <c r="T44" s="5">
        <v>0</v>
      </c>
      <c r="U44" s="5">
        <v>8.6206900000000003E-3</v>
      </c>
    </row>
    <row r="45" spans="1:21" x14ac:dyDescent="0.2">
      <c r="A45" s="26"/>
      <c r="B45" t="s">
        <v>21</v>
      </c>
      <c r="C45" s="2">
        <v>45259</v>
      </c>
      <c r="D45" s="4">
        <v>1700</v>
      </c>
      <c r="E45" s="4">
        <v>20900</v>
      </c>
      <c r="F45" s="4">
        <v>-19200</v>
      </c>
      <c r="G45" s="4">
        <v>-1113690000</v>
      </c>
      <c r="H45" s="4">
        <f t="shared" si="0"/>
        <v>65464261930.64817</v>
      </c>
      <c r="I45" s="4"/>
      <c r="J45" s="4"/>
      <c r="K45" s="4"/>
      <c r="L45" s="4"/>
      <c r="M45" s="4"/>
      <c r="N45" s="4"/>
      <c r="O45" s="4"/>
      <c r="P45" s="4"/>
      <c r="Q45" s="4"/>
      <c r="R45" s="4">
        <v>30600</v>
      </c>
      <c r="S45" s="5">
        <v>0.73856209150326801</v>
      </c>
      <c r="T45" s="5">
        <v>0</v>
      </c>
      <c r="U45" s="5">
        <v>-6.83761E-3</v>
      </c>
    </row>
    <row r="46" spans="1:21" x14ac:dyDescent="0.2">
      <c r="A46" s="26"/>
      <c r="B46" t="s">
        <v>22</v>
      </c>
      <c r="C46" s="2">
        <v>45260</v>
      </c>
      <c r="D46" s="4">
        <v>28500</v>
      </c>
      <c r="E46" s="4">
        <v>16901</v>
      </c>
      <c r="F46" s="4">
        <v>11599</v>
      </c>
      <c r="G46" s="4">
        <v>678200000</v>
      </c>
      <c r="H46" s="4">
        <f t="shared" si="0"/>
        <v>66142461930.64817</v>
      </c>
      <c r="I46" s="4"/>
      <c r="J46" s="4"/>
      <c r="K46" s="4"/>
      <c r="L46" s="4"/>
      <c r="M46" s="4"/>
      <c r="N46" s="4"/>
      <c r="O46" s="4"/>
      <c r="P46" s="4"/>
      <c r="Q46" s="4"/>
      <c r="R46" s="4">
        <v>55400</v>
      </c>
      <c r="S46" s="5">
        <v>0.81951263537906138</v>
      </c>
      <c r="T46" s="5">
        <v>0</v>
      </c>
      <c r="U46" s="5">
        <v>-8.60585E-3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4300</v>
      </c>
      <c r="E47" s="4">
        <v>0</v>
      </c>
      <c r="F47" s="4">
        <v>4300</v>
      </c>
      <c r="G47" s="4">
        <v>247600000</v>
      </c>
      <c r="H47" s="4">
        <f t="shared" si="0"/>
        <v>66390061930.64817</v>
      </c>
      <c r="I47" s="4"/>
      <c r="J47" s="4"/>
      <c r="K47" s="4"/>
      <c r="L47" s="4"/>
      <c r="M47" s="4"/>
      <c r="N47" s="4"/>
      <c r="O47" s="4"/>
      <c r="P47" s="4"/>
      <c r="Q47" s="4"/>
      <c r="R47" s="4">
        <v>19000</v>
      </c>
      <c r="S47" s="5">
        <v>0.22631578947368422</v>
      </c>
      <c r="T47" s="5">
        <v>0</v>
      </c>
      <c r="U47" s="5">
        <v>-1.7361099999999999E-3</v>
      </c>
    </row>
    <row r="48" spans="1:21" x14ac:dyDescent="0.2">
      <c r="A48" s="26"/>
      <c r="B48" t="s">
        <v>27</v>
      </c>
      <c r="C48" s="2">
        <v>45264</v>
      </c>
      <c r="D48" s="4">
        <v>5500</v>
      </c>
      <c r="E48" s="4">
        <v>62190</v>
      </c>
      <c r="F48" s="4">
        <v>-56690</v>
      </c>
      <c r="G48" s="4">
        <v>-3265699442.0828905</v>
      </c>
      <c r="H48" s="4">
        <f t="shared" si="0"/>
        <v>63124362488.565277</v>
      </c>
      <c r="I48" s="4"/>
      <c r="J48" s="4"/>
      <c r="K48" s="4"/>
      <c r="L48" s="4"/>
      <c r="M48" s="4"/>
      <c r="N48" s="4"/>
      <c r="O48" s="4"/>
      <c r="P48" s="4"/>
      <c r="Q48" s="4"/>
      <c r="R48" s="4">
        <v>376400</v>
      </c>
      <c r="S48" s="5">
        <v>0.17983528161530288</v>
      </c>
      <c r="T48" s="5">
        <v>0</v>
      </c>
      <c r="U48" s="5">
        <v>3.4782599999999999E-3</v>
      </c>
    </row>
    <row r="49" spans="1:21" x14ac:dyDescent="0.2">
      <c r="A49" s="26"/>
      <c r="B49" t="s">
        <v>28</v>
      </c>
      <c r="C49" s="2">
        <v>45265</v>
      </c>
      <c r="D49" s="4">
        <v>3000</v>
      </c>
      <c r="E49" s="4">
        <v>0</v>
      </c>
      <c r="F49" s="4">
        <v>3000</v>
      </c>
      <c r="G49" s="4">
        <v>175220000</v>
      </c>
      <c r="H49" s="4">
        <f t="shared" si="0"/>
        <v>63299582488.565277</v>
      </c>
      <c r="I49" s="4"/>
      <c r="J49" s="4"/>
      <c r="K49" s="4"/>
      <c r="L49" s="4"/>
      <c r="M49" s="4"/>
      <c r="N49" s="4"/>
      <c r="O49" s="4"/>
      <c r="P49" s="4"/>
      <c r="Q49" s="4"/>
      <c r="R49" s="4">
        <v>415700</v>
      </c>
      <c r="S49" s="5">
        <v>7.2167428433966806E-3</v>
      </c>
      <c r="T49" s="5">
        <v>0</v>
      </c>
      <c r="U49" s="5">
        <v>1.5597919999999999E-2</v>
      </c>
    </row>
    <row r="50" spans="1:21" x14ac:dyDescent="0.2">
      <c r="A50" s="26"/>
      <c r="B50" t="s">
        <v>29</v>
      </c>
      <c r="C50" s="2">
        <v>45266</v>
      </c>
      <c r="D50" s="4">
        <v>1000</v>
      </c>
      <c r="E50" s="4">
        <v>40300</v>
      </c>
      <c r="F50" s="4">
        <v>-39300</v>
      </c>
      <c r="G50" s="4">
        <v>-2297970000</v>
      </c>
      <c r="H50" s="4">
        <f t="shared" si="0"/>
        <v>61001612488.565277</v>
      </c>
      <c r="I50" s="4"/>
      <c r="J50" s="4"/>
      <c r="K50" s="4"/>
      <c r="L50" s="4"/>
      <c r="M50" s="4"/>
      <c r="N50" s="4"/>
      <c r="O50" s="4"/>
      <c r="P50" s="4"/>
      <c r="Q50" s="4"/>
      <c r="R50" s="4">
        <v>113400</v>
      </c>
      <c r="S50" s="5">
        <v>0.36419753086419754</v>
      </c>
      <c r="T50" s="5">
        <v>0</v>
      </c>
      <c r="U50" s="5">
        <v>6.82594E-3</v>
      </c>
    </row>
    <row r="51" spans="1:21" x14ac:dyDescent="0.2">
      <c r="A51" s="26"/>
      <c r="B51" t="s">
        <v>30</v>
      </c>
      <c r="C51" s="2">
        <v>45267</v>
      </c>
      <c r="D51" s="4">
        <v>115300</v>
      </c>
      <c r="E51" s="4">
        <v>58033</v>
      </c>
      <c r="F51" s="4">
        <v>57267</v>
      </c>
      <c r="G51" s="4">
        <v>3348140000</v>
      </c>
      <c r="H51" s="4">
        <f t="shared" si="0"/>
        <v>64349752488.565277</v>
      </c>
      <c r="I51" s="4"/>
      <c r="J51" s="4"/>
      <c r="K51" s="4"/>
      <c r="L51" s="4"/>
      <c r="M51" s="4"/>
      <c r="N51" s="4"/>
      <c r="O51" s="4"/>
      <c r="P51" s="4"/>
      <c r="Q51" s="4"/>
      <c r="R51" s="4">
        <v>600500</v>
      </c>
      <c r="S51" s="5">
        <v>0.28864779350541214</v>
      </c>
      <c r="T51" s="5">
        <v>0</v>
      </c>
      <c r="U51" s="5">
        <v>-1.6949199999999999E-3</v>
      </c>
    </row>
    <row r="52" spans="1:21" x14ac:dyDescent="0.2">
      <c r="A52" s="26"/>
      <c r="B52" t="s">
        <v>37</v>
      </c>
      <c r="C52" s="2">
        <v>45268</v>
      </c>
      <c r="D52" s="4">
        <v>700</v>
      </c>
      <c r="E52" s="4">
        <v>14600</v>
      </c>
      <c r="F52" s="4">
        <v>-13900</v>
      </c>
      <c r="G52" s="4">
        <v>-814340000</v>
      </c>
      <c r="H52" s="4">
        <f t="shared" si="0"/>
        <v>63535412488.565277</v>
      </c>
      <c r="I52" s="4"/>
      <c r="J52" s="4"/>
      <c r="K52" s="4"/>
      <c r="L52" s="4"/>
      <c r="M52" s="4"/>
      <c r="N52" s="4"/>
      <c r="O52" s="4"/>
      <c r="P52" s="4"/>
      <c r="Q52" s="4"/>
      <c r="R52" s="4">
        <v>92900</v>
      </c>
      <c r="S52" s="5">
        <v>0.16469321851453175</v>
      </c>
      <c r="T52" s="5">
        <v>0</v>
      </c>
      <c r="U52" s="5">
        <v>-8.4889600000000003E-3</v>
      </c>
    </row>
    <row r="53" spans="1:21" x14ac:dyDescent="0.2">
      <c r="A53" s="26"/>
      <c r="B53" t="s">
        <v>34</v>
      </c>
      <c r="C53" s="2">
        <v>45271</v>
      </c>
      <c r="D53" s="4">
        <v>400</v>
      </c>
      <c r="E53" s="4">
        <v>5300</v>
      </c>
      <c r="F53" s="4">
        <v>-4900</v>
      </c>
      <c r="G53" s="4">
        <v>-284210000</v>
      </c>
      <c r="H53" s="4">
        <f t="shared" si="0"/>
        <v>63251202488.565277</v>
      </c>
      <c r="I53" s="4"/>
      <c r="J53" s="4"/>
      <c r="K53" s="4"/>
      <c r="L53" s="4"/>
      <c r="M53" s="4"/>
      <c r="N53" s="4">
        <v>17</v>
      </c>
      <c r="O53" s="4">
        <v>37</v>
      </c>
      <c r="P53" s="4">
        <v>12700</v>
      </c>
      <c r="Q53" s="4">
        <v>18100</v>
      </c>
      <c r="R53" s="4">
        <v>46300</v>
      </c>
      <c r="S53" s="5">
        <v>0.12311015118790497</v>
      </c>
      <c r="T53" s="5">
        <v>0</v>
      </c>
      <c r="U53" s="5">
        <v>-1.369863E-2</v>
      </c>
    </row>
    <row r="54" spans="1:21" x14ac:dyDescent="0.2">
      <c r="A54" s="26"/>
      <c r="B54" t="s">
        <v>35</v>
      </c>
      <c r="C54" s="2">
        <v>45272</v>
      </c>
      <c r="D54" s="4">
        <v>191000</v>
      </c>
      <c r="E54" s="4">
        <v>354000</v>
      </c>
      <c r="F54" s="4">
        <v>-163000</v>
      </c>
      <c r="G54" s="4">
        <v>-9410060000</v>
      </c>
      <c r="H54" s="4">
        <f t="shared" si="0"/>
        <v>53841142488.565277</v>
      </c>
      <c r="I54" s="4">
        <v>26700</v>
      </c>
      <c r="J54" s="4">
        <v>400</v>
      </c>
      <c r="K54" s="4">
        <v>26300</v>
      </c>
      <c r="L54" s="4">
        <v>1530820000</v>
      </c>
      <c r="M54" s="4"/>
      <c r="N54" s="4">
        <v>293</v>
      </c>
      <c r="O54" s="4">
        <v>160</v>
      </c>
      <c r="P54" s="4">
        <v>484100</v>
      </c>
      <c r="Q54" s="4">
        <v>333800</v>
      </c>
      <c r="R54" s="4">
        <v>840600</v>
      </c>
      <c r="S54" s="5">
        <v>0.64834641922436353</v>
      </c>
      <c r="T54" s="5">
        <v>3.2238876992624316E-2</v>
      </c>
      <c r="U54" s="5">
        <v>1.0416669999999999E-2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CB1-45FD-4E48-97F7-1CAAE5441DDC}">
  <dimension ref="A1:U67"/>
  <sheetViews>
    <sheetView workbookViewId="0">
      <pane ySplit="2" topLeftCell="A25" activePane="bottomLeft" state="frozen"/>
      <selection pane="bottomLeft" activeCell="M52" sqref="M52:Q52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16.83203125" customWidth="1"/>
    <col min="18" max="18" width="13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/>
      <c r="N3" s="4"/>
      <c r="O3" s="4"/>
      <c r="P3" s="4"/>
      <c r="Q3" s="4"/>
      <c r="R3" s="4">
        <v>359200</v>
      </c>
      <c r="S3" s="5">
        <v>0</v>
      </c>
      <c r="T3" s="5">
        <v>0</v>
      </c>
      <c r="U3" s="5">
        <v>4.7468399999999996E-3</v>
      </c>
    </row>
    <row r="4" spans="1:21" x14ac:dyDescent="0.2">
      <c r="A4" s="26"/>
      <c r="B4" t="s">
        <v>26</v>
      </c>
      <c r="C4" s="2">
        <v>45202</v>
      </c>
      <c r="D4" s="4">
        <v>0</v>
      </c>
      <c r="E4" s="4">
        <v>4258</v>
      </c>
      <c r="F4" s="4">
        <v>-4258</v>
      </c>
      <c r="G4" s="4">
        <v>-266990000</v>
      </c>
      <c r="H4" s="4">
        <f>H3+G4</f>
        <v>-266990000</v>
      </c>
      <c r="I4" s="4"/>
      <c r="J4" s="4"/>
      <c r="K4" s="4"/>
      <c r="L4" s="4"/>
      <c r="M4" s="4"/>
      <c r="N4" s="4"/>
      <c r="O4" s="4"/>
      <c r="P4" s="4"/>
      <c r="Q4" s="4"/>
      <c r="R4" s="4">
        <v>685000</v>
      </c>
      <c r="S4" s="5">
        <v>6.2160583941605835E-3</v>
      </c>
      <c r="T4" s="5">
        <v>0</v>
      </c>
      <c r="U4" s="5">
        <v>-2.3622049999999999E-2</v>
      </c>
    </row>
    <row r="5" spans="1:21" x14ac:dyDescent="0.2">
      <c r="A5" s="26"/>
      <c r="B5" t="s">
        <v>27</v>
      </c>
      <c r="C5" s="2">
        <v>45203</v>
      </c>
      <c r="D5" s="4">
        <v>0</v>
      </c>
      <c r="E5" s="4">
        <v>0</v>
      </c>
      <c r="F5" s="4">
        <v>0</v>
      </c>
      <c r="G5" s="4">
        <v>0</v>
      </c>
      <c r="H5" s="4">
        <f>H4+G5</f>
        <v>-266990000</v>
      </c>
      <c r="I5" s="4"/>
      <c r="J5" s="4"/>
      <c r="K5" s="4"/>
      <c r="L5" s="4"/>
      <c r="M5" s="4"/>
      <c r="N5" s="4"/>
      <c r="O5" s="4"/>
      <c r="P5" s="4"/>
      <c r="Q5" s="4"/>
      <c r="R5" s="4">
        <v>615100</v>
      </c>
      <c r="S5" s="5">
        <v>0</v>
      </c>
      <c r="T5" s="5">
        <v>0</v>
      </c>
      <c r="U5" s="5">
        <v>1.290323E-2</v>
      </c>
    </row>
    <row r="6" spans="1:21" x14ac:dyDescent="0.2">
      <c r="A6" s="26"/>
      <c r="B6" t="s">
        <v>28</v>
      </c>
      <c r="C6" s="2">
        <v>45204</v>
      </c>
      <c r="D6" s="4">
        <v>569566</v>
      </c>
      <c r="E6" s="4">
        <v>569566</v>
      </c>
      <c r="F6" s="4">
        <v>0</v>
      </c>
      <c r="G6" s="4">
        <v>0</v>
      </c>
      <c r="H6" s="4">
        <f>H5+G6</f>
        <v>-266990000</v>
      </c>
      <c r="I6" s="4"/>
      <c r="J6" s="4"/>
      <c r="K6" s="4"/>
      <c r="L6" s="4"/>
      <c r="M6" s="4"/>
      <c r="N6" s="4"/>
      <c r="O6" s="4"/>
      <c r="P6" s="4"/>
      <c r="Q6" s="4"/>
      <c r="R6" s="4">
        <v>880266</v>
      </c>
      <c r="S6" s="5">
        <v>1.2940770176287621</v>
      </c>
      <c r="T6" s="5">
        <v>0</v>
      </c>
      <c r="U6" s="5">
        <v>-1.2738849999999999E-2</v>
      </c>
    </row>
    <row r="7" spans="1:21" x14ac:dyDescent="0.2">
      <c r="A7" s="26"/>
      <c r="B7" t="s">
        <v>29</v>
      </c>
      <c r="C7" s="2">
        <v>45205</v>
      </c>
      <c r="D7" s="4">
        <v>4258</v>
      </c>
      <c r="E7" s="4">
        <v>0</v>
      </c>
      <c r="F7" s="4">
        <v>4258</v>
      </c>
      <c r="G7" s="4">
        <v>266750000</v>
      </c>
      <c r="H7" s="4">
        <f t="shared" ref="H7:H54" si="0">H6+G7</f>
        <v>-240000</v>
      </c>
      <c r="I7" s="4"/>
      <c r="J7" s="4"/>
      <c r="K7" s="4"/>
      <c r="L7" s="4"/>
      <c r="M7" s="4"/>
      <c r="N7" s="4"/>
      <c r="O7" s="4"/>
      <c r="P7" s="4"/>
      <c r="Q7" s="4"/>
      <c r="R7" s="4">
        <v>397700</v>
      </c>
      <c r="S7" s="5">
        <v>1.070656273573045E-2</v>
      </c>
      <c r="T7" s="5">
        <v>0</v>
      </c>
      <c r="U7" s="5">
        <v>3.22581E-3</v>
      </c>
    </row>
    <row r="8" spans="1:21" x14ac:dyDescent="0.2">
      <c r="A8" s="26"/>
      <c r="B8" t="s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-240000</v>
      </c>
      <c r="I8" s="4"/>
      <c r="J8" s="4"/>
      <c r="K8" s="4"/>
      <c r="L8" s="4"/>
      <c r="M8" s="4"/>
      <c r="N8" s="4"/>
      <c r="O8" s="4"/>
      <c r="P8" s="4"/>
      <c r="Q8" s="4"/>
      <c r="R8" s="4">
        <v>451900</v>
      </c>
      <c r="S8" s="5">
        <v>0</v>
      </c>
      <c r="T8" s="5">
        <v>0</v>
      </c>
      <c r="U8" s="5">
        <v>-4.82315E-3</v>
      </c>
    </row>
    <row r="9" spans="1:21" x14ac:dyDescent="0.2">
      <c r="A9" s="26"/>
      <c r="B9" t="s">
        <v>33</v>
      </c>
      <c r="C9" s="2">
        <v>45209</v>
      </c>
      <c r="D9" s="4">
        <v>0</v>
      </c>
      <c r="E9" s="4">
        <v>460</v>
      </c>
      <c r="F9" s="4">
        <v>-460</v>
      </c>
      <c r="G9" s="4">
        <v>-28800000</v>
      </c>
      <c r="H9" s="4">
        <f t="shared" si="0"/>
        <v>-29040000</v>
      </c>
      <c r="I9" s="4"/>
      <c r="J9" s="4"/>
      <c r="K9" s="4"/>
      <c r="L9" s="4"/>
      <c r="M9" s="4"/>
      <c r="N9" s="4"/>
      <c r="O9" s="4"/>
      <c r="P9" s="4"/>
      <c r="Q9" s="4"/>
      <c r="R9" s="4">
        <v>522600</v>
      </c>
      <c r="S9" s="5">
        <v>8.8021431305013392E-4</v>
      </c>
      <c r="T9" s="5">
        <v>0</v>
      </c>
      <c r="U9" s="5">
        <v>1.130856E-2</v>
      </c>
    </row>
    <row r="10" spans="1:21" x14ac:dyDescent="0.2">
      <c r="A10" s="26"/>
      <c r="B10" t="s">
        <v>34</v>
      </c>
      <c r="C10" s="2">
        <v>45210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-29040000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268800</v>
      </c>
      <c r="S10" s="5">
        <v>0</v>
      </c>
      <c r="T10" s="5">
        <v>0</v>
      </c>
      <c r="U10" s="5">
        <v>0</v>
      </c>
    </row>
    <row r="11" spans="1:21" x14ac:dyDescent="0.2">
      <c r="A11" s="26"/>
      <c r="B11" t="s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-29040000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465500</v>
      </c>
      <c r="S11" s="5">
        <v>0</v>
      </c>
      <c r="T11" s="5">
        <v>0</v>
      </c>
      <c r="U11" s="5">
        <v>4.79233E-3</v>
      </c>
    </row>
    <row r="12" spans="1:21" x14ac:dyDescent="0.2">
      <c r="A12" s="26"/>
      <c r="B12" t="s">
        <v>36</v>
      </c>
      <c r="C12" s="2">
        <v>45212</v>
      </c>
      <c r="D12" s="4">
        <v>460</v>
      </c>
      <c r="E12" s="4">
        <v>0</v>
      </c>
      <c r="F12" s="4">
        <v>460</v>
      </c>
      <c r="G12" s="4">
        <v>28910000</v>
      </c>
      <c r="H12" s="4">
        <f t="shared" si="0"/>
        <v>-130000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297500</v>
      </c>
      <c r="S12" s="5">
        <v>1.546218487394958E-3</v>
      </c>
      <c r="T12" s="5">
        <v>0</v>
      </c>
      <c r="U12" s="5">
        <v>-1.58983E-3</v>
      </c>
    </row>
    <row r="13" spans="1:21" x14ac:dyDescent="0.2">
      <c r="A13" s="26"/>
      <c r="B13" t="s">
        <v>8</v>
      </c>
      <c r="C13" s="6">
        <v>45215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-130000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323400</v>
      </c>
      <c r="S13" s="5">
        <v>0</v>
      </c>
      <c r="T13" s="5">
        <v>0</v>
      </c>
      <c r="U13" s="5">
        <v>-9.5541399999999992E-3</v>
      </c>
    </row>
    <row r="14" spans="1:21" x14ac:dyDescent="0.2">
      <c r="A14" s="26"/>
      <c r="B14" t="s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623800</v>
      </c>
      <c r="S14" s="5">
        <v>0</v>
      </c>
      <c r="T14" s="5">
        <v>0</v>
      </c>
      <c r="U14" s="5">
        <v>-9.6463E-3</v>
      </c>
    </row>
    <row r="15" spans="1:21" x14ac:dyDescent="0.2">
      <c r="A15" s="26"/>
      <c r="B15" t="s">
        <v>10</v>
      </c>
      <c r="C15" s="6">
        <v>45217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667900</v>
      </c>
      <c r="S15" s="5">
        <v>0</v>
      </c>
      <c r="T15" s="5">
        <v>0</v>
      </c>
      <c r="U15" s="5">
        <v>-1.9480520000000001E-2</v>
      </c>
    </row>
    <row r="16" spans="1:21" x14ac:dyDescent="0.2">
      <c r="A16" s="26"/>
      <c r="B16" t="s">
        <v>11</v>
      </c>
      <c r="C16" s="6">
        <v>45218</v>
      </c>
      <c r="D16" s="4">
        <v>350000</v>
      </c>
      <c r="E16" s="4">
        <v>351087</v>
      </c>
      <c r="F16" s="4">
        <v>-1087</v>
      </c>
      <c r="G16" s="4">
        <v>-65550000</v>
      </c>
      <c r="H16" s="4">
        <f t="shared" si="0"/>
        <v>-65680000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601700</v>
      </c>
      <c r="S16" s="5">
        <v>1.1651769985042379</v>
      </c>
      <c r="T16" s="5">
        <v>0</v>
      </c>
      <c r="U16" s="5">
        <v>-1.324503E-2</v>
      </c>
    </row>
    <row r="17" spans="1:21" x14ac:dyDescent="0.2">
      <c r="A17" s="26"/>
      <c r="B17" t="s">
        <v>12</v>
      </c>
      <c r="C17" s="6">
        <v>45219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-65680000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199200</v>
      </c>
      <c r="S17" s="5">
        <v>0</v>
      </c>
      <c r="T17" s="5">
        <v>0</v>
      </c>
      <c r="U17" s="5">
        <v>1.342282E-2</v>
      </c>
    </row>
    <row r="18" spans="1:21" x14ac:dyDescent="0.2">
      <c r="A18" s="26"/>
      <c r="B18" t="s">
        <v>15</v>
      </c>
      <c r="C18" s="6">
        <v>45222</v>
      </c>
      <c r="D18" s="4">
        <v>0</v>
      </c>
      <c r="E18" s="4">
        <v>800</v>
      </c>
      <c r="F18" s="4">
        <v>-800</v>
      </c>
      <c r="G18" s="4">
        <v>-48320000</v>
      </c>
      <c r="H18" s="4">
        <f t="shared" si="0"/>
        <v>-114000000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209400</v>
      </c>
      <c r="S18" s="5">
        <v>3.8204393505253103E-3</v>
      </c>
      <c r="T18" s="5">
        <v>0</v>
      </c>
      <c r="U18" s="5">
        <v>-1.9867550000000001E-2</v>
      </c>
    </row>
    <row r="19" spans="1:21" x14ac:dyDescent="0.2">
      <c r="A19" s="26"/>
      <c r="B19" t="s">
        <v>16</v>
      </c>
      <c r="C19" s="6">
        <v>45223</v>
      </c>
      <c r="D19" s="4">
        <v>1087</v>
      </c>
      <c r="E19" s="4">
        <v>0</v>
      </c>
      <c r="F19" s="4">
        <v>1087</v>
      </c>
      <c r="G19" s="4">
        <v>64500000</v>
      </c>
      <c r="H19" s="4">
        <f t="shared" si="0"/>
        <v>-49500000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173200</v>
      </c>
      <c r="S19" s="5">
        <v>6.2759815242494224E-3</v>
      </c>
      <c r="T19" s="5">
        <v>0</v>
      </c>
      <c r="U19" s="5">
        <v>6.7567599999999997E-3</v>
      </c>
    </row>
    <row r="20" spans="1:21" x14ac:dyDescent="0.2">
      <c r="A20" s="26"/>
      <c r="B20" t="s">
        <v>17</v>
      </c>
      <c r="C20" s="6">
        <v>45224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-49500000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268900</v>
      </c>
      <c r="S20" s="5">
        <v>0</v>
      </c>
      <c r="T20" s="5">
        <v>0</v>
      </c>
      <c r="U20" s="5">
        <v>-1.0067110000000001E-2</v>
      </c>
    </row>
    <row r="21" spans="1:21" x14ac:dyDescent="0.2">
      <c r="A21" s="26"/>
      <c r="B21" t="s">
        <v>18</v>
      </c>
      <c r="C21" s="6">
        <v>45225</v>
      </c>
      <c r="D21" s="4">
        <v>800</v>
      </c>
      <c r="E21" s="4">
        <v>500</v>
      </c>
      <c r="F21" s="4">
        <v>300</v>
      </c>
      <c r="G21" s="4">
        <v>18080000</v>
      </c>
      <c r="H21" s="4">
        <f t="shared" si="0"/>
        <v>-31420000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798700</v>
      </c>
      <c r="S21" s="5">
        <v>1.6276449229998748E-3</v>
      </c>
      <c r="T21" s="5">
        <v>0</v>
      </c>
      <c r="U21" s="5">
        <v>-5.0847459999999997E-2</v>
      </c>
    </row>
    <row r="22" spans="1:21" x14ac:dyDescent="0.2">
      <c r="A22" s="26"/>
      <c r="B22" t="s">
        <v>19</v>
      </c>
      <c r="C22" s="6">
        <v>45226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-31420000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617700</v>
      </c>
      <c r="S22" s="5">
        <v>0</v>
      </c>
      <c r="T22" s="5">
        <v>0</v>
      </c>
      <c r="U22" s="5">
        <v>-1.7857140000000001E-2</v>
      </c>
    </row>
    <row r="23" spans="1:21" x14ac:dyDescent="0.2">
      <c r="A23" s="26"/>
      <c r="B23" t="s">
        <v>22</v>
      </c>
      <c r="C23" s="2">
        <v>45229</v>
      </c>
      <c r="D23" s="4">
        <v>60000</v>
      </c>
      <c r="E23" s="4">
        <v>60000</v>
      </c>
      <c r="F23" s="4">
        <v>0</v>
      </c>
      <c r="G23" s="4">
        <v>0</v>
      </c>
      <c r="H23" s="4">
        <f t="shared" si="0"/>
        <v>-31420000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287200</v>
      </c>
      <c r="S23" s="5">
        <v>0.4178272980501393</v>
      </c>
      <c r="T23" s="5">
        <v>0</v>
      </c>
      <c r="U23" s="5">
        <v>-7.2727299999999998E-3</v>
      </c>
    </row>
    <row r="24" spans="1:21" x14ac:dyDescent="0.2">
      <c r="A24" s="26"/>
      <c r="B24" t="s">
        <v>23</v>
      </c>
      <c r="C24" s="2">
        <v>45230</v>
      </c>
      <c r="D24" s="4">
        <v>500</v>
      </c>
      <c r="E24" s="4">
        <v>0</v>
      </c>
      <c r="F24" s="4">
        <v>500</v>
      </c>
      <c r="G24" s="4">
        <v>27350000</v>
      </c>
      <c r="H24" s="4">
        <f t="shared" si="0"/>
        <v>-4070000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391100</v>
      </c>
      <c r="S24" s="5">
        <v>1.2784454103809768E-3</v>
      </c>
      <c r="T24" s="5">
        <v>0</v>
      </c>
      <c r="U24" s="5">
        <v>-3.6630040000000003E-2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-4070000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481100</v>
      </c>
      <c r="S25" s="5">
        <v>0</v>
      </c>
      <c r="T25" s="5">
        <v>0</v>
      </c>
      <c r="U25" s="5">
        <v>-9.5057000000000006E-3</v>
      </c>
    </row>
    <row r="26" spans="1:21" x14ac:dyDescent="0.2">
      <c r="A26" s="26"/>
      <c r="B26" t="s">
        <v>25</v>
      </c>
      <c r="C26" s="6">
        <v>45232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-4070000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445200</v>
      </c>
      <c r="S26" s="5">
        <v>0</v>
      </c>
      <c r="T26" s="5">
        <v>0</v>
      </c>
      <c r="U26" s="5">
        <v>4.7984640000000002E-2</v>
      </c>
    </row>
    <row r="27" spans="1:21" x14ac:dyDescent="0.2">
      <c r="A27" s="26"/>
      <c r="B27" t="s">
        <v>26</v>
      </c>
      <c r="C27" s="6">
        <v>45233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-4070000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888700</v>
      </c>
      <c r="S27" s="5">
        <v>0</v>
      </c>
      <c r="T27" s="5">
        <v>0</v>
      </c>
      <c r="U27" s="5">
        <v>-2.9304029999999998E-2</v>
      </c>
    </row>
    <row r="28" spans="1:21" x14ac:dyDescent="0.2">
      <c r="A28" s="26"/>
      <c r="B28" t="s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-4070000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406800</v>
      </c>
      <c r="S28" s="5">
        <v>0</v>
      </c>
      <c r="T28" s="5">
        <v>0</v>
      </c>
      <c r="U28" s="5">
        <v>4.528302E-2</v>
      </c>
    </row>
    <row r="29" spans="1:21" x14ac:dyDescent="0.2">
      <c r="A29" s="26"/>
      <c r="B29" t="s">
        <v>30</v>
      </c>
      <c r="C29" s="6">
        <v>45237</v>
      </c>
      <c r="D29" s="4">
        <v>100000</v>
      </c>
      <c r="E29" s="4">
        <v>100000</v>
      </c>
      <c r="F29" s="4">
        <v>0</v>
      </c>
      <c r="G29" s="4">
        <v>0</v>
      </c>
      <c r="H29" s="4">
        <f t="shared" si="0"/>
        <v>-4070000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496500</v>
      </c>
      <c r="S29" s="5">
        <v>0.4028197381671702</v>
      </c>
      <c r="T29" s="5">
        <v>0</v>
      </c>
      <c r="U29" s="5">
        <v>-3.6101100000000001E-3</v>
      </c>
    </row>
    <row r="30" spans="1:21" x14ac:dyDescent="0.2">
      <c r="A30" s="26"/>
      <c r="B30" t="s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-4070000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520800</v>
      </c>
      <c r="S30" s="5">
        <v>0</v>
      </c>
      <c r="T30" s="5">
        <v>0</v>
      </c>
      <c r="U30" s="5">
        <v>3.2608699999999997E-2</v>
      </c>
    </row>
    <row r="31" spans="1:21" x14ac:dyDescent="0.2">
      <c r="A31" s="26"/>
      <c r="B31" t="s">
        <v>32</v>
      </c>
      <c r="C31" s="6">
        <v>45239</v>
      </c>
      <c r="D31" s="4">
        <v>465720</v>
      </c>
      <c r="E31" s="4">
        <v>465720</v>
      </c>
      <c r="F31" s="4">
        <v>0</v>
      </c>
      <c r="G31" s="4">
        <v>0</v>
      </c>
      <c r="H31" s="4">
        <f t="shared" si="0"/>
        <v>-4070000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790120</v>
      </c>
      <c r="S31" s="5">
        <v>1.1788589075077203</v>
      </c>
      <c r="T31" s="5">
        <v>0</v>
      </c>
      <c r="U31" s="5">
        <v>0</v>
      </c>
    </row>
    <row r="32" spans="1:21" x14ac:dyDescent="0.2">
      <c r="A32" s="26"/>
      <c r="B32" t="s">
        <v>33</v>
      </c>
      <c r="C32" s="6">
        <v>45240</v>
      </c>
      <c r="D32" s="4">
        <v>0</v>
      </c>
      <c r="E32" s="4">
        <v>600</v>
      </c>
      <c r="F32" s="4">
        <v>-600</v>
      </c>
      <c r="G32" s="4">
        <v>-34050000</v>
      </c>
      <c r="H32" s="4">
        <f t="shared" si="0"/>
        <v>-38120000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398300</v>
      </c>
      <c r="S32" s="5">
        <v>1.5064022093899071E-3</v>
      </c>
      <c r="T32" s="5">
        <v>0</v>
      </c>
      <c r="U32" s="5">
        <v>7.0175400000000001E-3</v>
      </c>
    </row>
    <row r="33" spans="1:21" x14ac:dyDescent="0.2">
      <c r="A33" s="26"/>
      <c r="B33" t="s">
        <v>36</v>
      </c>
      <c r="C33" s="6">
        <v>45243</v>
      </c>
      <c r="D33" s="4">
        <v>0</v>
      </c>
      <c r="E33" s="4">
        <v>300</v>
      </c>
      <c r="F33" s="4">
        <v>-300</v>
      </c>
      <c r="G33" s="4">
        <v>-17400000</v>
      </c>
      <c r="H33" s="4">
        <f t="shared" si="0"/>
        <v>-55520000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249100</v>
      </c>
      <c r="S33" s="5">
        <v>1.2043356081894822E-3</v>
      </c>
      <c r="T33" s="5">
        <v>0</v>
      </c>
      <c r="U33" s="5">
        <v>-1.74216E-3</v>
      </c>
    </row>
    <row r="34" spans="1:21" x14ac:dyDescent="0.2">
      <c r="A34" s="26"/>
      <c r="B34" t="s">
        <v>38</v>
      </c>
      <c r="C34" s="6">
        <v>45244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-55520000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364300</v>
      </c>
      <c r="S34" s="5">
        <v>0</v>
      </c>
      <c r="T34" s="5">
        <v>0</v>
      </c>
      <c r="U34" s="5">
        <v>1.04712E-2</v>
      </c>
    </row>
    <row r="35" spans="1:21" x14ac:dyDescent="0.2">
      <c r="A35" s="26"/>
      <c r="B35" t="s">
        <v>7</v>
      </c>
      <c r="C35" s="6">
        <v>45245</v>
      </c>
      <c r="D35" s="4">
        <v>600</v>
      </c>
      <c r="E35" s="4">
        <v>0</v>
      </c>
      <c r="F35" s="4">
        <v>600</v>
      </c>
      <c r="G35" s="4">
        <v>35280000</v>
      </c>
      <c r="H35" s="4">
        <f t="shared" si="0"/>
        <v>-20240000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274700</v>
      </c>
      <c r="S35" s="5">
        <v>2.1842009464870769E-3</v>
      </c>
      <c r="T35" s="5">
        <v>0</v>
      </c>
      <c r="U35" s="5">
        <v>6.9084599999999999E-3</v>
      </c>
    </row>
    <row r="36" spans="1:21" x14ac:dyDescent="0.2">
      <c r="A36" s="26"/>
      <c r="B36" t="s">
        <v>8</v>
      </c>
      <c r="C36" s="6">
        <v>45246</v>
      </c>
      <c r="D36" s="4">
        <v>300</v>
      </c>
      <c r="E36" s="4">
        <v>0</v>
      </c>
      <c r="F36" s="4">
        <v>300</v>
      </c>
      <c r="G36" s="4">
        <v>17430000</v>
      </c>
      <c r="H36" s="4">
        <f t="shared" si="0"/>
        <v>-2810000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152600</v>
      </c>
      <c r="S36" s="5">
        <v>1.9659239842726079E-3</v>
      </c>
      <c r="T36" s="5">
        <v>0</v>
      </c>
      <c r="U36" s="5">
        <v>-6.8610600000000004E-3</v>
      </c>
    </row>
    <row r="37" spans="1:21" x14ac:dyDescent="0.2">
      <c r="A37" s="26"/>
      <c r="B37" t="s">
        <v>9</v>
      </c>
      <c r="C37" s="6">
        <v>45247</v>
      </c>
      <c r="D37" s="4">
        <v>0</v>
      </c>
      <c r="E37" s="4">
        <v>1750</v>
      </c>
      <c r="F37" s="4">
        <v>-1750</v>
      </c>
      <c r="G37" s="4">
        <v>-101920000</v>
      </c>
      <c r="H37" s="4">
        <f t="shared" si="0"/>
        <v>-104730000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488700</v>
      </c>
      <c r="S37" s="5">
        <v>3.5809289952936363E-3</v>
      </c>
      <c r="T37" s="5">
        <v>0</v>
      </c>
      <c r="U37" s="5">
        <v>1.72712E-3</v>
      </c>
    </row>
    <row r="38" spans="1:21" x14ac:dyDescent="0.2">
      <c r="A38" s="26"/>
      <c r="B38" t="s">
        <v>12</v>
      </c>
      <c r="C38" s="2">
        <v>45250</v>
      </c>
      <c r="D38" s="4">
        <v>0</v>
      </c>
      <c r="E38" s="4">
        <v>7000</v>
      </c>
      <c r="F38" s="4">
        <v>-7000</v>
      </c>
      <c r="G38" s="4">
        <v>-406700000</v>
      </c>
      <c r="H38" s="4">
        <f>H37+G38</f>
        <v>-511430000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450100</v>
      </c>
      <c r="S38" s="5">
        <v>1.5552099533437015E-2</v>
      </c>
      <c r="T38" s="5">
        <v>0</v>
      </c>
      <c r="U38" s="5">
        <v>-3.4482800000000002E-3</v>
      </c>
    </row>
    <row r="39" spans="1:21" x14ac:dyDescent="0.2">
      <c r="A39" s="26"/>
      <c r="B39" t="s">
        <v>13</v>
      </c>
      <c r="C39" s="2">
        <v>45251</v>
      </c>
      <c r="D39" s="4">
        <v>0</v>
      </c>
      <c r="E39" s="4">
        <v>1900</v>
      </c>
      <c r="F39" s="4">
        <v>-1900</v>
      </c>
      <c r="G39" s="4">
        <v>-109621045.65537556</v>
      </c>
      <c r="H39" s="4">
        <f t="shared" si="0"/>
        <v>-621051045.6553756</v>
      </c>
      <c r="I39" s="4"/>
      <c r="J39" s="4"/>
      <c r="K39" s="4"/>
      <c r="L39" s="4"/>
      <c r="M39" s="4"/>
      <c r="N39" s="4"/>
      <c r="O39" s="4"/>
      <c r="P39" s="4"/>
      <c r="Q39" s="4"/>
      <c r="R39" s="4">
        <v>203700</v>
      </c>
      <c r="S39" s="5">
        <v>9.3274423171330386E-3</v>
      </c>
      <c r="T39" s="5">
        <v>0</v>
      </c>
      <c r="U39" s="5">
        <v>-1.7301E-3</v>
      </c>
    </row>
    <row r="40" spans="1:21" x14ac:dyDescent="0.2">
      <c r="A40" s="26"/>
      <c r="B40" t="s">
        <v>14</v>
      </c>
      <c r="C40" s="2">
        <v>45252</v>
      </c>
      <c r="D40" s="4">
        <v>1750</v>
      </c>
      <c r="E40" s="4">
        <v>10</v>
      </c>
      <c r="F40" s="4">
        <v>1740</v>
      </c>
      <c r="G40" s="4">
        <v>101610000</v>
      </c>
      <c r="H40" s="4">
        <f t="shared" si="0"/>
        <v>-519441045.6553756</v>
      </c>
      <c r="I40" s="4"/>
      <c r="J40" s="4"/>
      <c r="K40" s="4"/>
      <c r="L40" s="4"/>
      <c r="M40" s="4"/>
      <c r="N40" s="4"/>
      <c r="O40" s="4"/>
      <c r="P40" s="4"/>
      <c r="Q40" s="4"/>
      <c r="R40" s="4">
        <v>201000</v>
      </c>
      <c r="S40" s="5">
        <v>8.7562189054726375E-3</v>
      </c>
      <c r="T40" s="5">
        <v>0</v>
      </c>
      <c r="U40" s="5">
        <v>-3.4662E-3</v>
      </c>
    </row>
    <row r="41" spans="1:21" x14ac:dyDescent="0.2">
      <c r="A41" s="26"/>
      <c r="B41" t="s">
        <v>15</v>
      </c>
      <c r="C41" s="2">
        <v>45253</v>
      </c>
      <c r="D41" s="4">
        <v>7000</v>
      </c>
      <c r="E41" s="4">
        <v>16600</v>
      </c>
      <c r="F41" s="4">
        <v>-9600</v>
      </c>
      <c r="G41" s="4">
        <v>-554340000</v>
      </c>
      <c r="H41" s="4">
        <f t="shared" si="0"/>
        <v>-1073781045.6553755</v>
      </c>
      <c r="I41" s="4"/>
      <c r="J41" s="4"/>
      <c r="K41" s="4"/>
      <c r="L41" s="4"/>
      <c r="M41" s="4"/>
      <c r="N41" s="4"/>
      <c r="O41" s="4"/>
      <c r="P41" s="4"/>
      <c r="Q41" s="4"/>
      <c r="R41" s="4">
        <v>190200</v>
      </c>
      <c r="S41" s="5">
        <v>0.12407991587802314</v>
      </c>
      <c r="T41" s="5">
        <v>0</v>
      </c>
      <c r="U41" s="5">
        <v>0</v>
      </c>
    </row>
    <row r="42" spans="1:21" x14ac:dyDescent="0.2">
      <c r="A42" s="26"/>
      <c r="B42" t="s">
        <v>16</v>
      </c>
      <c r="C42" s="2">
        <v>45254</v>
      </c>
      <c r="D42" s="4">
        <v>1900</v>
      </c>
      <c r="E42" s="4">
        <v>0</v>
      </c>
      <c r="F42" s="4">
        <v>1900</v>
      </c>
      <c r="G42" s="4">
        <v>109060000</v>
      </c>
      <c r="H42" s="4">
        <f t="shared" si="0"/>
        <v>-964721045.65537548</v>
      </c>
      <c r="I42" s="4"/>
      <c r="J42" s="4"/>
      <c r="K42" s="4"/>
      <c r="L42" s="4"/>
      <c r="M42" s="4"/>
      <c r="N42" s="4"/>
      <c r="O42" s="4"/>
      <c r="P42" s="4"/>
      <c r="Q42" s="4"/>
      <c r="R42" s="4">
        <v>299100</v>
      </c>
      <c r="S42" s="5">
        <v>6.3523905048478773E-3</v>
      </c>
      <c r="T42" s="5">
        <v>0</v>
      </c>
      <c r="U42" s="5">
        <v>-6.9565199999999999E-3</v>
      </c>
    </row>
    <row r="43" spans="1:21" x14ac:dyDescent="0.2">
      <c r="A43" s="26"/>
      <c r="B43" t="s">
        <v>19</v>
      </c>
      <c r="C43" s="2">
        <v>45257</v>
      </c>
      <c r="D43" s="4">
        <v>10</v>
      </c>
      <c r="E43" s="4">
        <v>0</v>
      </c>
      <c r="F43" s="4">
        <v>10</v>
      </c>
      <c r="G43" s="4">
        <v>610000</v>
      </c>
      <c r="H43" s="4">
        <f t="shared" si="0"/>
        <v>-964111045.65537548</v>
      </c>
      <c r="I43" s="4"/>
      <c r="J43" s="4"/>
      <c r="K43" s="4"/>
      <c r="L43" s="4"/>
      <c r="M43" s="4"/>
      <c r="N43" s="4"/>
      <c r="O43" s="4"/>
      <c r="P43" s="4"/>
      <c r="Q43" s="4"/>
      <c r="R43" s="4">
        <v>165100</v>
      </c>
      <c r="S43" s="5">
        <v>6.0569351907934585E-5</v>
      </c>
      <c r="T43" s="5">
        <v>0</v>
      </c>
      <c r="U43" s="5">
        <v>-3.5026300000000001E-3</v>
      </c>
    </row>
    <row r="44" spans="1:21" x14ac:dyDescent="0.2">
      <c r="A44" s="26"/>
      <c r="B44" t="s">
        <v>20</v>
      </c>
      <c r="C44" s="2">
        <v>45258</v>
      </c>
      <c r="D44" s="4">
        <v>16600</v>
      </c>
      <c r="E44" s="4">
        <v>0</v>
      </c>
      <c r="F44" s="4">
        <v>16600</v>
      </c>
      <c r="G44" s="4">
        <v>954500000</v>
      </c>
      <c r="H44" s="4">
        <f t="shared" si="0"/>
        <v>-9611045.6553754807</v>
      </c>
      <c r="I44" s="4"/>
      <c r="J44" s="4"/>
      <c r="K44" s="4"/>
      <c r="L44" s="4"/>
      <c r="M44" s="4"/>
      <c r="N44" s="4"/>
      <c r="O44" s="4"/>
      <c r="P44" s="4"/>
      <c r="Q44" s="4"/>
      <c r="R44" s="4">
        <v>146200</v>
      </c>
      <c r="S44" s="5">
        <v>0.11354309165526676</v>
      </c>
      <c r="T44" s="5">
        <v>0</v>
      </c>
      <c r="U44" s="5">
        <v>5.2724099999999999E-3</v>
      </c>
    </row>
    <row r="45" spans="1:21" x14ac:dyDescent="0.2">
      <c r="A45" s="26"/>
      <c r="B45" t="s">
        <v>21</v>
      </c>
      <c r="C45" s="2">
        <v>45259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-9611045.6553754807</v>
      </c>
      <c r="I45" s="4"/>
      <c r="J45" s="4"/>
      <c r="K45" s="4"/>
      <c r="L45" s="4"/>
      <c r="M45" s="4"/>
      <c r="N45" s="4"/>
      <c r="O45" s="4"/>
      <c r="P45" s="4"/>
      <c r="Q45" s="4"/>
      <c r="R45" s="4">
        <v>180100</v>
      </c>
      <c r="S45" s="5">
        <v>0</v>
      </c>
      <c r="T45" s="5">
        <v>0</v>
      </c>
      <c r="U45" s="5">
        <v>6.99301E-3</v>
      </c>
    </row>
    <row r="46" spans="1:21" x14ac:dyDescent="0.2">
      <c r="A46" s="26"/>
      <c r="B46" t="s">
        <v>22</v>
      </c>
      <c r="C46" s="2">
        <v>45260</v>
      </c>
      <c r="D46" s="4">
        <v>0</v>
      </c>
      <c r="E46" s="4">
        <v>6016</v>
      </c>
      <c r="F46" s="4">
        <v>-6016</v>
      </c>
      <c r="G46" s="4">
        <v>-344720000</v>
      </c>
      <c r="H46" s="4">
        <f t="shared" si="0"/>
        <v>-354331045.65537548</v>
      </c>
      <c r="I46" s="4"/>
      <c r="J46" s="4"/>
      <c r="K46" s="4"/>
      <c r="L46" s="4"/>
      <c r="M46" s="4"/>
      <c r="N46" s="4"/>
      <c r="O46" s="4"/>
      <c r="P46" s="4"/>
      <c r="Q46" s="4"/>
      <c r="R46" s="4">
        <v>136500</v>
      </c>
      <c r="S46" s="5">
        <v>4.4073260073260075E-2</v>
      </c>
      <c r="T46" s="5">
        <v>0</v>
      </c>
      <c r="U46" s="5">
        <v>-8.6805600000000004E-3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26265</v>
      </c>
      <c r="E47" s="4">
        <v>26265</v>
      </c>
      <c r="F47" s="4">
        <v>0</v>
      </c>
      <c r="G47" s="4">
        <v>0</v>
      </c>
      <c r="H47" s="4">
        <f t="shared" si="0"/>
        <v>-354331045.65537548</v>
      </c>
      <c r="I47" s="4"/>
      <c r="J47" s="4"/>
      <c r="K47" s="4"/>
      <c r="L47" s="4"/>
      <c r="M47" s="4"/>
      <c r="N47" s="4"/>
      <c r="O47" s="4"/>
      <c r="P47" s="4"/>
      <c r="Q47" s="4"/>
      <c r="R47" s="4">
        <v>150665</v>
      </c>
      <c r="S47" s="5">
        <v>0.34865429927322206</v>
      </c>
      <c r="T47" s="5">
        <v>0</v>
      </c>
      <c r="U47" s="5">
        <v>3.5026300000000001E-3</v>
      </c>
    </row>
    <row r="48" spans="1:21" x14ac:dyDescent="0.2">
      <c r="A48" s="26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-354331045.65537548</v>
      </c>
      <c r="I48" s="4"/>
      <c r="J48" s="4"/>
      <c r="K48" s="4"/>
      <c r="L48" s="4"/>
      <c r="M48" s="4"/>
      <c r="N48" s="4"/>
      <c r="O48" s="4"/>
      <c r="P48" s="4"/>
      <c r="Q48" s="4"/>
      <c r="R48" s="4">
        <v>622000</v>
      </c>
      <c r="S48" s="5">
        <v>0</v>
      </c>
      <c r="T48" s="5">
        <v>0</v>
      </c>
      <c r="U48" s="5">
        <v>1.2216400000000001E-2</v>
      </c>
    </row>
    <row r="49" spans="1:21" x14ac:dyDescent="0.2">
      <c r="A49" s="26"/>
      <c r="B49" t="s">
        <v>28</v>
      </c>
      <c r="C49" s="2">
        <v>45265</v>
      </c>
      <c r="D49" s="4">
        <v>6016</v>
      </c>
      <c r="E49" s="4">
        <v>0</v>
      </c>
      <c r="F49" s="4">
        <v>6016</v>
      </c>
      <c r="G49" s="4">
        <v>351980000</v>
      </c>
      <c r="H49" s="4">
        <f t="shared" si="0"/>
        <v>-2351045.6553754807</v>
      </c>
      <c r="I49" s="4"/>
      <c r="J49" s="4"/>
      <c r="K49" s="4"/>
      <c r="L49" s="4"/>
      <c r="M49" s="4"/>
      <c r="N49" s="4"/>
      <c r="O49" s="4"/>
      <c r="P49" s="4"/>
      <c r="Q49" s="4"/>
      <c r="R49" s="4">
        <v>583400</v>
      </c>
      <c r="S49" s="5">
        <v>1.031196434693178E-2</v>
      </c>
      <c r="T49" s="5">
        <v>0</v>
      </c>
      <c r="U49" s="5">
        <v>2.2413789999999999E-2</v>
      </c>
    </row>
    <row r="50" spans="1:21" x14ac:dyDescent="0.2">
      <c r="A50" s="26"/>
      <c r="B50" t="s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-2351045.6553754807</v>
      </c>
      <c r="I50" s="4"/>
      <c r="J50" s="4"/>
      <c r="K50" s="4"/>
      <c r="L50" s="4"/>
      <c r="M50" s="4"/>
      <c r="N50" s="4"/>
      <c r="O50" s="4"/>
      <c r="P50" s="4"/>
      <c r="Q50" s="4"/>
      <c r="R50" s="4">
        <v>222200</v>
      </c>
      <c r="S50" s="5">
        <v>0</v>
      </c>
      <c r="T50" s="5">
        <v>0</v>
      </c>
      <c r="U50" s="5">
        <v>-8.4317000000000003E-3</v>
      </c>
    </row>
    <row r="51" spans="1:21" x14ac:dyDescent="0.2">
      <c r="A51" s="26"/>
      <c r="B51" t="s">
        <v>30</v>
      </c>
      <c r="C51" s="2">
        <v>45267</v>
      </c>
      <c r="D51" s="4">
        <v>792967</v>
      </c>
      <c r="E51" s="4">
        <v>793000</v>
      </c>
      <c r="F51" s="4">
        <v>-33</v>
      </c>
      <c r="G51" s="4">
        <v>-2080000</v>
      </c>
      <c r="H51" s="4">
        <f t="shared" si="0"/>
        <v>-4431045.6553754807</v>
      </c>
      <c r="I51" s="4"/>
      <c r="J51" s="4"/>
      <c r="K51" s="4"/>
      <c r="L51" s="4"/>
      <c r="M51" s="4"/>
      <c r="N51" s="4"/>
      <c r="O51" s="4"/>
      <c r="P51" s="4"/>
      <c r="Q51" s="4"/>
      <c r="R51" s="4">
        <v>1236400</v>
      </c>
      <c r="S51" s="5">
        <v>1.2827296991264963</v>
      </c>
      <c r="T51" s="5">
        <v>0</v>
      </c>
      <c r="U51" s="5">
        <v>-1.360544E-2</v>
      </c>
    </row>
    <row r="52" spans="1:21" x14ac:dyDescent="0.2">
      <c r="A52" s="26"/>
      <c r="B52" t="s">
        <v>37</v>
      </c>
      <c r="C52" s="2">
        <v>45268</v>
      </c>
      <c r="D52" s="4">
        <v>0</v>
      </c>
      <c r="E52" s="4">
        <v>15000</v>
      </c>
      <c r="F52" s="4">
        <v>-15000</v>
      </c>
      <c r="G52" s="4">
        <v>-868590000</v>
      </c>
      <c r="H52" s="4">
        <f t="shared" si="0"/>
        <v>-873021045.65537548</v>
      </c>
      <c r="I52" s="4"/>
      <c r="J52" s="4"/>
      <c r="K52" s="4"/>
      <c r="L52" s="4"/>
      <c r="M52" s="4"/>
      <c r="N52" s="4"/>
      <c r="O52" s="4"/>
      <c r="P52" s="4"/>
      <c r="Q52" s="4"/>
      <c r="R52" s="4">
        <v>539000</v>
      </c>
      <c r="S52" s="5">
        <v>2.7829313543599257E-2</v>
      </c>
      <c r="T52" s="5">
        <v>0</v>
      </c>
      <c r="U52" s="5">
        <v>2.0689659999999999E-2</v>
      </c>
    </row>
    <row r="53" spans="1:21" x14ac:dyDescent="0.2">
      <c r="A53" s="26"/>
      <c r="B53" t="s">
        <v>34</v>
      </c>
      <c r="C53" s="2">
        <v>45271</v>
      </c>
      <c r="D53" s="4">
        <v>39735</v>
      </c>
      <c r="E53" s="4">
        <v>39735</v>
      </c>
      <c r="F53" s="4">
        <v>0</v>
      </c>
      <c r="G53" s="4">
        <v>0</v>
      </c>
      <c r="H53" s="4">
        <f t="shared" si="0"/>
        <v>-873021045.65537548</v>
      </c>
      <c r="I53" s="4"/>
      <c r="J53" s="4"/>
      <c r="K53" s="4"/>
      <c r="L53" s="4"/>
      <c r="M53" s="4"/>
      <c r="N53" s="4">
        <v>145</v>
      </c>
      <c r="O53" s="4">
        <v>296</v>
      </c>
      <c r="P53" s="4">
        <v>65700</v>
      </c>
      <c r="Q53" s="4">
        <v>151500</v>
      </c>
      <c r="R53" s="4">
        <v>276735</v>
      </c>
      <c r="S53" s="5">
        <v>0.28717003631633153</v>
      </c>
      <c r="T53" s="5">
        <v>0</v>
      </c>
      <c r="U53" s="5">
        <v>-8.4459500000000007E-3</v>
      </c>
    </row>
    <row r="54" spans="1:21" x14ac:dyDescent="0.2">
      <c r="A54" s="26"/>
      <c r="B54" t="s">
        <v>35</v>
      </c>
      <c r="C54" s="2">
        <v>45272</v>
      </c>
      <c r="D54" s="4">
        <v>33</v>
      </c>
      <c r="E54" s="4">
        <v>0</v>
      </c>
      <c r="F54" s="4">
        <v>33</v>
      </c>
      <c r="G54" s="4">
        <v>2070000</v>
      </c>
      <c r="H54" s="4">
        <f t="shared" si="0"/>
        <v>-870951045.65537548</v>
      </c>
      <c r="I54" s="4"/>
      <c r="J54" s="4"/>
      <c r="K54" s="4"/>
      <c r="L54" s="4"/>
      <c r="M54" s="4"/>
      <c r="N54" s="4">
        <v>207</v>
      </c>
      <c r="O54" s="4">
        <v>204</v>
      </c>
      <c r="P54" s="4">
        <v>138300</v>
      </c>
      <c r="Q54" s="4">
        <v>104400</v>
      </c>
      <c r="R54" s="4">
        <v>287000</v>
      </c>
      <c r="S54" s="5">
        <v>1.1498257839721255E-4</v>
      </c>
      <c r="T54" s="5">
        <v>0</v>
      </c>
      <c r="U54" s="5">
        <v>5.11073E-3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D1-BB2E-474D-A992-22038D5C26CB}">
  <dimension ref="A1:U67"/>
  <sheetViews>
    <sheetView workbookViewId="0">
      <pane ySplit="2" topLeftCell="A23" activePane="bottomLeft" state="frozen"/>
      <selection pane="bottomLeft" activeCell="H54" sqref="H54"/>
    </sheetView>
  </sheetViews>
  <sheetFormatPr baseColWidth="10" defaultRowHeight="16" x14ac:dyDescent="0.2"/>
  <cols>
    <col min="4" max="4" width="15" customWidth="1"/>
    <col min="5" max="5" width="13.6640625" customWidth="1"/>
    <col min="6" max="6" width="13.83203125" customWidth="1"/>
    <col min="7" max="7" width="15.83203125" customWidth="1"/>
    <col min="8" max="8" width="18.83203125" customWidth="1"/>
    <col min="18" max="18" width="14.1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13800</v>
      </c>
      <c r="E3" s="4">
        <v>36193</v>
      </c>
      <c r="F3" s="4">
        <v>-22393</v>
      </c>
      <c r="G3" s="4">
        <v>-702380000</v>
      </c>
      <c r="H3" s="4">
        <v>-702380000</v>
      </c>
      <c r="I3" s="4"/>
      <c r="J3" s="4"/>
      <c r="K3" s="4"/>
      <c r="L3" s="4"/>
      <c r="M3" s="4"/>
      <c r="N3" s="4"/>
      <c r="O3" s="4"/>
      <c r="P3" s="4"/>
      <c r="Q3" s="4"/>
      <c r="R3" s="4">
        <v>3576100</v>
      </c>
      <c r="S3" s="5">
        <v>1.3979754481138671E-2</v>
      </c>
      <c r="T3" s="5">
        <v>0</v>
      </c>
      <c r="U3" s="5">
        <v>3.23625E-3</v>
      </c>
    </row>
    <row r="4" spans="1:21" x14ac:dyDescent="0.2">
      <c r="A4" s="26"/>
      <c r="B4" t="s">
        <v>26</v>
      </c>
      <c r="C4" s="2">
        <v>45202</v>
      </c>
      <c r="D4" s="4">
        <v>16400</v>
      </c>
      <c r="E4" s="4">
        <v>154800</v>
      </c>
      <c r="F4" s="4">
        <v>-138400</v>
      </c>
      <c r="G4" s="4">
        <v>-4164240000</v>
      </c>
      <c r="H4" s="4">
        <f>H3+G4</f>
        <v>-4866620000</v>
      </c>
      <c r="I4" s="4"/>
      <c r="J4" s="4"/>
      <c r="K4" s="4"/>
      <c r="L4" s="4"/>
      <c r="M4" s="4"/>
      <c r="N4" s="4"/>
      <c r="O4" s="4"/>
      <c r="P4" s="4"/>
      <c r="Q4" s="4"/>
      <c r="R4" s="4">
        <v>4546400</v>
      </c>
      <c r="S4" s="5">
        <v>3.7656167517156433E-2</v>
      </c>
      <c r="T4" s="5">
        <v>0</v>
      </c>
      <c r="U4" s="5">
        <v>-5.8064520000000001E-2</v>
      </c>
    </row>
    <row r="5" spans="1:21" x14ac:dyDescent="0.2">
      <c r="A5" s="26"/>
      <c r="B5" t="s">
        <v>27</v>
      </c>
      <c r="C5" s="2">
        <v>45203</v>
      </c>
      <c r="D5" s="4">
        <v>77700</v>
      </c>
      <c r="E5" s="4">
        <v>73500</v>
      </c>
      <c r="F5" s="4">
        <v>4200</v>
      </c>
      <c r="G5" s="4">
        <v>81770000</v>
      </c>
      <c r="H5" s="4">
        <f>H4+G5</f>
        <v>-4784850000</v>
      </c>
      <c r="I5" s="4"/>
      <c r="J5" s="4"/>
      <c r="K5" s="4"/>
      <c r="L5" s="4"/>
      <c r="M5" s="4"/>
      <c r="N5" s="4"/>
      <c r="O5" s="4"/>
      <c r="P5" s="4"/>
      <c r="Q5" s="4"/>
      <c r="R5" s="4">
        <v>3472200</v>
      </c>
      <c r="S5" s="5">
        <v>4.3545878693623641E-2</v>
      </c>
      <c r="T5" s="5">
        <v>0</v>
      </c>
      <c r="U5" s="5">
        <v>6.1643839999999998E-2</v>
      </c>
    </row>
    <row r="6" spans="1:21" x14ac:dyDescent="0.2">
      <c r="A6" s="26"/>
      <c r="B6" t="s">
        <v>28</v>
      </c>
      <c r="C6" s="2">
        <v>45204</v>
      </c>
      <c r="D6" s="4">
        <v>1200</v>
      </c>
      <c r="E6" s="4">
        <v>278000</v>
      </c>
      <c r="F6" s="4">
        <v>-276800</v>
      </c>
      <c r="G6" s="4">
        <v>-8517280000</v>
      </c>
      <c r="H6" s="4">
        <f>H5+G6</f>
        <v>-13302130000</v>
      </c>
      <c r="I6" s="4"/>
      <c r="J6" s="4"/>
      <c r="K6" s="4"/>
      <c r="L6" s="4"/>
      <c r="M6" s="4"/>
      <c r="N6" s="4"/>
      <c r="O6" s="4"/>
      <c r="P6" s="4"/>
      <c r="Q6" s="4"/>
      <c r="R6" s="4">
        <v>3109800</v>
      </c>
      <c r="S6" s="5">
        <v>8.9780693292173128E-2</v>
      </c>
      <c r="T6" s="5">
        <v>0</v>
      </c>
      <c r="U6" s="5">
        <v>-3.2258059999999998E-2</v>
      </c>
    </row>
    <row r="7" spans="1:21" x14ac:dyDescent="0.2">
      <c r="A7" s="26"/>
      <c r="B7" t="s">
        <v>29</v>
      </c>
      <c r="C7" s="2">
        <v>45205</v>
      </c>
      <c r="D7" s="4">
        <v>2300</v>
      </c>
      <c r="E7" s="4">
        <v>2100</v>
      </c>
      <c r="F7" s="4">
        <v>200</v>
      </c>
      <c r="G7" s="4">
        <v>4910000</v>
      </c>
      <c r="H7" s="4">
        <f t="shared" ref="H7:H54" si="0">H6+G7</f>
        <v>-13297220000</v>
      </c>
      <c r="I7" s="4"/>
      <c r="J7" s="4"/>
      <c r="K7" s="4"/>
      <c r="L7" s="4"/>
      <c r="M7" s="4"/>
      <c r="N7" s="4"/>
      <c r="O7" s="4"/>
      <c r="P7" s="4"/>
      <c r="Q7" s="4"/>
      <c r="R7" s="4">
        <v>2704200</v>
      </c>
      <c r="S7" s="5">
        <v>1.62709858738259E-3</v>
      </c>
      <c r="T7" s="5">
        <v>0</v>
      </c>
      <c r="U7" s="5">
        <v>2.833333E-2</v>
      </c>
    </row>
    <row r="8" spans="1:21" x14ac:dyDescent="0.2">
      <c r="A8" s="26"/>
      <c r="B8" t="s">
        <v>32</v>
      </c>
      <c r="C8" s="2">
        <v>45208</v>
      </c>
      <c r="D8" s="4">
        <v>800</v>
      </c>
      <c r="E8" s="4">
        <v>106600</v>
      </c>
      <c r="F8" s="4">
        <v>-105800</v>
      </c>
      <c r="G8" s="4">
        <v>-3302490000</v>
      </c>
      <c r="H8" s="4">
        <f t="shared" si="0"/>
        <v>-16599710000</v>
      </c>
      <c r="I8" s="4"/>
      <c r="J8" s="4"/>
      <c r="K8" s="4"/>
      <c r="L8" s="4"/>
      <c r="M8" s="4"/>
      <c r="N8" s="4"/>
      <c r="O8" s="4"/>
      <c r="P8" s="4"/>
      <c r="Q8" s="4"/>
      <c r="R8" s="4">
        <v>4008500</v>
      </c>
      <c r="S8" s="5">
        <v>2.6793064737432953E-2</v>
      </c>
      <c r="T8" s="5">
        <v>0</v>
      </c>
      <c r="U8" s="5">
        <v>2.7552670000000001E-2</v>
      </c>
    </row>
    <row r="9" spans="1:21" x14ac:dyDescent="0.2">
      <c r="A9" s="26"/>
      <c r="B9" t="s">
        <v>33</v>
      </c>
      <c r="C9" s="2">
        <v>45209</v>
      </c>
      <c r="D9" s="4">
        <v>3100</v>
      </c>
      <c r="E9" s="4">
        <v>40075</v>
      </c>
      <c r="F9" s="4">
        <v>-36975</v>
      </c>
      <c r="G9" s="4">
        <v>-1255190000</v>
      </c>
      <c r="H9" s="4">
        <f t="shared" si="0"/>
        <v>-17854900000</v>
      </c>
      <c r="I9" s="4"/>
      <c r="J9" s="4"/>
      <c r="K9" s="4"/>
      <c r="L9" s="4"/>
      <c r="M9" s="4"/>
      <c r="N9" s="4"/>
      <c r="O9" s="4"/>
      <c r="P9" s="4"/>
      <c r="Q9" s="4"/>
      <c r="R9" s="4">
        <v>10845600</v>
      </c>
      <c r="S9" s="5">
        <v>3.9808770376927047E-3</v>
      </c>
      <c r="T9" s="5">
        <v>0</v>
      </c>
      <c r="U9" s="5">
        <v>3.1545740000000003E-2</v>
      </c>
    </row>
    <row r="10" spans="1:21" x14ac:dyDescent="0.2">
      <c r="A10" s="26"/>
      <c r="B10" t="s">
        <v>34</v>
      </c>
      <c r="C10" s="2">
        <v>45210</v>
      </c>
      <c r="D10" s="4">
        <v>610400</v>
      </c>
      <c r="E10" s="4">
        <v>10900</v>
      </c>
      <c r="F10" s="4">
        <v>599500</v>
      </c>
      <c r="G10" s="4">
        <v>19887310000</v>
      </c>
      <c r="H10" s="4">
        <f t="shared" si="0"/>
        <v>2032410000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3655800</v>
      </c>
      <c r="S10" s="5">
        <v>0.16994912194321352</v>
      </c>
      <c r="T10" s="5">
        <v>0</v>
      </c>
      <c r="U10" s="5">
        <v>2.2935779999999999E-2</v>
      </c>
    </row>
    <row r="11" spans="1:21" x14ac:dyDescent="0.2">
      <c r="A11" s="26"/>
      <c r="B11" t="s">
        <v>35</v>
      </c>
      <c r="C11" s="2">
        <v>45211</v>
      </c>
      <c r="D11" s="4">
        <v>24300</v>
      </c>
      <c r="E11" s="4">
        <v>221000</v>
      </c>
      <c r="F11" s="4">
        <v>-196700</v>
      </c>
      <c r="G11" s="4">
        <v>-6528960000</v>
      </c>
      <c r="H11" s="4">
        <f t="shared" si="0"/>
        <v>-4496550000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4678700</v>
      </c>
      <c r="S11" s="5">
        <v>5.2429093551627587E-2</v>
      </c>
      <c r="T11" s="5">
        <v>0</v>
      </c>
      <c r="U11" s="5">
        <v>-2.242152E-2</v>
      </c>
    </row>
    <row r="12" spans="1:21" x14ac:dyDescent="0.2">
      <c r="A12" s="26"/>
      <c r="B12" t="s">
        <v>36</v>
      </c>
      <c r="C12" s="2">
        <v>45212</v>
      </c>
      <c r="D12" s="4">
        <v>237000</v>
      </c>
      <c r="E12" s="4">
        <v>5200</v>
      </c>
      <c r="F12" s="4">
        <v>231800</v>
      </c>
      <c r="G12" s="4">
        <v>7702230000</v>
      </c>
      <c r="H12" s="4">
        <f t="shared" si="0"/>
        <v>3205680000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3981600</v>
      </c>
      <c r="S12" s="5">
        <v>6.0829817158931085E-2</v>
      </c>
      <c r="T12" s="5">
        <v>0</v>
      </c>
      <c r="U12" s="5">
        <v>3.058104E-2</v>
      </c>
    </row>
    <row r="13" spans="1:21" x14ac:dyDescent="0.2">
      <c r="A13" s="26"/>
      <c r="B13" t="s">
        <v>8</v>
      </c>
      <c r="C13" s="6">
        <v>45215</v>
      </c>
      <c r="D13" s="4">
        <v>28000</v>
      </c>
      <c r="E13" s="4">
        <v>85900</v>
      </c>
      <c r="F13" s="4">
        <v>-57900</v>
      </c>
      <c r="G13" s="4">
        <v>-1920630000</v>
      </c>
      <c r="H13" s="4">
        <f t="shared" si="0"/>
        <v>1285050000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4535300</v>
      </c>
      <c r="S13" s="5">
        <v>2.5114104910369767E-2</v>
      </c>
      <c r="T13" s="5">
        <v>0</v>
      </c>
      <c r="U13" s="5">
        <v>-4.7477739999999997E-2</v>
      </c>
    </row>
    <row r="14" spans="1:21" x14ac:dyDescent="0.2">
      <c r="A14" s="26"/>
      <c r="B14" t="s">
        <v>9</v>
      </c>
      <c r="C14" s="6">
        <v>45216</v>
      </c>
      <c r="D14" s="4">
        <v>231900</v>
      </c>
      <c r="E14" s="4">
        <v>3625</v>
      </c>
      <c r="F14" s="4">
        <v>228275</v>
      </c>
      <c r="G14" s="4">
        <v>7081810000</v>
      </c>
      <c r="H14" s="4">
        <f t="shared" si="0"/>
        <v>8366860000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7489900</v>
      </c>
      <c r="S14" s="5">
        <v>3.1445680182645964E-2</v>
      </c>
      <c r="T14" s="5">
        <v>0</v>
      </c>
      <c r="U14" s="5">
        <v>-6.8535830000000006E-2</v>
      </c>
    </row>
    <row r="15" spans="1:21" x14ac:dyDescent="0.2">
      <c r="A15" s="26"/>
      <c r="B15" t="s">
        <v>10</v>
      </c>
      <c r="C15" s="6">
        <v>45217</v>
      </c>
      <c r="D15" s="4">
        <v>333700</v>
      </c>
      <c r="E15" s="4">
        <v>6500</v>
      </c>
      <c r="F15" s="4">
        <v>327200</v>
      </c>
      <c r="G15" s="4">
        <v>9483440000</v>
      </c>
      <c r="H15" s="4">
        <f t="shared" si="0"/>
        <v>17850300000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7787400</v>
      </c>
      <c r="S15" s="5">
        <v>4.3685954233762231E-2</v>
      </c>
      <c r="T15" s="5">
        <v>0</v>
      </c>
      <c r="U15" s="5">
        <v>-3.6789299999999997E-2</v>
      </c>
    </row>
    <row r="16" spans="1:21" x14ac:dyDescent="0.2">
      <c r="A16" s="26"/>
      <c r="B16" t="s">
        <v>11</v>
      </c>
      <c r="C16" s="6">
        <v>45218</v>
      </c>
      <c r="D16" s="4">
        <v>15400</v>
      </c>
      <c r="E16" s="4">
        <v>73069</v>
      </c>
      <c r="F16" s="4">
        <v>-57669</v>
      </c>
      <c r="G16" s="4">
        <v>-1666400000</v>
      </c>
      <c r="H16" s="4">
        <f t="shared" si="0"/>
        <v>16183900000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3963500</v>
      </c>
      <c r="S16" s="5">
        <v>2.2320928472309827E-2</v>
      </c>
      <c r="T16" s="5">
        <v>0</v>
      </c>
      <c r="U16" s="5">
        <v>-5.2083329999999997E-2</v>
      </c>
    </row>
    <row r="17" spans="1:21" x14ac:dyDescent="0.2">
      <c r="A17" s="26"/>
      <c r="B17" t="s">
        <v>12</v>
      </c>
      <c r="C17" s="6">
        <v>45219</v>
      </c>
      <c r="D17" s="4">
        <v>83500</v>
      </c>
      <c r="E17" s="4">
        <v>26400</v>
      </c>
      <c r="F17" s="4">
        <v>57100</v>
      </c>
      <c r="G17" s="4">
        <v>1545110000</v>
      </c>
      <c r="H17" s="4">
        <f t="shared" si="0"/>
        <v>17729010000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4114700</v>
      </c>
      <c r="S17" s="5">
        <v>2.6709116095948671E-2</v>
      </c>
      <c r="T17" s="5">
        <v>0</v>
      </c>
      <c r="U17" s="5">
        <v>2.5641029999999999E-2</v>
      </c>
    </row>
    <row r="18" spans="1:21" x14ac:dyDescent="0.2">
      <c r="A18" s="26"/>
      <c r="B18" t="s">
        <v>15</v>
      </c>
      <c r="C18" s="6">
        <v>45222</v>
      </c>
      <c r="D18" s="4">
        <v>2500</v>
      </c>
      <c r="E18" s="4">
        <v>371900</v>
      </c>
      <c r="F18" s="4">
        <v>-369400</v>
      </c>
      <c r="G18" s="4">
        <v>-10292880000</v>
      </c>
      <c r="H18" s="4">
        <f t="shared" si="0"/>
        <v>7436130000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2305100</v>
      </c>
      <c r="S18" s="5">
        <v>0.16242245455728602</v>
      </c>
      <c r="T18" s="5">
        <v>0</v>
      </c>
      <c r="U18" s="5">
        <v>-3.5714290000000003E-2</v>
      </c>
    </row>
    <row r="19" spans="1:21" x14ac:dyDescent="0.2">
      <c r="A19" s="26"/>
      <c r="B19" t="s">
        <v>16</v>
      </c>
      <c r="C19" s="6">
        <v>45223</v>
      </c>
      <c r="D19" s="4">
        <v>37700</v>
      </c>
      <c r="E19" s="4">
        <v>111700</v>
      </c>
      <c r="F19" s="4">
        <v>-74000</v>
      </c>
      <c r="G19" s="4">
        <v>-2005360000</v>
      </c>
      <c r="H19" s="4">
        <f t="shared" si="0"/>
        <v>5430770000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1912000</v>
      </c>
      <c r="S19" s="5">
        <v>7.8138075313807537E-2</v>
      </c>
      <c r="T19" s="5">
        <v>0</v>
      </c>
      <c r="U19" s="5">
        <v>7.4074099999999997E-3</v>
      </c>
    </row>
    <row r="20" spans="1:21" x14ac:dyDescent="0.2">
      <c r="A20" s="26"/>
      <c r="B20" t="s">
        <v>17</v>
      </c>
      <c r="C20" s="6">
        <v>45224</v>
      </c>
      <c r="D20" s="4">
        <v>603300</v>
      </c>
      <c r="E20" s="4">
        <v>82600</v>
      </c>
      <c r="F20" s="4">
        <v>520700</v>
      </c>
      <c r="G20" s="4">
        <v>14685930000</v>
      </c>
      <c r="H20" s="4">
        <f t="shared" si="0"/>
        <v>20116700000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3044800</v>
      </c>
      <c r="S20" s="5">
        <v>0.22526931161324226</v>
      </c>
      <c r="T20" s="5">
        <v>0</v>
      </c>
      <c r="U20" s="5">
        <v>2.205882E-2</v>
      </c>
    </row>
    <row r="21" spans="1:21" x14ac:dyDescent="0.2">
      <c r="A21" s="26"/>
      <c r="B21" t="s">
        <v>18</v>
      </c>
      <c r="C21" s="6">
        <v>45225</v>
      </c>
      <c r="D21" s="4">
        <v>822500</v>
      </c>
      <c r="E21" s="4">
        <v>63900</v>
      </c>
      <c r="F21" s="4">
        <v>758600</v>
      </c>
      <c r="G21" s="4">
        <v>19890141826.737015</v>
      </c>
      <c r="H21" s="4">
        <f t="shared" si="0"/>
        <v>40006841826.737015</v>
      </c>
      <c r="I21" s="4"/>
      <c r="J21" s="4"/>
      <c r="K21" s="4"/>
      <c r="L21" s="4"/>
      <c r="M21" s="4"/>
      <c r="N21" s="4"/>
      <c r="O21" s="4"/>
      <c r="P21" s="4"/>
      <c r="Q21" s="4"/>
      <c r="R21" s="4">
        <v>6548200</v>
      </c>
      <c r="S21" s="5">
        <v>0.13536544393879235</v>
      </c>
      <c r="T21" s="5">
        <v>0</v>
      </c>
      <c r="U21" s="5">
        <v>-6.8345320000000001E-2</v>
      </c>
    </row>
    <row r="22" spans="1:21" x14ac:dyDescent="0.2">
      <c r="A22" s="26"/>
      <c r="B22" t="s">
        <v>19</v>
      </c>
      <c r="C22" s="6">
        <v>45226</v>
      </c>
      <c r="D22" s="4">
        <v>37000</v>
      </c>
      <c r="E22" s="4">
        <v>3000</v>
      </c>
      <c r="F22" s="4">
        <v>34000</v>
      </c>
      <c r="G22" s="4">
        <v>886350000</v>
      </c>
      <c r="H22" s="4">
        <f t="shared" si="0"/>
        <v>40893191826.737015</v>
      </c>
      <c r="I22" s="4"/>
      <c r="J22" s="4"/>
      <c r="K22" s="4"/>
      <c r="L22" s="4"/>
      <c r="M22" s="4"/>
      <c r="N22" s="4"/>
      <c r="O22" s="4"/>
      <c r="P22" s="4"/>
      <c r="Q22" s="4"/>
      <c r="R22" s="4">
        <v>2260900</v>
      </c>
      <c r="S22" s="5">
        <v>1.7692069529833251E-2</v>
      </c>
      <c r="T22" s="5">
        <v>0</v>
      </c>
      <c r="U22" s="5">
        <v>2.1235520000000001E-2</v>
      </c>
    </row>
    <row r="23" spans="1:21" x14ac:dyDescent="0.2">
      <c r="A23" s="26"/>
      <c r="B23" t="s">
        <v>22</v>
      </c>
      <c r="C23" s="2">
        <v>45229</v>
      </c>
      <c r="D23" s="4">
        <v>97600</v>
      </c>
      <c r="E23" s="4">
        <v>2800</v>
      </c>
      <c r="F23" s="4">
        <v>94800</v>
      </c>
      <c r="G23" s="4">
        <v>2408080000</v>
      </c>
      <c r="H23" s="4">
        <f t="shared" si="0"/>
        <v>43301271826.737015</v>
      </c>
      <c r="I23" s="4"/>
      <c r="J23" s="4"/>
      <c r="K23" s="4"/>
      <c r="L23" s="4"/>
      <c r="M23" s="4"/>
      <c r="N23" s="4"/>
      <c r="O23" s="4"/>
      <c r="P23" s="4"/>
      <c r="Q23" s="4"/>
      <c r="R23" s="4">
        <v>1671700</v>
      </c>
      <c r="S23" s="5">
        <v>6.0058622958664834E-2</v>
      </c>
      <c r="T23" s="5">
        <v>0</v>
      </c>
      <c r="U23" s="5">
        <v>-3.9697540000000003E-2</v>
      </c>
    </row>
    <row r="24" spans="1:21" x14ac:dyDescent="0.2">
      <c r="A24" s="26"/>
      <c r="B24" t="s">
        <v>23</v>
      </c>
      <c r="C24" s="2">
        <v>45230</v>
      </c>
      <c r="D24" s="4">
        <v>64300</v>
      </c>
      <c r="E24" s="4">
        <v>210800</v>
      </c>
      <c r="F24" s="4">
        <v>-146500</v>
      </c>
      <c r="G24" s="4">
        <v>-3728750000</v>
      </c>
      <c r="H24" s="4">
        <f t="shared" si="0"/>
        <v>39572521826.737015</v>
      </c>
      <c r="I24" s="4"/>
      <c r="J24" s="4"/>
      <c r="K24" s="4"/>
      <c r="L24" s="4"/>
      <c r="M24" s="4"/>
      <c r="N24" s="4"/>
      <c r="O24" s="4"/>
      <c r="P24" s="4"/>
      <c r="Q24" s="4"/>
      <c r="R24" s="4">
        <v>3544000</v>
      </c>
      <c r="S24" s="5">
        <v>7.7624153498871334E-2</v>
      </c>
      <c r="T24" s="5">
        <v>0</v>
      </c>
      <c r="U24" s="5">
        <v>-6.6929130000000003E-2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216100</v>
      </c>
      <c r="E25" s="4">
        <v>0</v>
      </c>
      <c r="F25" s="4">
        <v>216100</v>
      </c>
      <c r="G25" s="4">
        <v>5103920000</v>
      </c>
      <c r="H25" s="4">
        <f t="shared" si="0"/>
        <v>44676441826.737015</v>
      </c>
      <c r="I25" s="4"/>
      <c r="J25" s="4"/>
      <c r="K25" s="4"/>
      <c r="L25" s="4"/>
      <c r="M25" s="4"/>
      <c r="N25" s="4"/>
      <c r="O25" s="4"/>
      <c r="P25" s="4"/>
      <c r="Q25" s="4"/>
      <c r="R25" s="4">
        <v>1830700</v>
      </c>
      <c r="S25" s="5">
        <v>0.11804227890970667</v>
      </c>
      <c r="T25" s="5">
        <v>0</v>
      </c>
      <c r="U25" s="5">
        <v>3.7974679999999997E-2</v>
      </c>
    </row>
    <row r="26" spans="1:21" x14ac:dyDescent="0.2">
      <c r="A26" s="26"/>
      <c r="B26" t="s">
        <v>25</v>
      </c>
      <c r="C26" s="6">
        <v>45232</v>
      </c>
      <c r="D26" s="4">
        <v>83000</v>
      </c>
      <c r="E26" s="4">
        <v>78500</v>
      </c>
      <c r="F26" s="4">
        <v>4500</v>
      </c>
      <c r="G26" s="4">
        <v>131060000</v>
      </c>
      <c r="H26" s="4">
        <f t="shared" si="0"/>
        <v>44807501826.737015</v>
      </c>
      <c r="I26" s="4"/>
      <c r="J26" s="4"/>
      <c r="K26" s="4"/>
      <c r="L26" s="4"/>
      <c r="M26" s="4"/>
      <c r="N26" s="4"/>
      <c r="O26" s="4"/>
      <c r="P26" s="4"/>
      <c r="Q26" s="4"/>
      <c r="R26" s="4">
        <v>2746000</v>
      </c>
      <c r="S26" s="5">
        <v>5.8812818645302259E-2</v>
      </c>
      <c r="T26" s="5">
        <v>0</v>
      </c>
      <c r="U26" s="5">
        <v>6.9105689999999997E-2</v>
      </c>
    </row>
    <row r="27" spans="1:21" x14ac:dyDescent="0.2">
      <c r="A27" s="26"/>
      <c r="B27" t="s">
        <v>26</v>
      </c>
      <c r="C27" s="6">
        <v>45233</v>
      </c>
      <c r="D27" s="4">
        <v>111800</v>
      </c>
      <c r="E27" s="4">
        <v>62500</v>
      </c>
      <c r="F27" s="4">
        <v>49300</v>
      </c>
      <c r="G27" s="4">
        <v>1279410000</v>
      </c>
      <c r="H27" s="4">
        <f t="shared" si="0"/>
        <v>46086911826.737015</v>
      </c>
      <c r="I27" s="4"/>
      <c r="J27" s="4"/>
      <c r="K27" s="4"/>
      <c r="L27" s="4"/>
      <c r="M27" s="4"/>
      <c r="N27" s="4"/>
      <c r="O27" s="4"/>
      <c r="P27" s="4"/>
      <c r="Q27" s="4"/>
      <c r="R27" s="4">
        <v>2195700</v>
      </c>
      <c r="S27" s="5">
        <v>7.9382429293619342E-2</v>
      </c>
      <c r="T27" s="5">
        <v>0</v>
      </c>
      <c r="U27" s="5">
        <v>7.6045599999999998E-3</v>
      </c>
    </row>
    <row r="28" spans="1:21" x14ac:dyDescent="0.2">
      <c r="A28" s="26"/>
      <c r="B28" t="s">
        <v>29</v>
      </c>
      <c r="C28" s="6">
        <v>45236</v>
      </c>
      <c r="D28" s="4">
        <v>81200</v>
      </c>
      <c r="E28" s="4">
        <v>176300</v>
      </c>
      <c r="F28" s="4">
        <v>-95100</v>
      </c>
      <c r="G28" s="4">
        <v>-2529225414.6232724</v>
      </c>
      <c r="H28" s="4">
        <f t="shared" si="0"/>
        <v>43557686412.113739</v>
      </c>
      <c r="I28" s="4"/>
      <c r="J28" s="4"/>
      <c r="K28" s="4"/>
      <c r="L28" s="4"/>
      <c r="M28" s="4"/>
      <c r="N28" s="4"/>
      <c r="O28" s="4"/>
      <c r="P28" s="4"/>
      <c r="Q28" s="4"/>
      <c r="R28" s="4">
        <v>1820100</v>
      </c>
      <c r="S28" s="5">
        <v>0.14147574309103894</v>
      </c>
      <c r="T28" s="5">
        <v>0</v>
      </c>
      <c r="U28" s="5">
        <v>5.6603799999999996E-3</v>
      </c>
    </row>
    <row r="29" spans="1:21" x14ac:dyDescent="0.2">
      <c r="A29" s="26"/>
      <c r="B29" t="s">
        <v>30</v>
      </c>
      <c r="C29" s="6">
        <v>45237</v>
      </c>
      <c r="D29" s="4">
        <v>746400</v>
      </c>
      <c r="E29" s="4">
        <v>7900</v>
      </c>
      <c r="F29" s="4">
        <v>738500</v>
      </c>
      <c r="G29" s="4">
        <v>20390280000</v>
      </c>
      <c r="H29" s="4">
        <f t="shared" si="0"/>
        <v>63947966412.113739</v>
      </c>
      <c r="I29" s="4"/>
      <c r="J29" s="4"/>
      <c r="K29" s="4"/>
      <c r="L29" s="4"/>
      <c r="M29" s="4"/>
      <c r="N29" s="4"/>
      <c r="O29" s="4"/>
      <c r="P29" s="4"/>
      <c r="Q29" s="4"/>
      <c r="R29" s="4">
        <v>3392400</v>
      </c>
      <c r="S29" s="5">
        <v>0.22234995873128169</v>
      </c>
      <c r="T29" s="5">
        <v>0</v>
      </c>
      <c r="U29" s="5">
        <v>3.752345E-2</v>
      </c>
    </row>
    <row r="30" spans="1:21" x14ac:dyDescent="0.2">
      <c r="A30" s="26"/>
      <c r="B30" t="s">
        <v>37</v>
      </c>
      <c r="C30" s="6">
        <v>45238</v>
      </c>
      <c r="D30" s="4">
        <v>536000</v>
      </c>
      <c r="E30" s="4">
        <v>26600</v>
      </c>
      <c r="F30" s="4">
        <v>509400</v>
      </c>
      <c r="G30" s="4">
        <v>14263820000</v>
      </c>
      <c r="H30" s="4">
        <f t="shared" si="0"/>
        <v>78211786412.113739</v>
      </c>
      <c r="I30" s="4"/>
      <c r="J30" s="4"/>
      <c r="K30" s="4"/>
      <c r="L30" s="4"/>
      <c r="M30" s="4"/>
      <c r="N30" s="4"/>
      <c r="O30" s="4"/>
      <c r="P30" s="4"/>
      <c r="Q30" s="4"/>
      <c r="R30" s="4">
        <v>3345000</v>
      </c>
      <c r="S30" s="5">
        <v>0.16819133034379671</v>
      </c>
      <c r="T30" s="5">
        <v>0</v>
      </c>
      <c r="U30" s="5">
        <v>4.8824590000000001E-2</v>
      </c>
    </row>
    <row r="31" spans="1:21" x14ac:dyDescent="0.2">
      <c r="A31" s="26"/>
      <c r="B31" t="s">
        <v>32</v>
      </c>
      <c r="C31" s="6">
        <v>45239</v>
      </c>
      <c r="D31" s="4">
        <v>569600</v>
      </c>
      <c r="E31" s="4">
        <v>14000</v>
      </c>
      <c r="F31" s="4">
        <v>555600</v>
      </c>
      <c r="G31" s="4">
        <v>16145320000</v>
      </c>
      <c r="H31" s="4">
        <f t="shared" si="0"/>
        <v>94357106412.113739</v>
      </c>
      <c r="I31" s="4"/>
      <c r="J31" s="4"/>
      <c r="K31" s="4"/>
      <c r="L31" s="4"/>
      <c r="M31" s="4"/>
      <c r="N31" s="4"/>
      <c r="O31" s="4"/>
      <c r="P31" s="4"/>
      <c r="Q31" s="4"/>
      <c r="R31" s="4">
        <v>3843400</v>
      </c>
      <c r="S31" s="5">
        <v>0.15184472082010719</v>
      </c>
      <c r="T31" s="5">
        <v>0</v>
      </c>
      <c r="U31" s="5">
        <v>-3.4482800000000002E-3</v>
      </c>
    </row>
    <row r="32" spans="1:21" x14ac:dyDescent="0.2">
      <c r="A32" s="26"/>
      <c r="B32" t="s">
        <v>33</v>
      </c>
      <c r="C32" s="6">
        <v>45240</v>
      </c>
      <c r="D32" s="4">
        <v>735900</v>
      </c>
      <c r="E32" s="4">
        <v>28800</v>
      </c>
      <c r="F32" s="4">
        <v>707100</v>
      </c>
      <c r="G32" s="4">
        <v>21182980000</v>
      </c>
      <c r="H32" s="4">
        <f t="shared" si="0"/>
        <v>115540086412.11374</v>
      </c>
      <c r="I32" s="4"/>
      <c r="J32" s="4"/>
      <c r="K32" s="4"/>
      <c r="L32" s="4"/>
      <c r="M32" s="4"/>
      <c r="N32" s="4"/>
      <c r="O32" s="4"/>
      <c r="P32" s="4"/>
      <c r="Q32" s="4"/>
      <c r="R32" s="4">
        <v>4130200</v>
      </c>
      <c r="S32" s="5">
        <v>0.1851484189627621</v>
      </c>
      <c r="T32" s="5">
        <v>0</v>
      </c>
      <c r="U32" s="5">
        <v>2.5951559999999999E-2</v>
      </c>
    </row>
    <row r="33" spans="1:21" x14ac:dyDescent="0.2">
      <c r="A33" s="26"/>
      <c r="B33" t="s">
        <v>36</v>
      </c>
      <c r="C33" s="6">
        <v>45243</v>
      </c>
      <c r="D33" s="4">
        <v>74000</v>
      </c>
      <c r="E33" s="4">
        <v>3000</v>
      </c>
      <c r="F33" s="4">
        <v>71000</v>
      </c>
      <c r="G33" s="4">
        <v>2101520000</v>
      </c>
      <c r="H33" s="4">
        <f t="shared" si="0"/>
        <v>117641606412.11374</v>
      </c>
      <c r="I33" s="4"/>
      <c r="J33" s="4"/>
      <c r="K33" s="4"/>
      <c r="L33" s="4"/>
      <c r="M33" s="4"/>
      <c r="N33" s="4"/>
      <c r="O33" s="4"/>
      <c r="P33" s="4"/>
      <c r="Q33" s="4"/>
      <c r="R33" s="4">
        <v>2529100</v>
      </c>
      <c r="S33" s="5">
        <v>3.0445613063935787E-2</v>
      </c>
      <c r="T33" s="5">
        <v>0</v>
      </c>
      <c r="U33" s="5">
        <v>-8.4317000000000003E-3</v>
      </c>
    </row>
    <row r="34" spans="1:21" x14ac:dyDescent="0.2">
      <c r="A34" s="26"/>
      <c r="B34" t="s">
        <v>38</v>
      </c>
      <c r="C34" s="6">
        <v>45244</v>
      </c>
      <c r="D34" s="4">
        <v>515700</v>
      </c>
      <c r="E34" s="4">
        <v>31200</v>
      </c>
      <c r="F34" s="4">
        <v>484500</v>
      </c>
      <c r="G34" s="4">
        <v>14385910000</v>
      </c>
      <c r="H34" s="4">
        <f t="shared" si="0"/>
        <v>132027516412.11374</v>
      </c>
      <c r="I34" s="4"/>
      <c r="J34" s="4"/>
      <c r="K34" s="4"/>
      <c r="L34" s="4"/>
      <c r="M34" s="4"/>
      <c r="N34" s="4"/>
      <c r="O34" s="4"/>
      <c r="P34" s="4"/>
      <c r="Q34" s="4"/>
      <c r="R34" s="4">
        <v>2898000</v>
      </c>
      <c r="S34" s="5">
        <v>0.18871635610766047</v>
      </c>
      <c r="T34" s="5">
        <v>0</v>
      </c>
      <c r="U34" s="5">
        <v>1.8707479999999999E-2</v>
      </c>
    </row>
    <row r="35" spans="1:21" x14ac:dyDescent="0.2">
      <c r="A35" s="26"/>
      <c r="B35" t="s">
        <v>7</v>
      </c>
      <c r="C35" s="6">
        <v>45245</v>
      </c>
      <c r="D35" s="4">
        <v>845600</v>
      </c>
      <c r="E35" s="4">
        <v>104900</v>
      </c>
      <c r="F35" s="4">
        <v>740700</v>
      </c>
      <c r="G35" s="4">
        <v>22413300000</v>
      </c>
      <c r="H35" s="4">
        <f t="shared" si="0"/>
        <v>154440816412.11374</v>
      </c>
      <c r="I35" s="4"/>
      <c r="J35" s="4"/>
      <c r="K35" s="4"/>
      <c r="L35" s="4"/>
      <c r="M35" s="4"/>
      <c r="N35" s="4"/>
      <c r="O35" s="4"/>
      <c r="P35" s="4"/>
      <c r="Q35" s="4"/>
      <c r="R35" s="4">
        <v>2605800</v>
      </c>
      <c r="S35" s="5">
        <v>0.36476322050809734</v>
      </c>
      <c r="T35" s="5">
        <v>0</v>
      </c>
      <c r="U35" s="5">
        <v>8.3472500000000005E-3</v>
      </c>
    </row>
    <row r="36" spans="1:21" x14ac:dyDescent="0.2">
      <c r="A36" s="26"/>
      <c r="B36" t="s">
        <v>8</v>
      </c>
      <c r="C36" s="6">
        <v>45246</v>
      </c>
      <c r="D36" s="4">
        <v>91300</v>
      </c>
      <c r="E36" s="4">
        <v>30800</v>
      </c>
      <c r="F36" s="4">
        <v>60500</v>
      </c>
      <c r="G36" s="4">
        <v>1816630000</v>
      </c>
      <c r="H36" s="4">
        <f t="shared" si="0"/>
        <v>156257446412.11374</v>
      </c>
      <c r="I36" s="4"/>
      <c r="J36" s="4"/>
      <c r="K36" s="4"/>
      <c r="L36" s="4"/>
      <c r="M36" s="4"/>
      <c r="N36" s="4"/>
      <c r="O36" s="4"/>
      <c r="P36" s="4"/>
      <c r="Q36" s="4"/>
      <c r="R36" s="4">
        <v>1546800</v>
      </c>
      <c r="S36" s="5">
        <v>7.8937160589604344E-2</v>
      </c>
      <c r="T36" s="5">
        <v>0</v>
      </c>
      <c r="U36" s="5">
        <v>-3.3112599999999999E-3</v>
      </c>
    </row>
    <row r="37" spans="1:21" x14ac:dyDescent="0.2">
      <c r="A37" s="26"/>
      <c r="B37" t="s">
        <v>9</v>
      </c>
      <c r="C37" s="6">
        <v>45247</v>
      </c>
      <c r="D37" s="4">
        <v>22100</v>
      </c>
      <c r="E37" s="4">
        <v>19600</v>
      </c>
      <c r="F37" s="4">
        <v>2500</v>
      </c>
      <c r="G37" s="4">
        <v>63780000</v>
      </c>
      <c r="H37" s="4">
        <f t="shared" si="0"/>
        <v>156321226412.11374</v>
      </c>
      <c r="I37" s="4"/>
      <c r="J37" s="4"/>
      <c r="K37" s="4"/>
      <c r="L37" s="4"/>
      <c r="M37" s="4"/>
      <c r="N37" s="4"/>
      <c r="O37" s="4"/>
      <c r="P37" s="4"/>
      <c r="Q37" s="4"/>
      <c r="R37" s="4">
        <v>3001500</v>
      </c>
      <c r="S37" s="5">
        <v>1.3893053473263368E-2</v>
      </c>
      <c r="T37" s="5">
        <v>0</v>
      </c>
      <c r="U37" s="5">
        <v>-2.8239199999999999E-2</v>
      </c>
    </row>
    <row r="38" spans="1:21" x14ac:dyDescent="0.2">
      <c r="A38" s="26"/>
      <c r="B38" t="s">
        <v>12</v>
      </c>
      <c r="C38" s="2">
        <v>45250</v>
      </c>
      <c r="D38" s="4">
        <v>220100</v>
      </c>
      <c r="E38" s="4">
        <v>26400</v>
      </c>
      <c r="F38" s="4">
        <v>193700</v>
      </c>
      <c r="G38" s="4">
        <v>5691220000</v>
      </c>
      <c r="H38" s="4">
        <f>H37+G38</f>
        <v>162012446412.11374</v>
      </c>
      <c r="I38" s="4"/>
      <c r="J38" s="4"/>
      <c r="K38" s="4"/>
      <c r="L38" s="4"/>
      <c r="M38" s="4"/>
      <c r="N38" s="4"/>
      <c r="O38" s="4"/>
      <c r="P38" s="4"/>
      <c r="Q38" s="4"/>
      <c r="R38" s="4">
        <v>2461300</v>
      </c>
      <c r="S38" s="5">
        <v>0.10015032706293422</v>
      </c>
      <c r="T38" s="5">
        <v>0</v>
      </c>
      <c r="U38" s="5">
        <v>2.2222220000000001E-2</v>
      </c>
    </row>
    <row r="39" spans="1:21" x14ac:dyDescent="0.2">
      <c r="A39" s="26"/>
      <c r="B39" t="s">
        <v>13</v>
      </c>
      <c r="C39" s="2">
        <v>45251</v>
      </c>
      <c r="D39" s="4">
        <v>71500</v>
      </c>
      <c r="E39" s="4">
        <v>15850</v>
      </c>
      <c r="F39" s="4">
        <v>55650</v>
      </c>
      <c r="G39" s="4">
        <v>1668721206.3633418</v>
      </c>
      <c r="H39" s="4">
        <f t="shared" si="0"/>
        <v>163681167618.47708</v>
      </c>
      <c r="I39" s="4"/>
      <c r="J39" s="4"/>
      <c r="K39" s="4"/>
      <c r="L39" s="4"/>
      <c r="M39" s="4"/>
      <c r="N39" s="4"/>
      <c r="O39" s="4"/>
      <c r="P39" s="4"/>
      <c r="Q39" s="4"/>
      <c r="R39" s="4">
        <v>3088000</v>
      </c>
      <c r="S39" s="5">
        <v>2.8286917098445597E-2</v>
      </c>
      <c r="T39" s="5">
        <v>0</v>
      </c>
      <c r="U39" s="5">
        <v>1.0033439999999999E-2</v>
      </c>
    </row>
    <row r="40" spans="1:21" x14ac:dyDescent="0.2">
      <c r="A40" s="26"/>
      <c r="B40" t="s">
        <v>14</v>
      </c>
      <c r="C40" s="2">
        <v>45252</v>
      </c>
      <c r="D40" s="4">
        <v>14070</v>
      </c>
      <c r="E40" s="4">
        <v>39180</v>
      </c>
      <c r="F40" s="4">
        <v>-25110</v>
      </c>
      <c r="G40" s="4">
        <v>-673690000</v>
      </c>
      <c r="H40" s="4">
        <f t="shared" si="0"/>
        <v>163007477618.47708</v>
      </c>
      <c r="I40" s="4"/>
      <c r="J40" s="4"/>
      <c r="K40" s="4"/>
      <c r="L40" s="4"/>
      <c r="M40" s="4"/>
      <c r="N40" s="4"/>
      <c r="O40" s="4"/>
      <c r="P40" s="4"/>
      <c r="Q40" s="4"/>
      <c r="R40" s="4">
        <v>2814100</v>
      </c>
      <c r="S40" s="5">
        <v>1.8922568494367648E-2</v>
      </c>
      <c r="T40" s="5">
        <v>0</v>
      </c>
      <c r="U40" s="5">
        <v>2.2428699999999999E-2</v>
      </c>
    </row>
    <row r="41" spans="1:21" x14ac:dyDescent="0.2">
      <c r="A41" s="26"/>
      <c r="B41" t="s">
        <v>15</v>
      </c>
      <c r="C41" s="2">
        <v>45253</v>
      </c>
      <c r="D41" s="4">
        <v>100000</v>
      </c>
      <c r="E41" s="4">
        <v>79400</v>
      </c>
      <c r="F41" s="4">
        <v>20600</v>
      </c>
      <c r="G41" s="4">
        <v>556130000</v>
      </c>
      <c r="H41" s="4">
        <f t="shared" si="0"/>
        <v>163563607618.47708</v>
      </c>
      <c r="I41" s="4"/>
      <c r="J41" s="4"/>
      <c r="K41" s="4"/>
      <c r="L41" s="4"/>
      <c r="M41" s="4"/>
      <c r="N41" s="4"/>
      <c r="O41" s="4"/>
      <c r="P41" s="4"/>
      <c r="Q41" s="4"/>
      <c r="R41" s="4">
        <v>2394900</v>
      </c>
      <c r="S41" s="5">
        <v>7.4909182011775016E-2</v>
      </c>
      <c r="T41" s="5">
        <v>0</v>
      </c>
      <c r="U41" s="5">
        <v>-3.1657360000000002E-2</v>
      </c>
    </row>
    <row r="42" spans="1:21" x14ac:dyDescent="0.2">
      <c r="A42" s="26"/>
      <c r="B42" t="s">
        <v>16</v>
      </c>
      <c r="C42" s="2">
        <v>45254</v>
      </c>
      <c r="D42" s="4">
        <v>24100</v>
      </c>
      <c r="E42" s="4">
        <v>38555</v>
      </c>
      <c r="F42" s="4">
        <v>-14455</v>
      </c>
      <c r="G42" s="4">
        <v>-367110000</v>
      </c>
      <c r="H42" s="4">
        <f t="shared" si="0"/>
        <v>163196497618.47708</v>
      </c>
      <c r="I42" s="4"/>
      <c r="J42" s="4"/>
      <c r="K42" s="4"/>
      <c r="L42" s="4"/>
      <c r="M42" s="4"/>
      <c r="N42" s="4"/>
      <c r="O42" s="4"/>
      <c r="P42" s="4"/>
      <c r="Q42" s="4"/>
      <c r="R42" s="4">
        <v>2713700</v>
      </c>
      <c r="S42" s="5">
        <v>2.3088403287025095E-2</v>
      </c>
      <c r="T42" s="5">
        <v>0</v>
      </c>
      <c r="U42" s="5">
        <v>-3.84615E-3</v>
      </c>
    </row>
    <row r="43" spans="1:21" x14ac:dyDescent="0.2">
      <c r="A43" s="26"/>
      <c r="B43" t="s">
        <v>19</v>
      </c>
      <c r="C43" s="2">
        <v>45257</v>
      </c>
      <c r="D43" s="4">
        <v>4100</v>
      </c>
      <c r="E43" s="4">
        <v>23700</v>
      </c>
      <c r="F43" s="4">
        <v>-19600</v>
      </c>
      <c r="G43" s="4">
        <v>-506340000</v>
      </c>
      <c r="H43" s="4">
        <f t="shared" si="0"/>
        <v>162690157618.47708</v>
      </c>
      <c r="I43" s="4"/>
      <c r="J43" s="4"/>
      <c r="K43" s="4"/>
      <c r="L43" s="4"/>
      <c r="M43" s="4"/>
      <c r="N43" s="4"/>
      <c r="O43" s="4"/>
      <c r="P43" s="4"/>
      <c r="Q43" s="4"/>
      <c r="R43" s="4">
        <v>931300</v>
      </c>
      <c r="S43" s="5">
        <v>2.9850746268656716E-2</v>
      </c>
      <c r="T43" s="5">
        <v>0</v>
      </c>
      <c r="U43" s="5">
        <v>-1.5444019999999999E-2</v>
      </c>
    </row>
    <row r="44" spans="1:21" x14ac:dyDescent="0.2">
      <c r="A44" s="26"/>
      <c r="B44" t="s">
        <v>20</v>
      </c>
      <c r="C44" s="2">
        <v>45258</v>
      </c>
      <c r="D44" s="4">
        <v>161840</v>
      </c>
      <c r="E44" s="4">
        <v>33800</v>
      </c>
      <c r="F44" s="4">
        <v>128040</v>
      </c>
      <c r="G44" s="4">
        <v>3243690000</v>
      </c>
      <c r="H44" s="4">
        <f t="shared" si="0"/>
        <v>165933847618.47708</v>
      </c>
      <c r="I44" s="4"/>
      <c r="J44" s="4"/>
      <c r="K44" s="4"/>
      <c r="L44" s="4"/>
      <c r="M44" s="4"/>
      <c r="N44" s="4"/>
      <c r="O44" s="4"/>
      <c r="P44" s="4"/>
      <c r="Q44" s="4"/>
      <c r="R44" s="4">
        <v>1436800</v>
      </c>
      <c r="S44" s="5">
        <v>0.13616369710467707</v>
      </c>
      <c r="T44" s="5">
        <v>0</v>
      </c>
      <c r="U44" s="5">
        <v>1.9607800000000001E-3</v>
      </c>
    </row>
    <row r="45" spans="1:21" x14ac:dyDescent="0.2">
      <c r="A45" s="26"/>
      <c r="B45" t="s">
        <v>21</v>
      </c>
      <c r="C45" s="2">
        <v>45259</v>
      </c>
      <c r="D45" s="4">
        <v>504300</v>
      </c>
      <c r="E45" s="4">
        <v>31000</v>
      </c>
      <c r="F45" s="4">
        <v>473300</v>
      </c>
      <c r="G45" s="4">
        <v>12614360000</v>
      </c>
      <c r="H45" s="4">
        <f t="shared" si="0"/>
        <v>178548207618.47708</v>
      </c>
      <c r="I45" s="4"/>
      <c r="J45" s="4"/>
      <c r="K45" s="4"/>
      <c r="L45" s="4"/>
      <c r="M45" s="4"/>
      <c r="N45" s="4"/>
      <c r="O45" s="4"/>
      <c r="P45" s="4"/>
      <c r="Q45" s="4"/>
      <c r="R45" s="4">
        <v>3094300</v>
      </c>
      <c r="S45" s="5">
        <v>0.17299550786930809</v>
      </c>
      <c r="T45" s="5">
        <v>0</v>
      </c>
      <c r="U45" s="5">
        <v>5.4794519999999999E-2</v>
      </c>
    </row>
    <row r="46" spans="1:21" x14ac:dyDescent="0.2">
      <c r="A46" s="26"/>
      <c r="B46" t="s">
        <v>22</v>
      </c>
      <c r="C46" s="2">
        <v>45260</v>
      </c>
      <c r="D46" s="4">
        <v>420400</v>
      </c>
      <c r="E46" s="4">
        <v>23200</v>
      </c>
      <c r="F46" s="4">
        <v>397200</v>
      </c>
      <c r="G46" s="4">
        <v>10699470000</v>
      </c>
      <c r="H46" s="4">
        <f t="shared" si="0"/>
        <v>189247677618.47708</v>
      </c>
      <c r="I46" s="4"/>
      <c r="J46" s="4"/>
      <c r="K46" s="4"/>
      <c r="L46" s="4"/>
      <c r="M46" s="4"/>
      <c r="N46" s="4"/>
      <c r="O46" s="4"/>
      <c r="P46" s="4"/>
      <c r="Q46" s="4"/>
      <c r="R46" s="4">
        <v>2499900</v>
      </c>
      <c r="S46" s="5">
        <v>0.17744709788391536</v>
      </c>
      <c r="T46" s="5">
        <v>0</v>
      </c>
      <c r="U46" s="5">
        <v>-9.2764400000000004E-3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40500</v>
      </c>
      <c r="E47" s="4">
        <v>100</v>
      </c>
      <c r="F47" s="4">
        <v>40400</v>
      </c>
      <c r="G47" s="4">
        <v>1085730000</v>
      </c>
      <c r="H47" s="4">
        <f t="shared" si="0"/>
        <v>190333407618.47708</v>
      </c>
      <c r="I47" s="4"/>
      <c r="J47" s="4"/>
      <c r="K47" s="4"/>
      <c r="L47" s="4"/>
      <c r="M47" s="4"/>
      <c r="N47" s="4"/>
      <c r="O47" s="4"/>
      <c r="P47" s="4"/>
      <c r="Q47" s="4"/>
      <c r="R47" s="4">
        <v>1569300</v>
      </c>
      <c r="S47" s="5">
        <v>2.5871407633976932E-2</v>
      </c>
      <c r="T47" s="5">
        <v>0</v>
      </c>
      <c r="U47" s="5">
        <v>9.3632999999999997E-3</v>
      </c>
    </row>
    <row r="48" spans="1:21" x14ac:dyDescent="0.2">
      <c r="A48" s="26"/>
      <c r="B48" t="s">
        <v>27</v>
      </c>
      <c r="C48" s="2">
        <v>45264</v>
      </c>
      <c r="D48" s="4">
        <v>29400</v>
      </c>
      <c r="E48" s="4">
        <v>17300</v>
      </c>
      <c r="F48" s="4">
        <v>12100</v>
      </c>
      <c r="G48" s="4">
        <v>334159603.12530643</v>
      </c>
      <c r="H48" s="4">
        <f t="shared" si="0"/>
        <v>190667567221.60239</v>
      </c>
      <c r="I48" s="4"/>
      <c r="J48" s="4"/>
      <c r="K48" s="4"/>
      <c r="L48" s="4"/>
      <c r="M48" s="4"/>
      <c r="N48" s="4"/>
      <c r="O48" s="4"/>
      <c r="P48" s="4"/>
      <c r="Q48" s="4"/>
      <c r="R48" s="4">
        <v>3101900</v>
      </c>
      <c r="S48" s="5">
        <v>1.5055288694026243E-2</v>
      </c>
      <c r="T48" s="5">
        <v>0</v>
      </c>
      <c r="U48" s="5">
        <v>3.8961040000000002E-2</v>
      </c>
    </row>
    <row r="49" spans="1:21" x14ac:dyDescent="0.2">
      <c r="A49" s="26"/>
      <c r="B49" t="s">
        <v>28</v>
      </c>
      <c r="C49" s="2">
        <v>45265</v>
      </c>
      <c r="D49" s="4">
        <v>400</v>
      </c>
      <c r="E49" s="4">
        <v>243300</v>
      </c>
      <c r="F49" s="4">
        <v>-242900</v>
      </c>
      <c r="G49" s="4">
        <v>-6738820000</v>
      </c>
      <c r="H49" s="4">
        <f t="shared" si="0"/>
        <v>183928747221.60239</v>
      </c>
      <c r="I49" s="4"/>
      <c r="J49" s="4"/>
      <c r="K49" s="4"/>
      <c r="L49" s="4"/>
      <c r="M49" s="4"/>
      <c r="N49" s="4"/>
      <c r="O49" s="4"/>
      <c r="P49" s="4"/>
      <c r="Q49" s="4"/>
      <c r="R49" s="4">
        <v>2511600</v>
      </c>
      <c r="S49" s="5">
        <v>9.7029781812390511E-2</v>
      </c>
      <c r="T49" s="5">
        <v>0</v>
      </c>
      <c r="U49" s="5">
        <v>-1.7857140000000001E-2</v>
      </c>
    </row>
    <row r="50" spans="1:21" x14ac:dyDescent="0.2">
      <c r="A50" s="26"/>
      <c r="B50" t="s">
        <v>29</v>
      </c>
      <c r="C50" s="2">
        <v>45266</v>
      </c>
      <c r="D50" s="4">
        <v>38900</v>
      </c>
      <c r="E50" s="4">
        <v>41969</v>
      </c>
      <c r="F50" s="4">
        <v>-3069</v>
      </c>
      <c r="G50" s="4">
        <v>-84960000</v>
      </c>
      <c r="H50" s="4">
        <f t="shared" si="0"/>
        <v>183843787221.60239</v>
      </c>
      <c r="I50" s="4"/>
      <c r="J50" s="4"/>
      <c r="K50" s="4"/>
      <c r="L50" s="4"/>
      <c r="M50" s="4"/>
      <c r="N50" s="4"/>
      <c r="O50" s="4"/>
      <c r="P50" s="4"/>
      <c r="Q50" s="4"/>
      <c r="R50" s="4">
        <v>1429700</v>
      </c>
      <c r="S50" s="5">
        <v>5.656361474435196E-2</v>
      </c>
      <c r="T50" s="5">
        <v>0</v>
      </c>
      <c r="U50" s="5">
        <v>1.2727270000000001E-2</v>
      </c>
    </row>
    <row r="51" spans="1:21" x14ac:dyDescent="0.2">
      <c r="A51" s="26"/>
      <c r="B51" t="s">
        <v>30</v>
      </c>
      <c r="C51" s="2">
        <v>45267</v>
      </c>
      <c r="D51" s="4">
        <v>20600</v>
      </c>
      <c r="E51" s="4">
        <v>283200</v>
      </c>
      <c r="F51" s="4">
        <v>-262600</v>
      </c>
      <c r="G51" s="4">
        <v>-7104600000</v>
      </c>
      <c r="H51" s="4">
        <f t="shared" si="0"/>
        <v>176739187221.60239</v>
      </c>
      <c r="I51" s="4"/>
      <c r="J51" s="4"/>
      <c r="K51" s="4"/>
      <c r="L51" s="4"/>
      <c r="M51" s="4"/>
      <c r="N51" s="4"/>
      <c r="O51" s="4"/>
      <c r="P51" s="4"/>
      <c r="Q51" s="4"/>
      <c r="R51" s="4">
        <v>2284800</v>
      </c>
      <c r="S51" s="5">
        <v>0.1329656862745098</v>
      </c>
      <c r="T51" s="5">
        <v>0</v>
      </c>
      <c r="U51" s="5">
        <v>-3.052065E-2</v>
      </c>
    </row>
    <row r="52" spans="1:21" x14ac:dyDescent="0.2">
      <c r="A52" s="26"/>
      <c r="B52" t="s">
        <v>37</v>
      </c>
      <c r="C52" s="2">
        <v>45268</v>
      </c>
      <c r="D52" s="4">
        <v>61600</v>
      </c>
      <c r="E52" s="4">
        <v>20000</v>
      </c>
      <c r="F52" s="4">
        <v>41600</v>
      </c>
      <c r="G52" s="4">
        <v>1157870000</v>
      </c>
      <c r="H52" s="4">
        <f t="shared" si="0"/>
        <v>177897057221.60239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1554100</v>
      </c>
      <c r="S52" s="5">
        <v>5.2506273727559359E-2</v>
      </c>
      <c r="T52" s="5">
        <v>0</v>
      </c>
      <c r="U52" s="5">
        <v>1.851852E-2</v>
      </c>
    </row>
    <row r="53" spans="1:21" x14ac:dyDescent="0.2">
      <c r="A53" s="26"/>
      <c r="B53" t="s">
        <v>34</v>
      </c>
      <c r="C53" s="2">
        <v>45271</v>
      </c>
      <c r="D53" s="4">
        <v>1600</v>
      </c>
      <c r="E53" s="4">
        <v>49000</v>
      </c>
      <c r="F53" s="4">
        <v>-47400</v>
      </c>
      <c r="G53" s="4">
        <v>-1288660000</v>
      </c>
      <c r="H53" s="4">
        <f t="shared" si="0"/>
        <v>176608397221.60239</v>
      </c>
      <c r="I53" s="4"/>
      <c r="J53" s="4"/>
      <c r="K53" s="4"/>
      <c r="L53" s="4"/>
      <c r="M53" s="4"/>
      <c r="N53" s="4">
        <v>232</v>
      </c>
      <c r="O53" s="4">
        <v>342</v>
      </c>
      <c r="P53" s="4">
        <v>240500</v>
      </c>
      <c r="Q53" s="4">
        <v>347900</v>
      </c>
      <c r="R53" s="4">
        <v>607600</v>
      </c>
      <c r="S53" s="5">
        <v>8.3278472679394339E-2</v>
      </c>
      <c r="T53" s="5">
        <v>0</v>
      </c>
      <c r="U53" s="5">
        <v>-9.0909100000000007E-3</v>
      </c>
    </row>
    <row r="54" spans="1:21" x14ac:dyDescent="0.2">
      <c r="A54" s="26"/>
      <c r="B54" t="s">
        <v>35</v>
      </c>
      <c r="C54" s="2">
        <v>45272</v>
      </c>
      <c r="D54" s="4">
        <v>577200</v>
      </c>
      <c r="E54" s="4">
        <v>1200</v>
      </c>
      <c r="F54" s="4">
        <v>576000</v>
      </c>
      <c r="G54" s="4">
        <v>16124690000</v>
      </c>
      <c r="H54" s="4">
        <f t="shared" si="0"/>
        <v>192733087221.60239</v>
      </c>
      <c r="I54" s="4"/>
      <c r="J54" s="4"/>
      <c r="K54" s="4"/>
      <c r="L54" s="4"/>
      <c r="M54" s="4"/>
      <c r="N54" s="4">
        <v>1774</v>
      </c>
      <c r="O54" s="4">
        <v>719</v>
      </c>
      <c r="P54" s="4">
        <v>1995500</v>
      </c>
      <c r="Q54" s="4">
        <v>804900</v>
      </c>
      <c r="R54" s="4">
        <v>2867400</v>
      </c>
      <c r="S54" s="5">
        <v>0.20171584013391922</v>
      </c>
      <c r="T54" s="5">
        <v>0</v>
      </c>
      <c r="U54" s="5">
        <v>2.7522939999999999E-2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923-D1E7-CB48-8DCB-D3DE4FB63106}">
  <dimension ref="A1:U67"/>
  <sheetViews>
    <sheetView workbookViewId="0">
      <pane ySplit="2" topLeftCell="A34" activePane="bottomLeft" state="frozen"/>
      <selection pane="bottomLeft" activeCell="H54" sqref="H54"/>
    </sheetView>
  </sheetViews>
  <sheetFormatPr baseColWidth="10" defaultRowHeight="16" x14ac:dyDescent="0.2"/>
  <cols>
    <col min="4" max="4" width="13" customWidth="1"/>
    <col min="5" max="5" width="15.1640625" customWidth="1"/>
    <col min="6" max="6" width="13.6640625" customWidth="1"/>
    <col min="7" max="7" width="16.6640625" customWidth="1"/>
    <col min="8" max="8" width="19.5" customWidth="1"/>
    <col min="18" max="18" width="16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6300</v>
      </c>
      <c r="E3" s="4">
        <v>4500</v>
      </c>
      <c r="F3" s="4">
        <v>1800</v>
      </c>
      <c r="G3" s="4">
        <v>67290000</v>
      </c>
      <c r="H3" s="4">
        <v>67290000</v>
      </c>
      <c r="I3" s="4"/>
      <c r="J3" s="4"/>
      <c r="K3" s="4"/>
      <c r="L3" s="4"/>
      <c r="M3" s="4"/>
      <c r="N3" s="4"/>
      <c r="O3" s="4"/>
      <c r="P3" s="4"/>
      <c r="Q3" s="4"/>
      <c r="R3" s="4">
        <v>145706</v>
      </c>
      <c r="S3" s="5">
        <v>7.4121861831359034E-2</v>
      </c>
      <c r="T3" s="5">
        <v>0</v>
      </c>
      <c r="U3" s="5">
        <v>0</v>
      </c>
    </row>
    <row r="4" spans="1:21" x14ac:dyDescent="0.2">
      <c r="A4" s="26"/>
      <c r="B4" t="s">
        <v>26</v>
      </c>
      <c r="C4" s="2">
        <v>45202</v>
      </c>
      <c r="D4" s="4">
        <v>2000</v>
      </c>
      <c r="E4" s="4">
        <v>8300</v>
      </c>
      <c r="F4" s="4">
        <v>-6300</v>
      </c>
      <c r="G4" s="4">
        <v>-236990000</v>
      </c>
      <c r="H4" s="4">
        <f>H3+G4</f>
        <v>-169700000</v>
      </c>
      <c r="I4" s="4"/>
      <c r="J4" s="4"/>
      <c r="K4" s="4"/>
      <c r="L4" s="4"/>
      <c r="M4" s="4"/>
      <c r="N4" s="4"/>
      <c r="O4" s="4"/>
      <c r="P4" s="4"/>
      <c r="Q4" s="4"/>
      <c r="R4" s="4">
        <v>339701</v>
      </c>
      <c r="S4" s="5">
        <v>3.0320782099552253E-2</v>
      </c>
      <c r="T4" s="5">
        <v>0</v>
      </c>
      <c r="U4" s="5">
        <v>-1.5873020000000002E-2</v>
      </c>
    </row>
    <row r="5" spans="1:21" x14ac:dyDescent="0.2">
      <c r="A5" s="26"/>
      <c r="B5" t="s">
        <v>27</v>
      </c>
      <c r="C5" s="2">
        <v>45203</v>
      </c>
      <c r="D5" s="4">
        <v>10800</v>
      </c>
      <c r="E5" s="4">
        <v>9061</v>
      </c>
      <c r="F5" s="4">
        <v>1739</v>
      </c>
      <c r="G5" s="4">
        <v>67810000</v>
      </c>
      <c r="H5" s="4">
        <f>H4+G5</f>
        <v>-101890000</v>
      </c>
      <c r="I5" s="4"/>
      <c r="J5" s="4"/>
      <c r="K5" s="4"/>
      <c r="L5" s="4"/>
      <c r="M5" s="4"/>
      <c r="N5" s="4"/>
      <c r="O5" s="4"/>
      <c r="P5" s="4"/>
      <c r="Q5" s="4"/>
      <c r="R5" s="4">
        <v>178200</v>
      </c>
      <c r="S5" s="5">
        <v>0.11145342312008978</v>
      </c>
      <c r="T5" s="5">
        <v>0</v>
      </c>
      <c r="U5" s="5">
        <v>1.8817199999999999E-2</v>
      </c>
    </row>
    <row r="6" spans="1:21" x14ac:dyDescent="0.2">
      <c r="A6" s="26"/>
      <c r="B6" t="s">
        <v>28</v>
      </c>
      <c r="C6" s="2">
        <v>45204</v>
      </c>
      <c r="D6" s="4">
        <v>900</v>
      </c>
      <c r="E6" s="4">
        <v>3400</v>
      </c>
      <c r="F6" s="4">
        <v>-2500</v>
      </c>
      <c r="G6" s="4">
        <v>-95420000</v>
      </c>
      <c r="H6" s="4">
        <f>H5+G6</f>
        <v>-197310000</v>
      </c>
      <c r="I6" s="4"/>
      <c r="J6" s="4"/>
      <c r="K6" s="4"/>
      <c r="L6" s="4"/>
      <c r="M6" s="4"/>
      <c r="N6" s="4"/>
      <c r="O6" s="4"/>
      <c r="P6" s="4"/>
      <c r="Q6" s="4"/>
      <c r="R6" s="4">
        <v>208100</v>
      </c>
      <c r="S6" s="5">
        <v>2.0663142719846227E-2</v>
      </c>
      <c r="T6" s="5">
        <v>0</v>
      </c>
      <c r="U6" s="5">
        <v>-2.6385200000000001E-3</v>
      </c>
    </row>
    <row r="7" spans="1:21" x14ac:dyDescent="0.2">
      <c r="A7" s="26"/>
      <c r="B7" t="s">
        <v>29</v>
      </c>
      <c r="C7" s="2">
        <v>45205</v>
      </c>
      <c r="D7" s="4">
        <v>3900</v>
      </c>
      <c r="E7" s="4">
        <v>8700</v>
      </c>
      <c r="F7" s="4">
        <v>-4800</v>
      </c>
      <c r="G7" s="4">
        <v>-179610000</v>
      </c>
      <c r="H7" s="4">
        <f t="shared" ref="H7:H54" si="0">H6+G7</f>
        <v>-376920000</v>
      </c>
      <c r="I7" s="4"/>
      <c r="J7" s="4"/>
      <c r="K7" s="4"/>
      <c r="L7" s="4"/>
      <c r="M7" s="4"/>
      <c r="N7" s="4"/>
      <c r="O7" s="4"/>
      <c r="P7" s="4"/>
      <c r="Q7" s="4"/>
      <c r="R7" s="4">
        <v>119500</v>
      </c>
      <c r="S7" s="5">
        <v>0.10543933054393305</v>
      </c>
      <c r="T7" s="5">
        <v>0</v>
      </c>
      <c r="U7" s="5">
        <v>1.0582009999999999E-2</v>
      </c>
    </row>
    <row r="8" spans="1:21" x14ac:dyDescent="0.2">
      <c r="A8" s="26"/>
      <c r="B8" t="s">
        <v>32</v>
      </c>
      <c r="C8" s="2">
        <v>45208</v>
      </c>
      <c r="D8" s="4">
        <v>0</v>
      </c>
      <c r="E8" s="4">
        <v>5141</v>
      </c>
      <c r="F8" s="4">
        <v>-5141</v>
      </c>
      <c r="G8" s="4">
        <v>-195730000</v>
      </c>
      <c r="H8" s="4">
        <f t="shared" si="0"/>
        <v>-572650000</v>
      </c>
      <c r="I8" s="4"/>
      <c r="J8" s="4"/>
      <c r="K8" s="4"/>
      <c r="L8" s="4"/>
      <c r="M8" s="4"/>
      <c r="N8" s="4"/>
      <c r="O8" s="4"/>
      <c r="P8" s="4"/>
      <c r="Q8" s="4"/>
      <c r="R8" s="4">
        <v>143200</v>
      </c>
      <c r="S8" s="5">
        <v>3.5900837988826817E-2</v>
      </c>
      <c r="T8" s="5">
        <v>0</v>
      </c>
      <c r="U8" s="5">
        <v>1.3089E-3</v>
      </c>
    </row>
    <row r="9" spans="1:21" x14ac:dyDescent="0.2">
      <c r="A9" s="26"/>
      <c r="B9" t="s">
        <v>33</v>
      </c>
      <c r="C9" s="2">
        <v>45209</v>
      </c>
      <c r="D9" s="4">
        <v>1300</v>
      </c>
      <c r="E9" s="4">
        <v>3711</v>
      </c>
      <c r="F9" s="4">
        <v>-2411</v>
      </c>
      <c r="G9" s="4">
        <v>-99580000</v>
      </c>
      <c r="H9" s="4">
        <f t="shared" si="0"/>
        <v>-672230000</v>
      </c>
      <c r="I9" s="4"/>
      <c r="J9" s="4"/>
      <c r="K9" s="4"/>
      <c r="L9" s="4"/>
      <c r="M9" s="4"/>
      <c r="N9" s="4"/>
      <c r="O9" s="4"/>
      <c r="P9" s="4"/>
      <c r="Q9" s="4"/>
      <c r="R9" s="4">
        <v>1207700</v>
      </c>
      <c r="S9" s="5">
        <v>4.149209240705473E-3</v>
      </c>
      <c r="T9" s="5">
        <v>0</v>
      </c>
      <c r="U9" s="5">
        <v>5.359477E-2</v>
      </c>
    </row>
    <row r="10" spans="1:21" x14ac:dyDescent="0.2">
      <c r="A10" s="26"/>
      <c r="B10" t="s">
        <v>34</v>
      </c>
      <c r="C10" s="2">
        <v>45210</v>
      </c>
      <c r="D10" s="4">
        <v>2300</v>
      </c>
      <c r="E10" s="4">
        <v>1500</v>
      </c>
      <c r="F10" s="4">
        <v>800</v>
      </c>
      <c r="G10" s="4">
        <v>31880000</v>
      </c>
      <c r="H10" s="4">
        <f t="shared" si="0"/>
        <v>-640350000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358800</v>
      </c>
      <c r="S10" s="5">
        <v>1.0590858416945374E-2</v>
      </c>
      <c r="T10" s="5">
        <v>0</v>
      </c>
      <c r="U10" s="5">
        <v>0</v>
      </c>
    </row>
    <row r="11" spans="1:21" x14ac:dyDescent="0.2">
      <c r="A11" s="26"/>
      <c r="B11" t="s">
        <v>35</v>
      </c>
      <c r="C11" s="2">
        <v>45211</v>
      </c>
      <c r="D11" s="4">
        <v>1600</v>
      </c>
      <c r="E11" s="4">
        <v>60100</v>
      </c>
      <c r="F11" s="4">
        <v>-58500</v>
      </c>
      <c r="G11" s="4">
        <v>-2360740000</v>
      </c>
      <c r="H11" s="4">
        <f t="shared" si="0"/>
        <v>-3001090000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845200</v>
      </c>
      <c r="S11" s="5">
        <v>7.3000473260766682E-2</v>
      </c>
      <c r="T11" s="5">
        <v>0</v>
      </c>
      <c r="U11" s="5">
        <v>1.8610419999999999E-2</v>
      </c>
    </row>
    <row r="12" spans="1:21" x14ac:dyDescent="0.2">
      <c r="A12" s="26"/>
      <c r="B12" t="s">
        <v>36</v>
      </c>
      <c r="C12" s="2">
        <v>45212</v>
      </c>
      <c r="D12" s="4">
        <v>2600</v>
      </c>
      <c r="E12" s="4">
        <v>4300</v>
      </c>
      <c r="F12" s="4">
        <v>-1700</v>
      </c>
      <c r="G12" s="4">
        <v>-69820000</v>
      </c>
      <c r="H12" s="4">
        <f t="shared" si="0"/>
        <v>-3070910000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655800</v>
      </c>
      <c r="S12" s="5">
        <v>1.0521500457456541E-2</v>
      </c>
      <c r="T12" s="5">
        <v>0</v>
      </c>
      <c r="U12" s="5">
        <v>-1.2180299999999999E-3</v>
      </c>
    </row>
    <row r="13" spans="1:21" x14ac:dyDescent="0.2">
      <c r="A13" s="26"/>
      <c r="B13" t="s">
        <v>8</v>
      </c>
      <c r="C13" s="6">
        <v>45215</v>
      </c>
      <c r="D13" s="4">
        <v>6600</v>
      </c>
      <c r="E13" s="4">
        <v>15300</v>
      </c>
      <c r="F13" s="4">
        <v>-8700</v>
      </c>
      <c r="G13" s="4">
        <v>-364140000</v>
      </c>
      <c r="H13" s="4">
        <f t="shared" si="0"/>
        <v>-3435050000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1027600</v>
      </c>
      <c r="S13" s="5">
        <v>2.1311794472557415E-2</v>
      </c>
      <c r="T13" s="5">
        <v>0</v>
      </c>
      <c r="U13" s="5">
        <v>-4.8780500000000001E-3</v>
      </c>
    </row>
    <row r="14" spans="1:21" x14ac:dyDescent="0.2">
      <c r="A14" s="26"/>
      <c r="B14" t="s">
        <v>9</v>
      </c>
      <c r="C14" s="6">
        <v>45216</v>
      </c>
      <c r="D14" s="4">
        <v>20200</v>
      </c>
      <c r="E14" s="4">
        <v>12200</v>
      </c>
      <c r="F14" s="4">
        <v>8000</v>
      </c>
      <c r="G14" s="4">
        <v>329860000</v>
      </c>
      <c r="H14" s="4">
        <f t="shared" si="0"/>
        <v>-3105190000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733900</v>
      </c>
      <c r="S14" s="5">
        <v>4.414770404687287E-2</v>
      </c>
      <c r="T14" s="5">
        <v>0</v>
      </c>
      <c r="U14" s="5">
        <v>-6.6176470000000001E-2</v>
      </c>
    </row>
    <row r="15" spans="1:21" x14ac:dyDescent="0.2">
      <c r="A15" s="26"/>
      <c r="B15" t="s">
        <v>10</v>
      </c>
      <c r="C15" s="6">
        <v>45217</v>
      </c>
      <c r="D15" s="4">
        <v>10700</v>
      </c>
      <c r="E15" s="4">
        <v>1914</v>
      </c>
      <c r="F15" s="4">
        <v>8786</v>
      </c>
      <c r="G15" s="4">
        <v>332480000</v>
      </c>
      <c r="H15" s="4">
        <f t="shared" si="0"/>
        <v>-2772710000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951300</v>
      </c>
      <c r="S15" s="5">
        <v>1.3259749816041206E-2</v>
      </c>
      <c r="T15" s="5">
        <v>0</v>
      </c>
      <c r="U15" s="5">
        <v>-3.4120730000000002E-2</v>
      </c>
    </row>
    <row r="16" spans="1:21" x14ac:dyDescent="0.2">
      <c r="A16" s="26"/>
      <c r="B16" t="s">
        <v>11</v>
      </c>
      <c r="C16" s="6">
        <v>45218</v>
      </c>
      <c r="D16" s="4">
        <v>200</v>
      </c>
      <c r="E16" s="4">
        <v>45900</v>
      </c>
      <c r="F16" s="4">
        <v>-45700</v>
      </c>
      <c r="G16" s="4">
        <v>-1652590000</v>
      </c>
      <c r="H16" s="4">
        <f t="shared" si="0"/>
        <v>-4425300000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558200</v>
      </c>
      <c r="S16" s="5">
        <v>8.2586886420637759E-2</v>
      </c>
      <c r="T16" s="5">
        <v>0</v>
      </c>
      <c r="U16" s="5">
        <v>-5.434783E-2</v>
      </c>
    </row>
    <row r="17" spans="1:21" x14ac:dyDescent="0.2">
      <c r="A17" s="26"/>
      <c r="B17" t="s">
        <v>12</v>
      </c>
      <c r="C17" s="6">
        <v>45219</v>
      </c>
      <c r="D17" s="4">
        <v>7600</v>
      </c>
      <c r="E17" s="4">
        <v>9300</v>
      </c>
      <c r="F17" s="4">
        <v>-1700</v>
      </c>
      <c r="G17" s="4">
        <v>-65800000</v>
      </c>
      <c r="H17" s="4">
        <f t="shared" si="0"/>
        <v>-4491100000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630500</v>
      </c>
      <c r="S17" s="5">
        <v>2.6804123711340205E-2</v>
      </c>
      <c r="T17" s="5">
        <v>0</v>
      </c>
      <c r="U17" s="5">
        <v>2.0114940000000001E-2</v>
      </c>
    </row>
    <row r="18" spans="1:21" x14ac:dyDescent="0.2">
      <c r="A18" s="26"/>
      <c r="B18" t="s">
        <v>15</v>
      </c>
      <c r="C18" s="6">
        <v>45222</v>
      </c>
      <c r="D18" s="4">
        <v>200</v>
      </c>
      <c r="E18" s="4">
        <v>39400</v>
      </c>
      <c r="F18" s="4">
        <v>-39200</v>
      </c>
      <c r="G18" s="4">
        <v>-1364880000</v>
      </c>
      <c r="H18" s="4">
        <f t="shared" si="0"/>
        <v>-5855980000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271800</v>
      </c>
      <c r="S18" s="5">
        <v>0.14569536423841059</v>
      </c>
      <c r="T18" s="5">
        <v>0</v>
      </c>
      <c r="U18" s="5">
        <v>-4.3661970000000001E-2</v>
      </c>
    </row>
    <row r="19" spans="1:21" x14ac:dyDescent="0.2">
      <c r="A19" s="26"/>
      <c r="B19" t="s">
        <v>16</v>
      </c>
      <c r="C19" s="6">
        <v>45223</v>
      </c>
      <c r="D19" s="4">
        <v>1300</v>
      </c>
      <c r="E19" s="4">
        <v>6100</v>
      </c>
      <c r="F19" s="4">
        <v>-4800</v>
      </c>
      <c r="G19" s="4">
        <v>-162860000</v>
      </c>
      <c r="H19" s="4">
        <f t="shared" si="0"/>
        <v>-6018840000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182700</v>
      </c>
      <c r="S19" s="5">
        <v>4.0503557744937052E-2</v>
      </c>
      <c r="T19" s="5">
        <v>0</v>
      </c>
      <c r="U19" s="5">
        <v>2.3564060000000001E-2</v>
      </c>
    </row>
    <row r="20" spans="1:21" x14ac:dyDescent="0.2">
      <c r="A20" s="26"/>
      <c r="B20" t="s">
        <v>17</v>
      </c>
      <c r="C20" s="6">
        <v>45224</v>
      </c>
      <c r="D20" s="4">
        <v>100</v>
      </c>
      <c r="E20" s="4">
        <v>19300</v>
      </c>
      <c r="F20" s="4">
        <v>-19200</v>
      </c>
      <c r="G20" s="4">
        <v>-675120000</v>
      </c>
      <c r="H20" s="4">
        <f t="shared" si="0"/>
        <v>-6693960000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442400</v>
      </c>
      <c r="S20" s="5">
        <v>4.3851717902350811E-2</v>
      </c>
      <c r="T20" s="5">
        <v>0</v>
      </c>
      <c r="U20" s="5">
        <v>0</v>
      </c>
    </row>
    <row r="21" spans="1:21" x14ac:dyDescent="0.2">
      <c r="A21" s="26"/>
      <c r="B21" t="s">
        <v>18</v>
      </c>
      <c r="C21" s="6">
        <v>45225</v>
      </c>
      <c r="D21" s="4">
        <v>2400</v>
      </c>
      <c r="E21" s="4">
        <v>11800</v>
      </c>
      <c r="F21" s="4">
        <v>-9400</v>
      </c>
      <c r="G21" s="4">
        <v>-305860000</v>
      </c>
      <c r="H21" s="4">
        <f t="shared" si="0"/>
        <v>-6999820000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628000</v>
      </c>
      <c r="S21" s="5">
        <v>2.2611464968152865E-2</v>
      </c>
      <c r="T21" s="5">
        <v>0</v>
      </c>
      <c r="U21" s="5">
        <v>-6.9064749999999994E-2</v>
      </c>
    </row>
    <row r="22" spans="1:21" x14ac:dyDescent="0.2">
      <c r="A22" s="26"/>
      <c r="B22" t="s">
        <v>19</v>
      </c>
      <c r="C22" s="6">
        <v>45226</v>
      </c>
      <c r="D22" s="4">
        <v>26700</v>
      </c>
      <c r="E22" s="4">
        <v>1200</v>
      </c>
      <c r="F22" s="4">
        <v>25500</v>
      </c>
      <c r="G22" s="4">
        <v>821250000</v>
      </c>
      <c r="H22" s="4">
        <f t="shared" si="0"/>
        <v>-6178570000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267400</v>
      </c>
      <c r="S22" s="5">
        <v>0.10433807030665669</v>
      </c>
      <c r="T22" s="5">
        <v>0</v>
      </c>
      <c r="U22" s="5">
        <v>0</v>
      </c>
    </row>
    <row r="23" spans="1:21" x14ac:dyDescent="0.2">
      <c r="A23" s="26"/>
      <c r="B23" t="s">
        <v>22</v>
      </c>
      <c r="C23" s="2">
        <v>45229</v>
      </c>
      <c r="D23" s="4">
        <v>28300</v>
      </c>
      <c r="E23" s="4">
        <v>3300</v>
      </c>
      <c r="F23" s="4">
        <v>25000</v>
      </c>
      <c r="G23" s="4">
        <v>795010000</v>
      </c>
      <c r="H23" s="4">
        <f t="shared" si="0"/>
        <v>-5383560000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224300</v>
      </c>
      <c r="S23" s="5">
        <v>0.14088274632189032</v>
      </c>
      <c r="T23" s="5">
        <v>0</v>
      </c>
      <c r="U23" s="5">
        <v>-4.4822260000000003E-2</v>
      </c>
    </row>
    <row r="24" spans="1:21" x14ac:dyDescent="0.2">
      <c r="A24" s="26"/>
      <c r="B24" t="s">
        <v>23</v>
      </c>
      <c r="C24" s="2">
        <v>45230</v>
      </c>
      <c r="D24" s="4">
        <v>60800</v>
      </c>
      <c r="E24" s="4">
        <v>0</v>
      </c>
      <c r="F24" s="4">
        <v>60800</v>
      </c>
      <c r="G24" s="4">
        <v>1817000000</v>
      </c>
      <c r="H24" s="4">
        <f t="shared" si="0"/>
        <v>-3566560000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566000</v>
      </c>
      <c r="S24" s="5">
        <v>0.10742049469964664</v>
      </c>
      <c r="T24" s="5">
        <v>0</v>
      </c>
      <c r="U24" s="5">
        <v>-6.9579290000000002E-2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69100</v>
      </c>
      <c r="E25" s="4">
        <v>2600</v>
      </c>
      <c r="F25" s="4">
        <v>66500</v>
      </c>
      <c r="G25" s="4">
        <v>1925640000</v>
      </c>
      <c r="H25" s="4">
        <f t="shared" si="0"/>
        <v>-1640920000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291400</v>
      </c>
      <c r="S25" s="5">
        <v>0.24605353466026081</v>
      </c>
      <c r="T25" s="5">
        <v>0</v>
      </c>
      <c r="U25" s="5">
        <v>3.8260870000000002E-2</v>
      </c>
    </row>
    <row r="26" spans="1:21" x14ac:dyDescent="0.2">
      <c r="A26" s="26"/>
      <c r="B26" t="s">
        <v>25</v>
      </c>
      <c r="C26" s="6">
        <v>45232</v>
      </c>
      <c r="D26" s="4">
        <v>7100</v>
      </c>
      <c r="E26" s="4">
        <v>4000</v>
      </c>
      <c r="F26" s="4">
        <v>3100</v>
      </c>
      <c r="G26" s="4">
        <v>98260000</v>
      </c>
      <c r="H26" s="4">
        <f t="shared" si="0"/>
        <v>-1542660000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403300</v>
      </c>
      <c r="S26" s="5">
        <v>2.7522935779816515E-2</v>
      </c>
      <c r="T26" s="5">
        <v>0</v>
      </c>
      <c r="U26" s="5">
        <v>6.8676719999999997E-2</v>
      </c>
    </row>
    <row r="27" spans="1:21" x14ac:dyDescent="0.2">
      <c r="A27" s="26"/>
      <c r="B27" t="s">
        <v>26</v>
      </c>
      <c r="C27" s="6">
        <v>45233</v>
      </c>
      <c r="D27" s="4">
        <v>100</v>
      </c>
      <c r="E27" s="4">
        <v>25600</v>
      </c>
      <c r="F27" s="4">
        <v>-25500</v>
      </c>
      <c r="G27" s="4">
        <v>-812800000</v>
      </c>
      <c r="H27" s="4">
        <f t="shared" si="0"/>
        <v>-2355460000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155400</v>
      </c>
      <c r="S27" s="5">
        <v>0.16537966537966539</v>
      </c>
      <c r="T27" s="5">
        <v>0</v>
      </c>
      <c r="U27" s="5">
        <v>-6.2695900000000002E-3</v>
      </c>
    </row>
    <row r="28" spans="1:21" x14ac:dyDescent="0.2">
      <c r="A28" s="26"/>
      <c r="B28" t="s">
        <v>29</v>
      </c>
      <c r="C28" s="6">
        <v>45236</v>
      </c>
      <c r="D28" s="4">
        <v>31800</v>
      </c>
      <c r="E28" s="4">
        <v>17500</v>
      </c>
      <c r="F28" s="4">
        <v>14300</v>
      </c>
      <c r="G28" s="4">
        <v>439300000</v>
      </c>
      <c r="H28" s="4">
        <f t="shared" si="0"/>
        <v>-1916160000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305200</v>
      </c>
      <c r="S28" s="5">
        <v>0.16153342070773263</v>
      </c>
      <c r="T28" s="5">
        <v>0</v>
      </c>
      <c r="U28" s="5">
        <v>3.9432179999999997E-2</v>
      </c>
    </row>
    <row r="29" spans="1:21" x14ac:dyDescent="0.2">
      <c r="A29" s="26"/>
      <c r="B29" t="s">
        <v>30</v>
      </c>
      <c r="C29" s="6">
        <v>45237</v>
      </c>
      <c r="D29" s="4">
        <v>3100</v>
      </c>
      <c r="E29" s="4">
        <v>20500</v>
      </c>
      <c r="F29" s="4">
        <v>-17400</v>
      </c>
      <c r="G29" s="4">
        <v>-584520000</v>
      </c>
      <c r="H29" s="4">
        <f t="shared" si="0"/>
        <v>-2500680000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350000</v>
      </c>
      <c r="S29" s="5">
        <v>6.7428571428571435E-2</v>
      </c>
      <c r="T29" s="5">
        <v>0</v>
      </c>
      <c r="U29" s="5">
        <v>4.5523500000000001E-3</v>
      </c>
    </row>
    <row r="30" spans="1:21" x14ac:dyDescent="0.2">
      <c r="A30" s="26"/>
      <c r="B30" t="s">
        <v>37</v>
      </c>
      <c r="C30" s="6">
        <v>45238</v>
      </c>
      <c r="D30" s="4">
        <v>16800</v>
      </c>
      <c r="E30" s="4">
        <v>10600</v>
      </c>
      <c r="F30" s="4">
        <v>6200</v>
      </c>
      <c r="G30" s="4">
        <v>210750000</v>
      </c>
      <c r="H30" s="4">
        <f t="shared" si="0"/>
        <v>-2289930000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289100</v>
      </c>
      <c r="S30" s="5">
        <v>9.4776893808370802E-2</v>
      </c>
      <c r="T30" s="5">
        <v>0</v>
      </c>
      <c r="U30" s="5">
        <v>4.2296069999999998E-2</v>
      </c>
    </row>
    <row r="31" spans="1:21" x14ac:dyDescent="0.2">
      <c r="A31" s="26"/>
      <c r="B31" t="s">
        <v>32</v>
      </c>
      <c r="C31" s="6">
        <v>45239</v>
      </c>
      <c r="D31" s="4">
        <v>10700</v>
      </c>
      <c r="E31" s="4">
        <v>27400</v>
      </c>
      <c r="F31" s="4">
        <v>-16700</v>
      </c>
      <c r="G31" s="4">
        <v>-581200000</v>
      </c>
      <c r="H31" s="4">
        <f t="shared" si="0"/>
        <v>-2871130000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428500</v>
      </c>
      <c r="S31" s="5">
        <v>8.8914819136522757E-2</v>
      </c>
      <c r="T31" s="5">
        <v>0</v>
      </c>
      <c r="U31" s="5">
        <v>8.6956499999999992E-3</v>
      </c>
    </row>
    <row r="32" spans="1:21" x14ac:dyDescent="0.2">
      <c r="A32" s="26"/>
      <c r="B32" t="s">
        <v>33</v>
      </c>
      <c r="C32" s="6">
        <v>45240</v>
      </c>
      <c r="D32" s="4">
        <v>500</v>
      </c>
      <c r="E32" s="4">
        <v>27500</v>
      </c>
      <c r="F32" s="4">
        <v>-27000</v>
      </c>
      <c r="G32" s="4">
        <v>-947190000</v>
      </c>
      <c r="H32" s="4">
        <f t="shared" si="0"/>
        <v>-3818320000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409300</v>
      </c>
      <c r="S32" s="5">
        <v>6.8409479599315912E-2</v>
      </c>
      <c r="T32" s="5">
        <v>0</v>
      </c>
      <c r="U32" s="5">
        <v>2.8735599999999998E-3</v>
      </c>
    </row>
    <row r="33" spans="1:21" x14ac:dyDescent="0.2">
      <c r="A33" s="26"/>
      <c r="B33" t="s">
        <v>36</v>
      </c>
      <c r="C33" s="6">
        <v>45243</v>
      </c>
      <c r="D33" s="4">
        <v>0</v>
      </c>
      <c r="E33" s="4">
        <v>33800</v>
      </c>
      <c r="F33" s="4">
        <v>-33800</v>
      </c>
      <c r="G33" s="4">
        <v>-1175390000</v>
      </c>
      <c r="H33" s="4">
        <f t="shared" si="0"/>
        <v>-4993710000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195500</v>
      </c>
      <c r="S33" s="5">
        <v>0.17289002557544758</v>
      </c>
      <c r="T33" s="5">
        <v>0</v>
      </c>
      <c r="U33" s="5">
        <v>-2.578797E-2</v>
      </c>
    </row>
    <row r="34" spans="1:21" x14ac:dyDescent="0.2">
      <c r="A34" s="26"/>
      <c r="B34" t="s">
        <v>38</v>
      </c>
      <c r="C34" s="6">
        <v>45244</v>
      </c>
      <c r="D34" s="4">
        <v>700</v>
      </c>
      <c r="E34" s="4">
        <v>2900</v>
      </c>
      <c r="F34" s="4">
        <v>-2200</v>
      </c>
      <c r="G34" s="4">
        <v>-75290000</v>
      </c>
      <c r="H34" s="4">
        <f t="shared" si="0"/>
        <v>-5069000000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179300</v>
      </c>
      <c r="S34" s="5">
        <v>2.0078081427774678E-2</v>
      </c>
      <c r="T34" s="5">
        <v>0</v>
      </c>
      <c r="U34" s="5">
        <v>1.911765E-2</v>
      </c>
    </row>
    <row r="35" spans="1:21" x14ac:dyDescent="0.2">
      <c r="A35" s="26"/>
      <c r="B35" t="s">
        <v>7</v>
      </c>
      <c r="C35" s="6">
        <v>45245</v>
      </c>
      <c r="D35" s="4">
        <v>200</v>
      </c>
      <c r="E35" s="4">
        <v>11000</v>
      </c>
      <c r="F35" s="4">
        <v>-10800</v>
      </c>
      <c r="G35" s="4">
        <v>-375900000</v>
      </c>
      <c r="H35" s="4">
        <f t="shared" si="0"/>
        <v>-5444900000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263100</v>
      </c>
      <c r="S35" s="5">
        <v>4.2569365260357275E-2</v>
      </c>
      <c r="T35" s="5">
        <v>0</v>
      </c>
      <c r="U35" s="5">
        <v>-1.154401E-2</v>
      </c>
    </row>
    <row r="36" spans="1:21" x14ac:dyDescent="0.2">
      <c r="A36" s="26"/>
      <c r="B36" t="s">
        <v>8</v>
      </c>
      <c r="C36" s="6">
        <v>45246</v>
      </c>
      <c r="D36" s="4">
        <v>76000</v>
      </c>
      <c r="E36" s="4">
        <v>900</v>
      </c>
      <c r="F36" s="4">
        <v>75100</v>
      </c>
      <c r="G36" s="4">
        <v>2594770000</v>
      </c>
      <c r="H36" s="4">
        <f t="shared" si="0"/>
        <v>-2850130000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229000</v>
      </c>
      <c r="S36" s="5">
        <v>0.33580786026200871</v>
      </c>
      <c r="T36" s="5">
        <v>0</v>
      </c>
      <c r="U36" s="5">
        <v>2.0437960000000002E-2</v>
      </c>
    </row>
    <row r="37" spans="1:21" x14ac:dyDescent="0.2">
      <c r="A37" s="26"/>
      <c r="B37" t="s">
        <v>9</v>
      </c>
      <c r="C37" s="6">
        <v>45247</v>
      </c>
      <c r="D37" s="4">
        <v>70000</v>
      </c>
      <c r="E37" s="4">
        <v>5400</v>
      </c>
      <c r="F37" s="4">
        <v>64600</v>
      </c>
      <c r="G37" s="4">
        <v>2260830000</v>
      </c>
      <c r="H37" s="4">
        <f t="shared" si="0"/>
        <v>-589300000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363100</v>
      </c>
      <c r="S37" s="5">
        <v>0.20765629303222252</v>
      </c>
      <c r="T37" s="5">
        <v>0</v>
      </c>
      <c r="U37" s="5">
        <v>-1.287554E-2</v>
      </c>
    </row>
    <row r="38" spans="1:21" x14ac:dyDescent="0.2">
      <c r="A38" s="26"/>
      <c r="B38" t="s">
        <v>12</v>
      </c>
      <c r="C38" s="2">
        <v>45250</v>
      </c>
      <c r="D38" s="4">
        <v>73000</v>
      </c>
      <c r="E38" s="4">
        <v>0</v>
      </c>
      <c r="F38" s="4">
        <v>73000</v>
      </c>
      <c r="G38" s="4">
        <v>2523120000</v>
      </c>
      <c r="H38" s="4">
        <f>H37+G38</f>
        <v>1933820000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243100</v>
      </c>
      <c r="S38" s="5">
        <v>0.30028794734677089</v>
      </c>
      <c r="T38" s="5">
        <v>0</v>
      </c>
      <c r="U38" s="5">
        <v>0</v>
      </c>
    </row>
    <row r="39" spans="1:21" x14ac:dyDescent="0.2">
      <c r="A39" s="26"/>
      <c r="B39" t="s">
        <v>13</v>
      </c>
      <c r="C39" s="2">
        <v>45251</v>
      </c>
      <c r="D39" s="4">
        <v>90000</v>
      </c>
      <c r="E39" s="4">
        <v>1700</v>
      </c>
      <c r="F39" s="4">
        <v>88300</v>
      </c>
      <c r="G39" s="4">
        <v>3139660976.5163031</v>
      </c>
      <c r="H39" s="4">
        <f t="shared" si="0"/>
        <v>5073480976.5163031</v>
      </c>
      <c r="I39" s="4"/>
      <c r="J39" s="4"/>
      <c r="K39" s="4"/>
      <c r="L39" s="4"/>
      <c r="M39" s="4"/>
      <c r="N39" s="4"/>
      <c r="O39" s="4"/>
      <c r="P39" s="4"/>
      <c r="Q39" s="4"/>
      <c r="R39" s="4">
        <v>591900</v>
      </c>
      <c r="S39" s="5">
        <v>0.15492481838148336</v>
      </c>
      <c r="T39" s="5">
        <v>0</v>
      </c>
      <c r="U39" s="5">
        <v>6.9565219999999997E-2</v>
      </c>
    </row>
    <row r="40" spans="1:21" x14ac:dyDescent="0.2">
      <c r="A40" s="26"/>
      <c r="B40" t="s">
        <v>14</v>
      </c>
      <c r="C40" s="2">
        <v>45252</v>
      </c>
      <c r="D40" s="4">
        <v>500</v>
      </c>
      <c r="E40" s="4">
        <v>24113</v>
      </c>
      <c r="F40" s="4">
        <v>-23613</v>
      </c>
      <c r="G40" s="4">
        <v>-879570000</v>
      </c>
      <c r="H40" s="4">
        <f t="shared" si="0"/>
        <v>4193910976.5163031</v>
      </c>
      <c r="I40" s="4"/>
      <c r="J40" s="4"/>
      <c r="K40" s="4"/>
      <c r="L40" s="4"/>
      <c r="M40" s="4"/>
      <c r="N40" s="4"/>
      <c r="O40" s="4"/>
      <c r="P40" s="4"/>
      <c r="Q40" s="4"/>
      <c r="R40" s="4">
        <v>258000</v>
      </c>
      <c r="S40" s="5">
        <v>9.5399224806201555E-2</v>
      </c>
      <c r="T40" s="5">
        <v>0</v>
      </c>
      <c r="U40" s="5">
        <v>9.4850899999999998E-3</v>
      </c>
    </row>
    <row r="41" spans="1:21" x14ac:dyDescent="0.2">
      <c r="A41" s="26"/>
      <c r="B41" t="s">
        <v>15</v>
      </c>
      <c r="C41" s="2">
        <v>45253</v>
      </c>
      <c r="D41" s="4">
        <v>247500</v>
      </c>
      <c r="E41" s="4">
        <v>4000</v>
      </c>
      <c r="F41" s="4">
        <v>243500</v>
      </c>
      <c r="G41" s="4">
        <v>9120480000</v>
      </c>
      <c r="H41" s="4">
        <f t="shared" si="0"/>
        <v>13314390976.516304</v>
      </c>
      <c r="I41" s="4"/>
      <c r="J41" s="4"/>
      <c r="K41" s="4"/>
      <c r="L41" s="4"/>
      <c r="M41" s="4"/>
      <c r="N41" s="4"/>
      <c r="O41" s="4"/>
      <c r="P41" s="4"/>
      <c r="Q41" s="4"/>
      <c r="R41" s="4">
        <v>590600</v>
      </c>
      <c r="S41" s="5">
        <v>0.42583813071452759</v>
      </c>
      <c r="T41" s="5">
        <v>0</v>
      </c>
      <c r="U41" s="5">
        <v>6.7114100000000001E-3</v>
      </c>
    </row>
    <row r="42" spans="1:21" x14ac:dyDescent="0.2">
      <c r="A42" s="26"/>
      <c r="B42" t="s">
        <v>16</v>
      </c>
      <c r="C42" s="2">
        <v>45254</v>
      </c>
      <c r="D42" s="4">
        <v>0</v>
      </c>
      <c r="E42" s="4">
        <v>6500</v>
      </c>
      <c r="F42" s="4">
        <v>-6500</v>
      </c>
      <c r="G42" s="4">
        <v>-238300000</v>
      </c>
      <c r="H42" s="4">
        <f t="shared" si="0"/>
        <v>13076090976.516304</v>
      </c>
      <c r="I42" s="4"/>
      <c r="J42" s="4"/>
      <c r="K42" s="4"/>
      <c r="L42" s="4"/>
      <c r="M42" s="4"/>
      <c r="N42" s="4"/>
      <c r="O42" s="4"/>
      <c r="P42" s="4"/>
      <c r="Q42" s="4"/>
      <c r="R42" s="4">
        <v>402700</v>
      </c>
      <c r="S42" s="5">
        <v>1.6141047926496149E-2</v>
      </c>
      <c r="T42" s="5">
        <v>0</v>
      </c>
      <c r="U42" s="5">
        <v>-1.6E-2</v>
      </c>
    </row>
    <row r="43" spans="1:21" x14ac:dyDescent="0.2">
      <c r="A43" s="26"/>
      <c r="B43" t="s">
        <v>19</v>
      </c>
      <c r="C43" s="2">
        <v>45257</v>
      </c>
      <c r="D43" s="4">
        <v>80000</v>
      </c>
      <c r="E43" s="4">
        <v>500</v>
      </c>
      <c r="F43" s="4">
        <v>79500</v>
      </c>
      <c r="G43" s="4">
        <v>2933710000</v>
      </c>
      <c r="H43" s="4">
        <f t="shared" si="0"/>
        <v>16009800976.516304</v>
      </c>
      <c r="I43" s="4"/>
      <c r="J43" s="4"/>
      <c r="K43" s="4"/>
      <c r="L43" s="4"/>
      <c r="M43" s="4"/>
      <c r="N43" s="4"/>
      <c r="O43" s="4"/>
      <c r="P43" s="4"/>
      <c r="Q43" s="4"/>
      <c r="R43" s="4">
        <v>182800</v>
      </c>
      <c r="S43" s="5">
        <v>0.44037199124726478</v>
      </c>
      <c r="T43" s="5">
        <v>0</v>
      </c>
      <c r="U43" s="5">
        <v>-1.35501E-3</v>
      </c>
    </row>
    <row r="44" spans="1:21" x14ac:dyDescent="0.2">
      <c r="A44" s="26"/>
      <c r="B44" t="s">
        <v>20</v>
      </c>
      <c r="C44" s="2">
        <v>45258</v>
      </c>
      <c r="D44" s="4">
        <v>90900</v>
      </c>
      <c r="E44" s="4">
        <v>0</v>
      </c>
      <c r="F44" s="4">
        <v>90900</v>
      </c>
      <c r="G44" s="4">
        <v>3274570000</v>
      </c>
      <c r="H44" s="4">
        <f t="shared" si="0"/>
        <v>19284370976.516304</v>
      </c>
      <c r="I44" s="4"/>
      <c r="J44" s="4"/>
      <c r="K44" s="4"/>
      <c r="L44" s="4"/>
      <c r="M44" s="4"/>
      <c r="N44" s="4"/>
      <c r="O44" s="4"/>
      <c r="P44" s="4"/>
      <c r="Q44" s="4"/>
      <c r="R44" s="4">
        <v>475500</v>
      </c>
      <c r="S44" s="5">
        <v>0.19116719242902208</v>
      </c>
      <c r="T44" s="5">
        <v>0</v>
      </c>
      <c r="U44" s="5">
        <v>1.0854819999999999E-2</v>
      </c>
    </row>
    <row r="45" spans="1:21" x14ac:dyDescent="0.2">
      <c r="A45" s="26"/>
      <c r="B45" t="s">
        <v>21</v>
      </c>
      <c r="C45" s="2">
        <v>45259</v>
      </c>
      <c r="D45" s="4">
        <v>0</v>
      </c>
      <c r="E45" s="4">
        <v>5700</v>
      </c>
      <c r="F45" s="4">
        <v>-5700</v>
      </c>
      <c r="G45" s="4">
        <v>-224820000</v>
      </c>
      <c r="H45" s="4">
        <f t="shared" si="0"/>
        <v>19059550976.516304</v>
      </c>
      <c r="I45" s="4"/>
      <c r="J45" s="4"/>
      <c r="K45" s="4"/>
      <c r="L45" s="4"/>
      <c r="M45" s="4"/>
      <c r="N45" s="4"/>
      <c r="O45" s="4"/>
      <c r="P45" s="4"/>
      <c r="Q45" s="4"/>
      <c r="R45" s="4">
        <v>1285200</v>
      </c>
      <c r="S45" s="5">
        <v>4.4351073762838467E-3</v>
      </c>
      <c r="T45" s="5">
        <v>0</v>
      </c>
      <c r="U45" s="5">
        <v>6.9798659999999998E-2</v>
      </c>
    </row>
    <row r="46" spans="1:21" x14ac:dyDescent="0.2">
      <c r="A46" s="26"/>
      <c r="B46" t="s">
        <v>22</v>
      </c>
      <c r="C46" s="2">
        <v>45260</v>
      </c>
      <c r="D46" s="4">
        <v>600</v>
      </c>
      <c r="E46" s="4">
        <v>407</v>
      </c>
      <c r="F46" s="4">
        <v>193</v>
      </c>
      <c r="G46" s="4">
        <v>7580000</v>
      </c>
      <c r="H46" s="4">
        <f t="shared" si="0"/>
        <v>19067130976.516304</v>
      </c>
      <c r="I46" s="4"/>
      <c r="J46" s="4"/>
      <c r="K46" s="4"/>
      <c r="L46" s="4"/>
      <c r="M46" s="4"/>
      <c r="N46" s="4"/>
      <c r="O46" s="4"/>
      <c r="P46" s="4"/>
      <c r="Q46" s="4"/>
      <c r="R46" s="4">
        <v>483400</v>
      </c>
      <c r="S46" s="5">
        <v>2.0831609433181629E-3</v>
      </c>
      <c r="T46" s="5">
        <v>0</v>
      </c>
      <c r="U46" s="5">
        <v>-8.7829399999999995E-3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6200</v>
      </c>
      <c r="E47" s="4">
        <v>800</v>
      </c>
      <c r="F47" s="4">
        <v>5400</v>
      </c>
      <c r="G47" s="4">
        <v>215980000</v>
      </c>
      <c r="H47" s="4">
        <f t="shared" si="0"/>
        <v>19283110976.516304</v>
      </c>
      <c r="I47" s="4"/>
      <c r="J47" s="4"/>
      <c r="K47" s="4"/>
      <c r="L47" s="4"/>
      <c r="M47" s="4"/>
      <c r="N47" s="4"/>
      <c r="O47" s="4"/>
      <c r="P47" s="4"/>
      <c r="Q47" s="4"/>
      <c r="R47" s="4">
        <v>434600</v>
      </c>
      <c r="S47" s="5">
        <v>1.6106764841233318E-2</v>
      </c>
      <c r="T47" s="5">
        <v>0</v>
      </c>
      <c r="U47" s="5">
        <v>1.5189869999999999E-2</v>
      </c>
    </row>
    <row r="48" spans="1:21" x14ac:dyDescent="0.2">
      <c r="A48" s="26"/>
      <c r="B48" t="s">
        <v>27</v>
      </c>
      <c r="C48" s="2">
        <v>45264</v>
      </c>
      <c r="D48" s="4">
        <v>0</v>
      </c>
      <c r="E48" s="4">
        <v>7600</v>
      </c>
      <c r="F48" s="4">
        <v>-7600</v>
      </c>
      <c r="G48" s="4">
        <v>-305199062.554452</v>
      </c>
      <c r="H48" s="4">
        <f t="shared" si="0"/>
        <v>18977911913.961853</v>
      </c>
      <c r="I48" s="4"/>
      <c r="J48" s="4"/>
      <c r="K48" s="4"/>
      <c r="L48" s="4"/>
      <c r="M48" s="4"/>
      <c r="N48" s="4"/>
      <c r="O48" s="4"/>
      <c r="P48" s="4"/>
      <c r="Q48" s="4"/>
      <c r="R48" s="4">
        <v>573900</v>
      </c>
      <c r="S48" s="5">
        <v>1.3242725213451821E-2</v>
      </c>
      <c r="T48" s="5">
        <v>0</v>
      </c>
      <c r="U48" s="5">
        <v>-2.4937700000000002E-3</v>
      </c>
    </row>
    <row r="49" spans="1:21" x14ac:dyDescent="0.2">
      <c r="A49" s="26"/>
      <c r="B49" t="s">
        <v>28</v>
      </c>
      <c r="C49" s="2">
        <v>45265</v>
      </c>
      <c r="D49" s="4">
        <v>3100</v>
      </c>
      <c r="E49" s="4">
        <v>700</v>
      </c>
      <c r="F49" s="4">
        <v>2400</v>
      </c>
      <c r="G49" s="4">
        <v>96310000</v>
      </c>
      <c r="H49" s="4">
        <f t="shared" si="0"/>
        <v>19074221913.961853</v>
      </c>
      <c r="I49" s="4"/>
      <c r="J49" s="4"/>
      <c r="K49" s="4"/>
      <c r="L49" s="4"/>
      <c r="M49" s="4"/>
      <c r="N49" s="4"/>
      <c r="O49" s="4"/>
      <c r="P49" s="4"/>
      <c r="Q49" s="4"/>
      <c r="R49" s="4">
        <v>423800</v>
      </c>
      <c r="S49" s="5">
        <v>8.9664936290703157E-3</v>
      </c>
      <c r="T49" s="5">
        <v>0</v>
      </c>
      <c r="U49" s="5">
        <v>-1.25E-3</v>
      </c>
    </row>
    <row r="50" spans="1:21" x14ac:dyDescent="0.2">
      <c r="A50" s="26"/>
      <c r="B50" t="s">
        <v>29</v>
      </c>
      <c r="C50" s="2">
        <v>45266</v>
      </c>
      <c r="D50" s="4">
        <v>0</v>
      </c>
      <c r="E50" s="4">
        <v>3600</v>
      </c>
      <c r="F50" s="4">
        <v>-3600</v>
      </c>
      <c r="G50" s="4">
        <v>-143800000</v>
      </c>
      <c r="H50" s="4">
        <f t="shared" si="0"/>
        <v>18930421913.961853</v>
      </c>
      <c r="I50" s="4"/>
      <c r="J50" s="4"/>
      <c r="K50" s="4"/>
      <c r="L50" s="4"/>
      <c r="M50" s="4"/>
      <c r="N50" s="4"/>
      <c r="O50" s="4"/>
      <c r="P50" s="4"/>
      <c r="Q50" s="4"/>
      <c r="R50" s="4">
        <v>288000</v>
      </c>
      <c r="S50" s="5">
        <v>1.2500000000000001E-2</v>
      </c>
      <c r="T50" s="5">
        <v>0</v>
      </c>
      <c r="U50" s="5">
        <v>7.5093900000000003E-3</v>
      </c>
    </row>
    <row r="51" spans="1:21" x14ac:dyDescent="0.2">
      <c r="A51" s="26"/>
      <c r="B51" t="s">
        <v>30</v>
      </c>
      <c r="C51" s="2">
        <v>45267</v>
      </c>
      <c r="D51" s="4">
        <v>1300</v>
      </c>
      <c r="E51" s="4">
        <v>2800</v>
      </c>
      <c r="F51" s="4">
        <v>-1500</v>
      </c>
      <c r="G51" s="4">
        <v>-60810000</v>
      </c>
      <c r="H51" s="4">
        <f t="shared" si="0"/>
        <v>18869611913.961853</v>
      </c>
      <c r="I51" s="4"/>
      <c r="J51" s="4"/>
      <c r="K51" s="4"/>
      <c r="L51" s="4"/>
      <c r="M51" s="4"/>
      <c r="N51" s="4"/>
      <c r="O51" s="4"/>
      <c r="P51" s="4"/>
      <c r="Q51" s="4"/>
      <c r="R51" s="4">
        <v>539100</v>
      </c>
      <c r="S51" s="5">
        <v>7.6052680393248005E-3</v>
      </c>
      <c r="T51" s="5">
        <v>0</v>
      </c>
      <c r="U51" s="5">
        <v>-6.2111800000000002E-3</v>
      </c>
    </row>
    <row r="52" spans="1:21" x14ac:dyDescent="0.2">
      <c r="A52" s="26"/>
      <c r="B52" t="s">
        <v>37</v>
      </c>
      <c r="C52" s="2">
        <v>45268</v>
      </c>
      <c r="D52" s="4">
        <v>300</v>
      </c>
      <c r="E52" s="4">
        <v>6600</v>
      </c>
      <c r="F52" s="4">
        <v>-6300</v>
      </c>
      <c r="G52" s="4">
        <v>-252850000</v>
      </c>
      <c r="H52" s="4">
        <f t="shared" si="0"/>
        <v>18616761913.961853</v>
      </c>
      <c r="I52" s="4"/>
      <c r="J52" s="4"/>
      <c r="K52" s="4"/>
      <c r="L52" s="4"/>
      <c r="M52" s="4"/>
      <c r="N52" s="4"/>
      <c r="O52" s="4"/>
      <c r="P52" s="4"/>
      <c r="Q52" s="4"/>
      <c r="R52" s="4">
        <v>586500</v>
      </c>
      <c r="S52" s="5">
        <v>1.1764705882352941E-2</v>
      </c>
      <c r="T52" s="5">
        <v>0</v>
      </c>
      <c r="U52" s="5">
        <v>0.01</v>
      </c>
    </row>
    <row r="53" spans="1:21" x14ac:dyDescent="0.2">
      <c r="A53" s="26"/>
      <c r="B53" t="s">
        <v>34</v>
      </c>
      <c r="C53" s="2">
        <v>45271</v>
      </c>
      <c r="D53" s="4">
        <v>100</v>
      </c>
      <c r="E53" s="4">
        <v>1800</v>
      </c>
      <c r="F53" s="4">
        <v>-1700</v>
      </c>
      <c r="G53" s="4">
        <v>-66840000</v>
      </c>
      <c r="H53" s="4">
        <f t="shared" si="0"/>
        <v>18549921913.961853</v>
      </c>
      <c r="I53" s="4"/>
      <c r="J53" s="4"/>
      <c r="K53" s="4"/>
      <c r="L53" s="4"/>
      <c r="M53" s="4"/>
      <c r="N53" s="4">
        <v>80</v>
      </c>
      <c r="O53" s="4">
        <v>105</v>
      </c>
      <c r="P53" s="4">
        <v>58700</v>
      </c>
      <c r="Q53" s="4">
        <v>67300</v>
      </c>
      <c r="R53" s="4">
        <v>140700</v>
      </c>
      <c r="S53" s="5">
        <v>1.3503909026297086E-2</v>
      </c>
      <c r="T53" s="5">
        <v>0</v>
      </c>
      <c r="U53" s="5">
        <v>-7.5638399999999996E-3</v>
      </c>
    </row>
    <row r="54" spans="1:21" x14ac:dyDescent="0.2">
      <c r="A54" s="26"/>
      <c r="B54" t="s">
        <v>35</v>
      </c>
      <c r="C54" s="2">
        <v>45272</v>
      </c>
      <c r="D54" s="4">
        <v>0</v>
      </c>
      <c r="E54" s="4">
        <v>1600</v>
      </c>
      <c r="F54" s="4">
        <v>-1600</v>
      </c>
      <c r="G54" s="4">
        <v>-63130000</v>
      </c>
      <c r="H54" s="4">
        <f t="shared" si="0"/>
        <v>18486791913.961853</v>
      </c>
      <c r="I54" s="4"/>
      <c r="J54" s="4"/>
      <c r="K54" s="4"/>
      <c r="L54" s="4"/>
      <c r="M54" s="4"/>
      <c r="N54" s="4">
        <v>137</v>
      </c>
      <c r="O54" s="4">
        <v>171</v>
      </c>
      <c r="P54" s="4">
        <v>91300</v>
      </c>
      <c r="Q54" s="4">
        <v>109400</v>
      </c>
      <c r="R54" s="4">
        <v>220000</v>
      </c>
      <c r="S54" s="5">
        <v>7.2727272727272727E-3</v>
      </c>
      <c r="T54" s="5">
        <v>0</v>
      </c>
      <c r="U54" s="5">
        <v>-5.1150900000000001E-3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24A-4819-A44A-8C26-5EFB8482C864}">
  <dimension ref="A1:U67"/>
  <sheetViews>
    <sheetView workbookViewId="0">
      <pane ySplit="2" topLeftCell="A31" activePane="bottomLeft" state="frozen"/>
      <selection pane="bottomLeft" activeCell="H54" sqref="H54"/>
    </sheetView>
  </sheetViews>
  <sheetFormatPr baseColWidth="10" defaultRowHeight="16" x14ac:dyDescent="0.2"/>
  <cols>
    <col min="4" max="4" width="14.1640625" customWidth="1"/>
    <col min="5" max="6" width="13.83203125" customWidth="1"/>
    <col min="7" max="7" width="15.5" customWidth="1"/>
    <col min="8" max="8" width="18.1640625" customWidth="1"/>
    <col min="18" max="18" width="13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2000</v>
      </c>
      <c r="E3" s="4">
        <v>165006</v>
      </c>
      <c r="F3" s="4">
        <v>-163006</v>
      </c>
      <c r="G3" s="4">
        <v>-4705000000</v>
      </c>
      <c r="H3" s="4">
        <v>-4705000000</v>
      </c>
      <c r="I3" s="4"/>
      <c r="J3" s="4"/>
      <c r="K3" s="4"/>
      <c r="L3" s="4"/>
      <c r="M3" s="4"/>
      <c r="N3" s="4"/>
      <c r="O3" s="4"/>
      <c r="P3" s="4"/>
      <c r="Q3" s="4"/>
      <c r="R3" s="4">
        <v>4551600</v>
      </c>
      <c r="S3" s="5">
        <v>3.6691712804288602E-2</v>
      </c>
      <c r="T3" s="5">
        <v>0</v>
      </c>
      <c r="U3" s="5">
        <v>8.8339200000000003E-3</v>
      </c>
    </row>
    <row r="4" spans="1:21" x14ac:dyDescent="0.2">
      <c r="A4" s="26"/>
      <c r="B4" t="s">
        <v>26</v>
      </c>
      <c r="C4" s="2">
        <v>45202</v>
      </c>
      <c r="D4" s="4">
        <v>14800</v>
      </c>
      <c r="E4" s="4">
        <v>175800</v>
      </c>
      <c r="F4" s="4">
        <v>-161000</v>
      </c>
      <c r="G4" s="4">
        <v>-4464270000</v>
      </c>
      <c r="H4" s="4">
        <f>H3+G4</f>
        <v>-9169270000</v>
      </c>
      <c r="I4" s="4"/>
      <c r="J4" s="4"/>
      <c r="K4" s="4"/>
      <c r="L4" s="4"/>
      <c r="M4" s="4"/>
      <c r="N4" s="4"/>
      <c r="O4" s="4"/>
      <c r="P4" s="4"/>
      <c r="Q4" s="4"/>
      <c r="R4" s="4">
        <v>9483900</v>
      </c>
      <c r="S4" s="5">
        <v>2.0097217389470578E-2</v>
      </c>
      <c r="T4" s="5">
        <v>0</v>
      </c>
      <c r="U4" s="5">
        <v>-6.8301230000000004E-2</v>
      </c>
    </row>
    <row r="5" spans="1:21" x14ac:dyDescent="0.2">
      <c r="A5" s="26"/>
      <c r="B5" t="s">
        <v>27</v>
      </c>
      <c r="C5" s="2">
        <v>45203</v>
      </c>
      <c r="D5" s="4">
        <v>148100</v>
      </c>
      <c r="E5" s="4">
        <v>102295</v>
      </c>
      <c r="F5" s="4">
        <v>45805</v>
      </c>
      <c r="G5" s="4">
        <v>1239460000</v>
      </c>
      <c r="H5" s="4">
        <f>H4+G5</f>
        <v>-7929810000</v>
      </c>
      <c r="I5" s="4"/>
      <c r="J5" s="4"/>
      <c r="K5" s="4"/>
      <c r="L5" s="4"/>
      <c r="M5" s="4"/>
      <c r="N5" s="4"/>
      <c r="O5" s="4"/>
      <c r="P5" s="4"/>
      <c r="Q5" s="4"/>
      <c r="R5" s="4">
        <v>3768500</v>
      </c>
      <c r="S5" s="5">
        <v>6.644420857104949E-2</v>
      </c>
      <c r="T5" s="5">
        <v>0</v>
      </c>
      <c r="U5" s="5">
        <v>4.1353380000000002E-2</v>
      </c>
    </row>
    <row r="6" spans="1:21" x14ac:dyDescent="0.2">
      <c r="A6" s="26"/>
      <c r="B6" t="s">
        <v>28</v>
      </c>
      <c r="C6" s="2">
        <v>45204</v>
      </c>
      <c r="D6" s="4">
        <v>3500</v>
      </c>
      <c r="E6" s="4">
        <v>799800</v>
      </c>
      <c r="F6" s="4">
        <v>-796300</v>
      </c>
      <c r="G6" s="4">
        <v>-21640870000</v>
      </c>
      <c r="H6" s="4">
        <f>H5+G6</f>
        <v>-29570680000</v>
      </c>
      <c r="I6" s="4"/>
      <c r="J6" s="4"/>
      <c r="K6" s="4"/>
      <c r="L6" s="4"/>
      <c r="M6" s="4"/>
      <c r="N6" s="4"/>
      <c r="O6" s="4"/>
      <c r="P6" s="4"/>
      <c r="Q6" s="4"/>
      <c r="R6" s="4">
        <v>4574000</v>
      </c>
      <c r="S6" s="5">
        <v>0.17562308701355486</v>
      </c>
      <c r="T6" s="5">
        <v>0</v>
      </c>
      <c r="U6" s="5">
        <v>-3.6101080000000001E-2</v>
      </c>
    </row>
    <row r="7" spans="1:21" x14ac:dyDescent="0.2">
      <c r="A7" s="26"/>
      <c r="B7" t="s">
        <v>29</v>
      </c>
      <c r="C7" s="2">
        <v>45205</v>
      </c>
      <c r="D7" s="4">
        <v>79500</v>
      </c>
      <c r="E7" s="4">
        <v>47000</v>
      </c>
      <c r="F7" s="4">
        <v>32500</v>
      </c>
      <c r="G7" s="4">
        <v>904420000</v>
      </c>
      <c r="H7" s="4">
        <f t="shared" ref="H7:H54" si="0">H6+G7</f>
        <v>-28666260000</v>
      </c>
      <c r="I7" s="4"/>
      <c r="J7" s="4"/>
      <c r="K7" s="4"/>
      <c r="L7" s="4"/>
      <c r="M7" s="4"/>
      <c r="N7" s="4"/>
      <c r="O7" s="4"/>
      <c r="P7" s="4"/>
      <c r="Q7" s="4"/>
      <c r="R7" s="4">
        <v>2550600</v>
      </c>
      <c r="S7" s="5">
        <v>4.9596173449384461E-2</v>
      </c>
      <c r="T7" s="5">
        <v>0</v>
      </c>
      <c r="U7" s="5">
        <v>3.3707870000000001E-2</v>
      </c>
    </row>
    <row r="8" spans="1:21" x14ac:dyDescent="0.2">
      <c r="A8" s="26"/>
      <c r="B8" t="s">
        <v>32</v>
      </c>
      <c r="C8" s="2">
        <v>45208</v>
      </c>
      <c r="D8" s="4">
        <v>184000</v>
      </c>
      <c r="E8" s="4">
        <v>172300</v>
      </c>
      <c r="F8" s="4">
        <v>11700</v>
      </c>
      <c r="G8" s="4">
        <v>331060000</v>
      </c>
      <c r="H8" s="4">
        <f t="shared" si="0"/>
        <v>-28335200000</v>
      </c>
      <c r="I8" s="4"/>
      <c r="J8" s="4"/>
      <c r="K8" s="4"/>
      <c r="L8" s="4"/>
      <c r="M8" s="4"/>
      <c r="N8" s="4"/>
      <c r="O8" s="4"/>
      <c r="P8" s="4"/>
      <c r="Q8" s="4"/>
      <c r="R8" s="4">
        <v>4688000</v>
      </c>
      <c r="S8" s="5">
        <v>7.600255972696246E-2</v>
      </c>
      <c r="T8" s="5">
        <v>0</v>
      </c>
      <c r="U8" s="5">
        <v>1.8115940000000001E-2</v>
      </c>
    </row>
    <row r="9" spans="1:21" x14ac:dyDescent="0.2">
      <c r="A9" s="26"/>
      <c r="B9" t="s">
        <v>33</v>
      </c>
      <c r="C9" s="2">
        <v>45209</v>
      </c>
      <c r="D9" s="4">
        <v>26000</v>
      </c>
      <c r="E9" s="4">
        <v>37726</v>
      </c>
      <c r="F9" s="4">
        <v>-11726</v>
      </c>
      <c r="G9" s="4">
        <v>-351270000</v>
      </c>
      <c r="H9" s="4">
        <f t="shared" si="0"/>
        <v>-28686470000</v>
      </c>
      <c r="I9" s="4"/>
      <c r="J9" s="4"/>
      <c r="K9" s="4"/>
      <c r="L9" s="4"/>
      <c r="M9" s="4"/>
      <c r="N9" s="4"/>
      <c r="O9" s="4"/>
      <c r="P9" s="4"/>
      <c r="Q9" s="4"/>
      <c r="R9" s="4">
        <v>3678900</v>
      </c>
      <c r="S9" s="5">
        <v>1.73220256054799E-2</v>
      </c>
      <c r="T9" s="5">
        <v>0</v>
      </c>
      <c r="U9" s="5">
        <v>-1.7793590000000001E-2</v>
      </c>
    </row>
    <row r="10" spans="1:21" x14ac:dyDescent="0.2">
      <c r="A10" s="26"/>
      <c r="B10" t="s">
        <v>34</v>
      </c>
      <c r="C10" s="2">
        <v>45210</v>
      </c>
      <c r="D10" s="4">
        <v>333100</v>
      </c>
      <c r="E10" s="4">
        <v>153000</v>
      </c>
      <c r="F10" s="4">
        <v>180100</v>
      </c>
      <c r="G10" s="4">
        <v>5164640000</v>
      </c>
      <c r="H10" s="4">
        <f t="shared" si="0"/>
        <v>-23521830000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5844100</v>
      </c>
      <c r="S10" s="5">
        <v>8.317790592221215E-2</v>
      </c>
      <c r="T10" s="5">
        <v>0</v>
      </c>
      <c r="U10" s="5">
        <v>4.7101450000000003E-2</v>
      </c>
    </row>
    <row r="11" spans="1:21" x14ac:dyDescent="0.2">
      <c r="A11" s="26"/>
      <c r="B11" t="s">
        <v>35</v>
      </c>
      <c r="C11" s="2">
        <v>45211</v>
      </c>
      <c r="D11" s="4">
        <v>3600</v>
      </c>
      <c r="E11" s="4">
        <v>125900</v>
      </c>
      <c r="F11" s="4">
        <v>-122300</v>
      </c>
      <c r="G11" s="4">
        <v>-3584280000</v>
      </c>
      <c r="H11" s="4">
        <f t="shared" si="0"/>
        <v>-27106110000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5940800</v>
      </c>
      <c r="S11" s="5">
        <v>2.179841098841907E-2</v>
      </c>
      <c r="T11" s="5">
        <v>0</v>
      </c>
      <c r="U11" s="5">
        <v>1.211073E-2</v>
      </c>
    </row>
    <row r="12" spans="1:21" x14ac:dyDescent="0.2">
      <c r="A12" s="26"/>
      <c r="B12" t="s">
        <v>36</v>
      </c>
      <c r="C12" s="2">
        <v>45212</v>
      </c>
      <c r="D12" s="4">
        <v>54100</v>
      </c>
      <c r="E12" s="4">
        <v>77900</v>
      </c>
      <c r="F12" s="4">
        <v>-23800</v>
      </c>
      <c r="G12" s="4">
        <v>-711690000</v>
      </c>
      <c r="H12" s="4">
        <f t="shared" si="0"/>
        <v>-27817800000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3612100</v>
      </c>
      <c r="S12" s="5">
        <v>3.6543838764153819E-2</v>
      </c>
      <c r="T12" s="5">
        <v>0</v>
      </c>
      <c r="U12" s="5">
        <v>2.3931620000000001E-2</v>
      </c>
    </row>
    <row r="13" spans="1:21" x14ac:dyDescent="0.2">
      <c r="A13" s="26"/>
      <c r="B13" t="s">
        <v>8</v>
      </c>
      <c r="C13" s="6">
        <v>45215</v>
      </c>
      <c r="D13" s="4">
        <v>3800</v>
      </c>
      <c r="E13" s="4">
        <v>136428</v>
      </c>
      <c r="F13" s="4">
        <v>-132628</v>
      </c>
      <c r="G13" s="4">
        <v>-4036080000</v>
      </c>
      <c r="H13" s="4">
        <f t="shared" si="0"/>
        <v>-31853880000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4032200</v>
      </c>
      <c r="S13" s="5">
        <v>3.4777044789444968E-2</v>
      </c>
      <c r="T13" s="5">
        <v>0</v>
      </c>
      <c r="U13" s="5">
        <v>5.00835E-3</v>
      </c>
    </row>
    <row r="14" spans="1:21" x14ac:dyDescent="0.2">
      <c r="A14" s="26"/>
      <c r="B14" t="s">
        <v>9</v>
      </c>
      <c r="C14" s="6">
        <v>45216</v>
      </c>
      <c r="D14" s="4">
        <v>90200</v>
      </c>
      <c r="E14" s="4">
        <v>103200</v>
      </c>
      <c r="F14" s="4">
        <v>-13000</v>
      </c>
      <c r="G14" s="4">
        <v>-385700000</v>
      </c>
      <c r="H14" s="4">
        <f t="shared" si="0"/>
        <v>-32239580000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7789300</v>
      </c>
      <c r="S14" s="5">
        <v>2.4828931996456676E-2</v>
      </c>
      <c r="T14" s="5">
        <v>0</v>
      </c>
      <c r="U14" s="5">
        <v>-6.976744E-2</v>
      </c>
    </row>
    <row r="15" spans="1:21" x14ac:dyDescent="0.2">
      <c r="A15" s="26"/>
      <c r="B15" t="s">
        <v>10</v>
      </c>
      <c r="C15" s="6">
        <v>45217</v>
      </c>
      <c r="D15" s="4">
        <v>522800</v>
      </c>
      <c r="E15" s="4">
        <v>33200</v>
      </c>
      <c r="F15" s="4">
        <v>489600</v>
      </c>
      <c r="G15" s="4">
        <v>13566560000</v>
      </c>
      <c r="H15" s="4">
        <f t="shared" si="0"/>
        <v>-18673020000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7162000</v>
      </c>
      <c r="S15" s="5">
        <v>7.7631946383691711E-2</v>
      </c>
      <c r="T15" s="5">
        <v>0</v>
      </c>
      <c r="U15" s="5">
        <v>-3.5714290000000003E-2</v>
      </c>
    </row>
    <row r="16" spans="1:21" x14ac:dyDescent="0.2">
      <c r="A16" s="26"/>
      <c r="B16" t="s">
        <v>11</v>
      </c>
      <c r="C16" s="6">
        <v>45218</v>
      </c>
      <c r="D16" s="4">
        <v>199200</v>
      </c>
      <c r="E16" s="4">
        <v>29600</v>
      </c>
      <c r="F16" s="4">
        <v>169600</v>
      </c>
      <c r="G16" s="4">
        <v>4643680000</v>
      </c>
      <c r="H16" s="4">
        <f t="shared" si="0"/>
        <v>-14029340000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3577500</v>
      </c>
      <c r="S16" s="5">
        <v>6.3955276030747729E-2</v>
      </c>
      <c r="T16" s="5">
        <v>0</v>
      </c>
      <c r="U16" s="5">
        <v>-1.8518499999999999E-3</v>
      </c>
    </row>
    <row r="17" spans="1:21" x14ac:dyDescent="0.2">
      <c r="A17" s="26"/>
      <c r="B17" t="s">
        <v>12</v>
      </c>
      <c r="C17" s="6">
        <v>45219</v>
      </c>
      <c r="D17" s="4">
        <v>185605</v>
      </c>
      <c r="E17" s="4">
        <v>45372</v>
      </c>
      <c r="F17" s="4">
        <v>140233</v>
      </c>
      <c r="G17" s="4">
        <v>3847340000</v>
      </c>
      <c r="H17" s="4">
        <f t="shared" si="0"/>
        <v>-10182000000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3568400</v>
      </c>
      <c r="S17" s="5">
        <v>6.4728449725367107E-2</v>
      </c>
      <c r="T17" s="5">
        <v>0</v>
      </c>
      <c r="U17" s="5">
        <v>3.8961040000000002E-2</v>
      </c>
    </row>
    <row r="18" spans="1:21" x14ac:dyDescent="0.2">
      <c r="A18" s="26"/>
      <c r="B18" t="s">
        <v>15</v>
      </c>
      <c r="C18" s="6">
        <v>45222</v>
      </c>
      <c r="D18" s="4">
        <v>21100</v>
      </c>
      <c r="E18" s="4">
        <v>228700</v>
      </c>
      <c r="F18" s="4">
        <v>-207600</v>
      </c>
      <c r="G18" s="4">
        <v>-5675720000</v>
      </c>
      <c r="H18" s="4">
        <f t="shared" si="0"/>
        <v>-15857720000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2969900</v>
      </c>
      <c r="S18" s="5">
        <v>8.4110576113673854E-2</v>
      </c>
      <c r="T18" s="5">
        <v>0</v>
      </c>
      <c r="U18" s="5">
        <v>-1.7857140000000001E-2</v>
      </c>
    </row>
    <row r="19" spans="1:21" x14ac:dyDescent="0.2">
      <c r="A19" s="26"/>
      <c r="B19" t="s">
        <v>16</v>
      </c>
      <c r="C19" s="6">
        <v>45223</v>
      </c>
      <c r="D19" s="4">
        <v>19900</v>
      </c>
      <c r="E19" s="4">
        <v>92000</v>
      </c>
      <c r="F19" s="4">
        <v>-72100</v>
      </c>
      <c r="G19" s="4">
        <v>-1958370000</v>
      </c>
      <c r="H19" s="4">
        <f t="shared" si="0"/>
        <v>-17816090000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2221100</v>
      </c>
      <c r="S19" s="5">
        <v>5.0380442123272251E-2</v>
      </c>
      <c r="T19" s="5">
        <v>0</v>
      </c>
      <c r="U19" s="5">
        <v>-1.81818E-3</v>
      </c>
    </row>
    <row r="20" spans="1:21" x14ac:dyDescent="0.2">
      <c r="A20" s="26"/>
      <c r="B20" t="s">
        <v>17</v>
      </c>
      <c r="C20" s="6">
        <v>45224</v>
      </c>
      <c r="D20" s="4">
        <v>14300</v>
      </c>
      <c r="E20" s="4">
        <v>117400</v>
      </c>
      <c r="F20" s="4">
        <v>-103100</v>
      </c>
      <c r="G20" s="4">
        <v>-2841890000</v>
      </c>
      <c r="H20" s="4">
        <f t="shared" si="0"/>
        <v>-20657980000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2793000</v>
      </c>
      <c r="S20" s="5">
        <v>4.7153598281417831E-2</v>
      </c>
      <c r="T20" s="5">
        <v>0</v>
      </c>
      <c r="U20" s="5">
        <v>1.82149E-3</v>
      </c>
    </row>
    <row r="21" spans="1:21" x14ac:dyDescent="0.2">
      <c r="A21" s="26"/>
      <c r="B21" t="s">
        <v>18</v>
      </c>
      <c r="C21" s="6">
        <v>45225</v>
      </c>
      <c r="D21" s="4">
        <v>162100</v>
      </c>
      <c r="E21" s="4">
        <v>99600</v>
      </c>
      <c r="F21" s="4">
        <v>62500</v>
      </c>
      <c r="G21" s="4">
        <v>1574290000</v>
      </c>
      <c r="H21" s="4">
        <f t="shared" si="0"/>
        <v>-19083690000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6801300</v>
      </c>
      <c r="S21" s="5">
        <v>3.8477938041256821E-2</v>
      </c>
      <c r="T21" s="5">
        <v>0</v>
      </c>
      <c r="U21" s="5">
        <v>-6.9090910000000005E-2</v>
      </c>
    </row>
    <row r="22" spans="1:21" x14ac:dyDescent="0.2">
      <c r="A22" s="26"/>
      <c r="B22" t="s">
        <v>19</v>
      </c>
      <c r="C22" s="6">
        <v>45226</v>
      </c>
      <c r="D22" s="4">
        <v>100200</v>
      </c>
      <c r="E22" s="4">
        <v>36600</v>
      </c>
      <c r="F22" s="4">
        <v>63600</v>
      </c>
      <c r="G22" s="4">
        <v>1561440000</v>
      </c>
      <c r="H22" s="4">
        <f t="shared" si="0"/>
        <v>-17522250000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4926300</v>
      </c>
      <c r="S22" s="5">
        <v>2.7769319773460813E-2</v>
      </c>
      <c r="T22" s="5">
        <v>0</v>
      </c>
      <c r="U22" s="5">
        <v>-1.5625E-2</v>
      </c>
    </row>
    <row r="23" spans="1:21" x14ac:dyDescent="0.2">
      <c r="A23" s="26"/>
      <c r="B23" t="s">
        <v>22</v>
      </c>
      <c r="C23" s="2">
        <v>45229</v>
      </c>
      <c r="D23" s="4">
        <v>129800</v>
      </c>
      <c r="E23" s="4">
        <v>147894</v>
      </c>
      <c r="F23" s="4">
        <v>-18094</v>
      </c>
      <c r="G23" s="4">
        <v>-445530000</v>
      </c>
      <c r="H23" s="4">
        <f t="shared" si="0"/>
        <v>-17967780000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3487100</v>
      </c>
      <c r="S23" s="5">
        <v>7.9634653436953348E-2</v>
      </c>
      <c r="T23" s="5">
        <v>0</v>
      </c>
      <c r="U23" s="5">
        <v>-6.5476190000000004E-2</v>
      </c>
    </row>
    <row r="24" spans="1:21" x14ac:dyDescent="0.2">
      <c r="A24" s="26"/>
      <c r="B24" t="s">
        <v>23</v>
      </c>
      <c r="C24" s="2">
        <v>45230</v>
      </c>
      <c r="D24" s="4">
        <v>964805</v>
      </c>
      <c r="E24" s="4">
        <v>3000</v>
      </c>
      <c r="F24" s="4">
        <v>961805</v>
      </c>
      <c r="G24" s="4">
        <v>21833900000</v>
      </c>
      <c r="H24" s="4">
        <f t="shared" si="0"/>
        <v>3866120000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9215900</v>
      </c>
      <c r="S24" s="5">
        <v>0.10501470285050836</v>
      </c>
      <c r="T24" s="5">
        <v>0</v>
      </c>
      <c r="U24" s="5">
        <v>-6.7940550000000002E-2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648210</v>
      </c>
      <c r="E25" s="4">
        <v>0</v>
      </c>
      <c r="F25" s="4">
        <v>648210</v>
      </c>
      <c r="G25" s="4">
        <v>14388910000</v>
      </c>
      <c r="H25" s="4">
        <f t="shared" si="0"/>
        <v>18255030000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5277500</v>
      </c>
      <c r="S25" s="5">
        <v>0.12282520132638559</v>
      </c>
      <c r="T25" s="5">
        <v>0</v>
      </c>
      <c r="U25" s="5">
        <v>4.7835990000000002E-2</v>
      </c>
    </row>
    <row r="26" spans="1:21" x14ac:dyDescent="0.2">
      <c r="A26" s="26"/>
      <c r="B26" t="s">
        <v>25</v>
      </c>
      <c r="C26" s="6">
        <v>45232</v>
      </c>
      <c r="D26" s="4">
        <v>90400</v>
      </c>
      <c r="E26" s="4">
        <v>354800</v>
      </c>
      <c r="F26" s="4">
        <v>-264400</v>
      </c>
      <c r="G26" s="4">
        <v>-6210750000</v>
      </c>
      <c r="H26" s="4">
        <f t="shared" si="0"/>
        <v>12044280000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7061500</v>
      </c>
      <c r="S26" s="5">
        <v>6.3046095022304044E-2</v>
      </c>
      <c r="T26" s="5">
        <v>0</v>
      </c>
      <c r="U26" s="5">
        <v>5.8695650000000002E-2</v>
      </c>
    </row>
    <row r="27" spans="1:21" x14ac:dyDescent="0.2">
      <c r="A27" s="26"/>
      <c r="B27" t="s">
        <v>26</v>
      </c>
      <c r="C27" s="6">
        <v>45233</v>
      </c>
      <c r="D27" s="4">
        <v>132900</v>
      </c>
      <c r="E27" s="4">
        <v>694800</v>
      </c>
      <c r="F27" s="4">
        <v>-561900</v>
      </c>
      <c r="G27" s="4">
        <v>-13414070000</v>
      </c>
      <c r="H27" s="4">
        <f t="shared" si="0"/>
        <v>-1369790000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7312100</v>
      </c>
      <c r="S27" s="5">
        <v>0.11319593550416433</v>
      </c>
      <c r="T27" s="5">
        <v>0</v>
      </c>
      <c r="U27" s="5">
        <v>-2.258727E-2</v>
      </c>
    </row>
    <row r="28" spans="1:21" x14ac:dyDescent="0.2">
      <c r="A28" s="26"/>
      <c r="B28" t="s">
        <v>29</v>
      </c>
      <c r="C28" s="6">
        <v>45236</v>
      </c>
      <c r="D28" s="4">
        <v>134700</v>
      </c>
      <c r="E28" s="4">
        <v>206700</v>
      </c>
      <c r="F28" s="4">
        <v>-72000</v>
      </c>
      <c r="G28" s="4">
        <v>-1699520000</v>
      </c>
      <c r="H28" s="4">
        <f t="shared" si="0"/>
        <v>-3069310000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2763800</v>
      </c>
      <c r="S28" s="5">
        <v>0.12352558072219408</v>
      </c>
      <c r="T28" s="5">
        <v>0</v>
      </c>
      <c r="U28" s="5">
        <v>6.3025199999999998E-3</v>
      </c>
    </row>
    <row r="29" spans="1:21" x14ac:dyDescent="0.2">
      <c r="A29" s="26"/>
      <c r="B29" t="s">
        <v>30</v>
      </c>
      <c r="C29" s="6">
        <v>45237</v>
      </c>
      <c r="D29" s="4">
        <v>391800</v>
      </c>
      <c r="E29" s="4">
        <v>104800</v>
      </c>
      <c r="F29" s="4">
        <v>287000</v>
      </c>
      <c r="G29" s="4">
        <v>7036510000</v>
      </c>
      <c r="H29" s="4">
        <f t="shared" si="0"/>
        <v>3967200000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5597600</v>
      </c>
      <c r="S29" s="5">
        <v>8.871659282549664E-2</v>
      </c>
      <c r="T29" s="5">
        <v>0</v>
      </c>
      <c r="U29" s="5">
        <v>1.461378E-2</v>
      </c>
    </row>
    <row r="30" spans="1:21" x14ac:dyDescent="0.2">
      <c r="A30" s="26"/>
      <c r="B30" t="s">
        <v>37</v>
      </c>
      <c r="C30" s="6">
        <v>45238</v>
      </c>
      <c r="D30" s="4">
        <v>69700</v>
      </c>
      <c r="E30" s="4">
        <v>45900</v>
      </c>
      <c r="F30" s="4">
        <v>23800</v>
      </c>
      <c r="G30" s="4">
        <v>595710000</v>
      </c>
      <c r="H30" s="4">
        <f t="shared" si="0"/>
        <v>4562910000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4879700</v>
      </c>
      <c r="S30" s="5">
        <v>2.3689980941451319E-2</v>
      </c>
      <c r="T30" s="5">
        <v>0</v>
      </c>
      <c r="U30" s="5">
        <v>5.3497940000000001E-2</v>
      </c>
    </row>
    <row r="31" spans="1:21" x14ac:dyDescent="0.2">
      <c r="A31" s="26"/>
      <c r="B31" t="s">
        <v>32</v>
      </c>
      <c r="C31" s="6">
        <v>45239</v>
      </c>
      <c r="D31" s="4">
        <v>78400</v>
      </c>
      <c r="E31" s="4">
        <v>433100</v>
      </c>
      <c r="F31" s="4">
        <v>-354700</v>
      </c>
      <c r="G31" s="4">
        <v>-9047060000</v>
      </c>
      <c r="H31" s="4">
        <f t="shared" si="0"/>
        <v>-4484150000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6080000</v>
      </c>
      <c r="S31" s="5">
        <v>8.4128289473684212E-2</v>
      </c>
      <c r="T31" s="5">
        <v>0</v>
      </c>
      <c r="U31" s="5">
        <v>-1.5625E-2</v>
      </c>
    </row>
    <row r="32" spans="1:21" x14ac:dyDescent="0.2">
      <c r="A32" s="26"/>
      <c r="B32" t="s">
        <v>33</v>
      </c>
      <c r="C32" s="6">
        <v>45240</v>
      </c>
      <c r="D32" s="4">
        <v>309300</v>
      </c>
      <c r="E32" s="4">
        <v>181750</v>
      </c>
      <c r="F32" s="4">
        <v>127550</v>
      </c>
      <c r="G32" s="4">
        <v>3194020000</v>
      </c>
      <c r="H32" s="4">
        <f t="shared" si="0"/>
        <v>-1290130000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6844900</v>
      </c>
      <c r="S32" s="5">
        <v>7.1739543309617376E-2</v>
      </c>
      <c r="T32" s="5">
        <v>0</v>
      </c>
      <c r="U32" s="5">
        <v>-2.3809520000000001E-2</v>
      </c>
    </row>
    <row r="33" spans="1:21" x14ac:dyDescent="0.2">
      <c r="A33" s="26"/>
      <c r="B33" t="s">
        <v>36</v>
      </c>
      <c r="C33" s="6">
        <v>45243</v>
      </c>
      <c r="D33" s="4">
        <v>138000</v>
      </c>
      <c r="E33" s="4">
        <v>50900</v>
      </c>
      <c r="F33" s="4">
        <v>87100</v>
      </c>
      <c r="G33" s="4">
        <v>2193870000</v>
      </c>
      <c r="H33" s="4">
        <f t="shared" si="0"/>
        <v>903740000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3836100</v>
      </c>
      <c r="S33" s="5">
        <v>4.9242720471312007E-2</v>
      </c>
      <c r="T33" s="5">
        <v>0</v>
      </c>
      <c r="U33" s="5">
        <v>2.0325200000000002E-2</v>
      </c>
    </row>
    <row r="34" spans="1:21" x14ac:dyDescent="0.2">
      <c r="A34" s="26"/>
      <c r="B34" t="s">
        <v>38</v>
      </c>
      <c r="C34" s="6">
        <v>45244</v>
      </c>
      <c r="D34" s="4">
        <v>37500</v>
      </c>
      <c r="E34" s="4">
        <v>44400</v>
      </c>
      <c r="F34" s="4">
        <v>-6900</v>
      </c>
      <c r="G34" s="4">
        <v>-174300000</v>
      </c>
      <c r="H34" s="4">
        <f t="shared" si="0"/>
        <v>729440000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3380300</v>
      </c>
      <c r="S34" s="5">
        <v>2.4228618761648373E-2</v>
      </c>
      <c r="T34" s="5">
        <v>0</v>
      </c>
      <c r="U34" s="5">
        <v>7.9681300000000004E-3</v>
      </c>
    </row>
    <row r="35" spans="1:21" x14ac:dyDescent="0.2">
      <c r="A35" s="26"/>
      <c r="B35" t="s">
        <v>7</v>
      </c>
      <c r="C35" s="6">
        <v>45245</v>
      </c>
      <c r="D35" s="4">
        <v>1500</v>
      </c>
      <c r="E35" s="4">
        <v>342900</v>
      </c>
      <c r="F35" s="4">
        <v>-341400</v>
      </c>
      <c r="G35" s="4">
        <v>-8772190000</v>
      </c>
      <c r="H35" s="4">
        <f t="shared" si="0"/>
        <v>-8042750000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3961900</v>
      </c>
      <c r="S35" s="5">
        <v>8.6927989096140745E-2</v>
      </c>
      <c r="T35" s="5">
        <v>0</v>
      </c>
      <c r="U35" s="5">
        <v>0</v>
      </c>
    </row>
    <row r="36" spans="1:21" x14ac:dyDescent="0.2">
      <c r="A36" s="26"/>
      <c r="B36" t="s">
        <v>8</v>
      </c>
      <c r="C36" s="6">
        <v>45246</v>
      </c>
      <c r="D36" s="4">
        <v>50500</v>
      </c>
      <c r="E36" s="4">
        <v>5800</v>
      </c>
      <c r="F36" s="4">
        <v>44700</v>
      </c>
      <c r="G36" s="4">
        <v>1141350000</v>
      </c>
      <c r="H36" s="4">
        <f t="shared" si="0"/>
        <v>-6901400000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2392900</v>
      </c>
      <c r="S36" s="5">
        <v>2.3527936813072005E-2</v>
      </c>
      <c r="T36" s="5">
        <v>0</v>
      </c>
      <c r="U36" s="5">
        <v>1.185771E-2</v>
      </c>
    </row>
    <row r="37" spans="1:21" x14ac:dyDescent="0.2">
      <c r="A37" s="26"/>
      <c r="B37" t="s">
        <v>9</v>
      </c>
      <c r="C37" s="6">
        <v>45247</v>
      </c>
      <c r="D37" s="4">
        <v>126500</v>
      </c>
      <c r="E37" s="4">
        <v>39000</v>
      </c>
      <c r="F37" s="4">
        <v>87500</v>
      </c>
      <c r="G37" s="4">
        <v>2169200000</v>
      </c>
      <c r="H37" s="4">
        <f t="shared" si="0"/>
        <v>-4732200000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6484400</v>
      </c>
      <c r="S37" s="5">
        <v>2.5522793165134786E-2</v>
      </c>
      <c r="T37" s="5">
        <v>0</v>
      </c>
      <c r="U37" s="5">
        <v>-3.3203129999999997E-2</v>
      </c>
    </row>
    <row r="38" spans="1:21" x14ac:dyDescent="0.2">
      <c r="A38" s="26"/>
      <c r="B38" t="s">
        <v>12</v>
      </c>
      <c r="C38" s="2">
        <v>45250</v>
      </c>
      <c r="D38" s="4">
        <v>556700</v>
      </c>
      <c r="E38" s="4">
        <v>120200</v>
      </c>
      <c r="F38" s="4">
        <v>436500</v>
      </c>
      <c r="G38" s="4">
        <v>10658360000</v>
      </c>
      <c r="H38" s="4">
        <f>H37+G38</f>
        <v>5926160000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6862200</v>
      </c>
      <c r="S38" s="5">
        <v>9.864183498003555E-2</v>
      </c>
      <c r="T38" s="5">
        <v>0</v>
      </c>
      <c r="U38" s="5">
        <v>0</v>
      </c>
    </row>
    <row r="39" spans="1:21" x14ac:dyDescent="0.2">
      <c r="A39" s="26"/>
      <c r="B39" t="s">
        <v>13</v>
      </c>
      <c r="C39" s="2">
        <v>45251</v>
      </c>
      <c r="D39" s="4">
        <v>182400</v>
      </c>
      <c r="E39" s="4">
        <v>84400</v>
      </c>
      <c r="F39" s="4">
        <v>98000</v>
      </c>
      <c r="G39" s="4">
        <v>2449900000</v>
      </c>
      <c r="H39" s="4">
        <f t="shared" si="0"/>
        <v>8376060000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3728900</v>
      </c>
      <c r="S39" s="5">
        <v>7.1549250449194135E-2</v>
      </c>
      <c r="T39" s="5">
        <v>0</v>
      </c>
      <c r="U39" s="5">
        <v>3.2323230000000001E-2</v>
      </c>
    </row>
    <row r="40" spans="1:21" x14ac:dyDescent="0.2">
      <c r="A40" s="26"/>
      <c r="B40" t="s">
        <v>14</v>
      </c>
      <c r="C40" s="2">
        <v>45252</v>
      </c>
      <c r="D40" s="4">
        <v>473700</v>
      </c>
      <c r="E40" s="4">
        <v>900</v>
      </c>
      <c r="F40" s="4">
        <v>472800</v>
      </c>
      <c r="G40" s="4">
        <v>11992980000</v>
      </c>
      <c r="H40" s="4">
        <f t="shared" si="0"/>
        <v>20369040000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3997600</v>
      </c>
      <c r="S40" s="5">
        <v>0.11872123273964379</v>
      </c>
      <c r="T40" s="5">
        <v>0</v>
      </c>
      <c r="U40" s="5">
        <v>1.9569499999999998E-3</v>
      </c>
    </row>
    <row r="41" spans="1:21" x14ac:dyDescent="0.2">
      <c r="A41" s="26"/>
      <c r="B41" t="s">
        <v>15</v>
      </c>
      <c r="C41" s="2">
        <v>45253</v>
      </c>
      <c r="D41" s="4">
        <v>108900</v>
      </c>
      <c r="E41" s="4">
        <v>111500</v>
      </c>
      <c r="F41" s="4">
        <v>-2600</v>
      </c>
      <c r="G41" s="4">
        <v>-105530000</v>
      </c>
      <c r="H41" s="4">
        <f t="shared" si="0"/>
        <v>20263510000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6887400</v>
      </c>
      <c r="S41" s="5">
        <v>3.2000464616546154E-2</v>
      </c>
      <c r="T41" s="5">
        <v>0</v>
      </c>
      <c r="U41" s="5">
        <v>-2.734375E-2</v>
      </c>
    </row>
    <row r="42" spans="1:21" x14ac:dyDescent="0.2">
      <c r="A42" s="26"/>
      <c r="B42" t="s">
        <v>16</v>
      </c>
      <c r="C42" s="2">
        <v>45254</v>
      </c>
      <c r="D42" s="4">
        <v>103300</v>
      </c>
      <c r="E42" s="4">
        <v>48300</v>
      </c>
      <c r="F42" s="4">
        <v>55000</v>
      </c>
      <c r="G42" s="4">
        <v>1348890000</v>
      </c>
      <c r="H42" s="4">
        <f t="shared" si="0"/>
        <v>21612400000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4401000</v>
      </c>
      <c r="S42" s="5">
        <v>3.4446716655305611E-2</v>
      </c>
      <c r="T42" s="5">
        <v>0</v>
      </c>
      <c r="U42" s="5">
        <v>1.204819E-2</v>
      </c>
    </row>
    <row r="43" spans="1:21" x14ac:dyDescent="0.2">
      <c r="A43" s="26"/>
      <c r="B43" t="s">
        <v>19</v>
      </c>
      <c r="C43" s="2">
        <v>45257</v>
      </c>
      <c r="D43" s="4">
        <v>154905</v>
      </c>
      <c r="E43" s="4">
        <v>45825</v>
      </c>
      <c r="F43" s="4">
        <v>109080</v>
      </c>
      <c r="G43" s="4">
        <v>2781120000</v>
      </c>
      <c r="H43" s="4">
        <f t="shared" si="0"/>
        <v>24393520000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3296000</v>
      </c>
      <c r="S43" s="5">
        <v>6.0901092233009706E-2</v>
      </c>
      <c r="T43" s="5">
        <v>0</v>
      </c>
      <c r="U43" s="5">
        <v>0</v>
      </c>
    </row>
    <row r="44" spans="1:21" x14ac:dyDescent="0.2">
      <c r="A44" s="26"/>
      <c r="B44" t="s">
        <v>20</v>
      </c>
      <c r="C44" s="2">
        <v>45258</v>
      </c>
      <c r="D44" s="4">
        <v>138900</v>
      </c>
      <c r="E44" s="4">
        <v>10609</v>
      </c>
      <c r="F44" s="4">
        <v>128291</v>
      </c>
      <c r="G44" s="4">
        <v>3222250000</v>
      </c>
      <c r="H44" s="4">
        <f t="shared" si="0"/>
        <v>27615770000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4602600</v>
      </c>
      <c r="S44" s="5">
        <v>3.2483596228218836E-2</v>
      </c>
      <c r="T44" s="5">
        <v>0</v>
      </c>
      <c r="U44" s="5">
        <v>1.3888889999999999E-2</v>
      </c>
    </row>
    <row r="45" spans="1:21" x14ac:dyDescent="0.2">
      <c r="A45" s="26"/>
      <c r="B45" t="s">
        <v>21</v>
      </c>
      <c r="C45" s="2">
        <v>45259</v>
      </c>
      <c r="D45" s="4">
        <v>140700</v>
      </c>
      <c r="E45" s="4">
        <v>52307</v>
      </c>
      <c r="F45" s="4">
        <v>88393</v>
      </c>
      <c r="G45" s="4">
        <v>2312920000</v>
      </c>
      <c r="H45" s="4">
        <f t="shared" si="0"/>
        <v>29928690000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6180700</v>
      </c>
      <c r="S45" s="5">
        <v>3.1227369068228518E-2</v>
      </c>
      <c r="T45" s="5">
        <v>0</v>
      </c>
      <c r="U45" s="5">
        <v>1.761252E-2</v>
      </c>
    </row>
    <row r="46" spans="1:21" x14ac:dyDescent="0.2">
      <c r="A46" s="26"/>
      <c r="B46" t="s">
        <v>22</v>
      </c>
      <c r="C46" s="2">
        <v>45260</v>
      </c>
      <c r="D46" s="4">
        <v>1051600</v>
      </c>
      <c r="E46" s="4">
        <v>73700</v>
      </c>
      <c r="F46" s="4">
        <v>977900</v>
      </c>
      <c r="G46" s="4">
        <v>25620980000</v>
      </c>
      <c r="H46" s="4">
        <f t="shared" si="0"/>
        <v>55549670000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4802200</v>
      </c>
      <c r="S46" s="5">
        <v>0.23433009870476032</v>
      </c>
      <c r="T46" s="5">
        <v>0</v>
      </c>
      <c r="U46" s="5">
        <v>7.6923099999999999E-3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4800</v>
      </c>
      <c r="E47" s="4">
        <v>92500</v>
      </c>
      <c r="F47" s="4">
        <v>-87700</v>
      </c>
      <c r="G47" s="4">
        <v>-2317900000</v>
      </c>
      <c r="H47" s="4">
        <f t="shared" si="0"/>
        <v>53231770000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5140900</v>
      </c>
      <c r="S47" s="5">
        <v>1.8926647085140733E-2</v>
      </c>
      <c r="T47" s="5">
        <v>0</v>
      </c>
      <c r="U47" s="5">
        <v>7.63359E-3</v>
      </c>
    </row>
    <row r="48" spans="1:21" x14ac:dyDescent="0.2">
      <c r="A48" s="26"/>
      <c r="B48" t="s">
        <v>27</v>
      </c>
      <c r="C48" s="2">
        <v>45264</v>
      </c>
      <c r="D48" s="4">
        <v>26300</v>
      </c>
      <c r="E48" s="4">
        <v>57500</v>
      </c>
      <c r="F48" s="4">
        <v>-31200</v>
      </c>
      <c r="G48" s="4">
        <v>-841170000</v>
      </c>
      <c r="H48" s="4">
        <f t="shared" si="0"/>
        <v>52390600000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5281900</v>
      </c>
      <c r="S48" s="5">
        <v>1.5865502944016358E-2</v>
      </c>
      <c r="T48" s="5">
        <v>0</v>
      </c>
      <c r="U48" s="5">
        <v>1.515152E-2</v>
      </c>
    </row>
    <row r="49" spans="1:21" x14ac:dyDescent="0.2">
      <c r="A49" s="26"/>
      <c r="B49" t="s">
        <v>28</v>
      </c>
      <c r="C49" s="2">
        <v>45265</v>
      </c>
      <c r="D49" s="4">
        <v>113000</v>
      </c>
      <c r="E49" s="4">
        <v>35400</v>
      </c>
      <c r="F49" s="4">
        <v>77600</v>
      </c>
      <c r="G49" s="4">
        <v>2079270000</v>
      </c>
      <c r="H49" s="4">
        <f t="shared" si="0"/>
        <v>54469870000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6556300</v>
      </c>
      <c r="S49" s="5">
        <v>2.2634717752390829E-2</v>
      </c>
      <c r="T49" s="5">
        <v>0</v>
      </c>
      <c r="U49" s="5">
        <v>-1.1194030000000001E-2</v>
      </c>
    </row>
    <row r="50" spans="1:21" x14ac:dyDescent="0.2">
      <c r="A50" s="26"/>
      <c r="B50" t="s">
        <v>29</v>
      </c>
      <c r="C50" s="2">
        <v>45266</v>
      </c>
      <c r="D50" s="4">
        <v>19800</v>
      </c>
      <c r="E50" s="4">
        <v>950</v>
      </c>
      <c r="F50" s="4">
        <v>18850</v>
      </c>
      <c r="G50" s="4">
        <v>503650000</v>
      </c>
      <c r="H50" s="4">
        <f t="shared" si="0"/>
        <v>54973520000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4150400</v>
      </c>
      <c r="S50" s="5">
        <v>4.9995181187355436E-3</v>
      </c>
      <c r="T50" s="5">
        <v>0</v>
      </c>
      <c r="U50" s="5">
        <v>1.886792E-2</v>
      </c>
    </row>
    <row r="51" spans="1:21" x14ac:dyDescent="0.2">
      <c r="A51" s="26"/>
      <c r="B51" t="s">
        <v>30</v>
      </c>
      <c r="C51" s="2">
        <v>45267</v>
      </c>
      <c r="D51" s="4">
        <v>180200</v>
      </c>
      <c r="E51" s="4">
        <v>153600</v>
      </c>
      <c r="F51" s="4">
        <v>26600</v>
      </c>
      <c r="G51" s="4">
        <v>665640000</v>
      </c>
      <c r="H51" s="4">
        <f t="shared" si="0"/>
        <v>55639160000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5564000</v>
      </c>
      <c r="S51" s="5">
        <v>5.9992810927390366E-2</v>
      </c>
      <c r="T51" s="5">
        <v>0</v>
      </c>
      <c r="U51" s="5">
        <v>-2.592593E-2</v>
      </c>
    </row>
    <row r="52" spans="1:21" x14ac:dyDescent="0.2">
      <c r="A52" s="26"/>
      <c r="B52" t="s">
        <v>37</v>
      </c>
      <c r="C52" s="2">
        <v>45268</v>
      </c>
      <c r="D52" s="4">
        <v>1900</v>
      </c>
      <c r="E52" s="4">
        <v>12580</v>
      </c>
      <c r="F52" s="4">
        <v>-10680</v>
      </c>
      <c r="G52" s="4">
        <v>-280150000</v>
      </c>
      <c r="H52" s="4">
        <f t="shared" si="0"/>
        <v>55359010000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2741000</v>
      </c>
      <c r="S52" s="5">
        <v>5.2827435242612181E-3</v>
      </c>
      <c r="T52" s="5">
        <v>0</v>
      </c>
      <c r="U52" s="5">
        <v>-1.140684E-2</v>
      </c>
    </row>
    <row r="53" spans="1:21" x14ac:dyDescent="0.2">
      <c r="A53" s="26"/>
      <c r="B53" t="s">
        <v>34</v>
      </c>
      <c r="C53" s="2">
        <v>45271</v>
      </c>
      <c r="D53" s="4">
        <v>10100</v>
      </c>
      <c r="E53" s="4">
        <v>45420</v>
      </c>
      <c r="F53" s="4">
        <v>-35320</v>
      </c>
      <c r="G53" s="4">
        <v>-919500000</v>
      </c>
      <c r="H53" s="4">
        <f t="shared" si="0"/>
        <v>54439510000</v>
      </c>
      <c r="I53" s="4"/>
      <c r="J53" s="4"/>
      <c r="K53" s="4"/>
      <c r="L53" s="4"/>
      <c r="M53" s="4"/>
      <c r="N53" s="4">
        <v>536</v>
      </c>
      <c r="O53" s="4">
        <v>808</v>
      </c>
      <c r="P53" s="4">
        <v>923800</v>
      </c>
      <c r="Q53" s="4">
        <v>1247200</v>
      </c>
      <c r="R53" s="4">
        <v>2478000</v>
      </c>
      <c r="S53" s="5">
        <v>2.2405165456012913E-2</v>
      </c>
      <c r="T53" s="5">
        <v>0</v>
      </c>
      <c r="U53" s="5">
        <v>-3.84615E-3</v>
      </c>
    </row>
    <row r="54" spans="1:21" x14ac:dyDescent="0.2">
      <c r="A54" s="26"/>
      <c r="B54" t="s">
        <v>35</v>
      </c>
      <c r="C54" s="2">
        <v>45272</v>
      </c>
      <c r="D54" s="4">
        <v>279300</v>
      </c>
      <c r="E54" s="4">
        <v>39800</v>
      </c>
      <c r="F54" s="4">
        <v>239500</v>
      </c>
      <c r="G54" s="4">
        <v>6236940000</v>
      </c>
      <c r="H54" s="4">
        <f t="shared" si="0"/>
        <v>60676450000</v>
      </c>
      <c r="I54" s="4"/>
      <c r="J54" s="4"/>
      <c r="K54" s="4"/>
      <c r="L54" s="4"/>
      <c r="M54" s="4"/>
      <c r="N54" s="4">
        <v>718</v>
      </c>
      <c r="O54" s="4">
        <v>641</v>
      </c>
      <c r="P54" s="4">
        <v>1240700</v>
      </c>
      <c r="Q54" s="4">
        <v>1084300</v>
      </c>
      <c r="R54" s="4">
        <v>2557600</v>
      </c>
      <c r="S54" s="5">
        <v>0.12476540506725055</v>
      </c>
      <c r="T54" s="5">
        <v>0</v>
      </c>
      <c r="U54" s="5">
        <v>1.9305019999999999E-2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9371-6A5A-874B-9A52-4E790788F7F0}">
  <dimension ref="A1:U67"/>
  <sheetViews>
    <sheetView topLeftCell="D1" workbookViewId="0">
      <pane ySplit="2" topLeftCell="A31" activePane="bottomLeft" state="frozen"/>
      <selection pane="bottomLeft" activeCell="N59" sqref="N59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19.83203125" customWidth="1"/>
    <col min="18" max="18" width="14.8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302000</v>
      </c>
      <c r="E3" s="4">
        <v>146239</v>
      </c>
      <c r="F3" s="4">
        <v>155761</v>
      </c>
      <c r="G3" s="4">
        <v>4082660000</v>
      </c>
      <c r="H3" s="4">
        <v>4082660000</v>
      </c>
      <c r="I3" s="4"/>
      <c r="J3" s="4"/>
      <c r="K3" s="4"/>
      <c r="L3" s="4"/>
      <c r="M3" s="4"/>
      <c r="N3" s="4"/>
      <c r="O3" s="4"/>
      <c r="P3" s="4"/>
      <c r="Q3" s="4"/>
      <c r="R3" s="4">
        <v>2759800</v>
      </c>
      <c r="S3" s="5">
        <v>0.16241720414522792</v>
      </c>
      <c r="T3" s="5">
        <v>0</v>
      </c>
      <c r="U3" s="5">
        <v>7.7519399999999997E-3</v>
      </c>
    </row>
    <row r="4" spans="1:21" x14ac:dyDescent="0.2">
      <c r="A4" s="26"/>
      <c r="B4" t="s">
        <v>26</v>
      </c>
      <c r="C4" s="2">
        <v>45202</v>
      </c>
      <c r="D4" s="4">
        <v>16900</v>
      </c>
      <c r="E4" s="4">
        <v>249100</v>
      </c>
      <c r="F4" s="4">
        <v>-232200</v>
      </c>
      <c r="G4" s="4">
        <v>-5817980000</v>
      </c>
      <c r="H4" s="4">
        <f>H3+G4</f>
        <v>-1735320000</v>
      </c>
      <c r="I4" s="4"/>
      <c r="J4" s="4"/>
      <c r="K4" s="4"/>
      <c r="L4" s="4"/>
      <c r="M4" s="4"/>
      <c r="N4" s="4"/>
      <c r="O4" s="4"/>
      <c r="P4" s="4"/>
      <c r="Q4" s="4"/>
      <c r="R4" s="4">
        <v>3544800</v>
      </c>
      <c r="S4" s="5">
        <v>7.5039494470774099E-2</v>
      </c>
      <c r="T4" s="5">
        <v>0</v>
      </c>
      <c r="U4" s="5">
        <v>-5.5769230000000003E-2</v>
      </c>
    </row>
    <row r="5" spans="1:21" x14ac:dyDescent="0.2">
      <c r="A5" s="26"/>
      <c r="B5" t="s">
        <v>27</v>
      </c>
      <c r="C5" s="2">
        <v>45203</v>
      </c>
      <c r="D5" s="4">
        <v>13900</v>
      </c>
      <c r="E5" s="4">
        <v>800391</v>
      </c>
      <c r="F5" s="4">
        <v>-786491</v>
      </c>
      <c r="G5" s="4">
        <v>-19632190000</v>
      </c>
      <c r="H5" s="4">
        <f>H4+G5</f>
        <v>-21367510000</v>
      </c>
      <c r="I5" s="4"/>
      <c r="J5" s="4"/>
      <c r="K5" s="4"/>
      <c r="L5" s="4"/>
      <c r="M5" s="4"/>
      <c r="N5" s="4"/>
      <c r="O5" s="4"/>
      <c r="P5" s="4"/>
      <c r="Q5" s="4"/>
      <c r="R5" s="4">
        <v>3612200</v>
      </c>
      <c r="S5" s="5">
        <v>0.22542799402026467</v>
      </c>
      <c r="T5" s="5">
        <v>0</v>
      </c>
      <c r="U5" s="5">
        <v>3.6659879999999999E-2</v>
      </c>
    </row>
    <row r="6" spans="1:21" x14ac:dyDescent="0.2">
      <c r="A6" s="26"/>
      <c r="B6" t="s">
        <v>28</v>
      </c>
      <c r="C6" s="2">
        <v>45204</v>
      </c>
      <c r="D6" s="4">
        <v>15810</v>
      </c>
      <c r="E6" s="4">
        <v>872100</v>
      </c>
      <c r="F6" s="4">
        <v>-856290</v>
      </c>
      <c r="G6" s="4">
        <v>-22091990000</v>
      </c>
      <c r="H6" s="4">
        <f>H5+G6</f>
        <v>-43459500000</v>
      </c>
      <c r="I6" s="4"/>
      <c r="J6" s="4"/>
      <c r="K6" s="4"/>
      <c r="L6" s="4"/>
      <c r="M6" s="4"/>
      <c r="N6" s="4"/>
      <c r="O6" s="4"/>
      <c r="P6" s="4"/>
      <c r="Q6" s="4"/>
      <c r="R6" s="4">
        <v>5525000</v>
      </c>
      <c r="S6" s="5">
        <v>0.1607076923076923</v>
      </c>
      <c r="T6" s="5">
        <v>0</v>
      </c>
      <c r="U6" s="5">
        <v>1.571709E-2</v>
      </c>
    </row>
    <row r="7" spans="1:21" x14ac:dyDescent="0.2">
      <c r="A7" s="26"/>
      <c r="B7" t="s">
        <v>29</v>
      </c>
      <c r="C7" s="2">
        <v>45205</v>
      </c>
      <c r="D7" s="4">
        <v>57640</v>
      </c>
      <c r="E7" s="4">
        <v>166300</v>
      </c>
      <c r="F7" s="4">
        <v>-108660</v>
      </c>
      <c r="G7" s="4">
        <v>-2793020000</v>
      </c>
      <c r="H7" s="4">
        <f t="shared" ref="H7:H54" si="0">H6+G7</f>
        <v>-46252520000</v>
      </c>
      <c r="I7" s="4"/>
      <c r="J7" s="4"/>
      <c r="K7" s="4"/>
      <c r="L7" s="4"/>
      <c r="M7" s="4"/>
      <c r="N7" s="4"/>
      <c r="O7" s="4"/>
      <c r="P7" s="4"/>
      <c r="Q7" s="4"/>
      <c r="R7" s="4">
        <v>2152700</v>
      </c>
      <c r="S7" s="5">
        <v>0.10402750034839968</v>
      </c>
      <c r="T7" s="5">
        <v>0</v>
      </c>
      <c r="U7" s="5">
        <v>-1.93424E-3</v>
      </c>
    </row>
    <row r="8" spans="1:21" x14ac:dyDescent="0.2">
      <c r="A8" s="26"/>
      <c r="B8" t="s">
        <v>32</v>
      </c>
      <c r="C8" s="2">
        <v>45208</v>
      </c>
      <c r="D8" s="4">
        <v>50300</v>
      </c>
      <c r="E8" s="4">
        <v>53829</v>
      </c>
      <c r="F8" s="4">
        <v>-3529</v>
      </c>
      <c r="G8" s="4">
        <v>-85750000</v>
      </c>
      <c r="H8" s="4">
        <f t="shared" si="0"/>
        <v>-46338270000</v>
      </c>
      <c r="I8" s="4"/>
      <c r="J8" s="4"/>
      <c r="K8" s="4"/>
      <c r="L8" s="4"/>
      <c r="M8" s="4"/>
      <c r="N8" s="4"/>
      <c r="O8" s="4"/>
      <c r="P8" s="4"/>
      <c r="Q8" s="4"/>
      <c r="R8" s="4">
        <v>5719100</v>
      </c>
      <c r="S8" s="5">
        <v>1.8207235404171986E-2</v>
      </c>
      <c r="T8" s="5">
        <v>0</v>
      </c>
      <c r="U8" s="5">
        <v>2.7131780000000001E-2</v>
      </c>
    </row>
    <row r="9" spans="1:21" x14ac:dyDescent="0.2">
      <c r="A9" s="26"/>
      <c r="B9" t="s">
        <v>33</v>
      </c>
      <c r="C9" s="2">
        <v>45209</v>
      </c>
      <c r="D9" s="4">
        <v>389900</v>
      </c>
      <c r="E9" s="4">
        <v>0</v>
      </c>
      <c r="F9" s="4">
        <v>389900</v>
      </c>
      <c r="G9" s="4">
        <v>10352320000</v>
      </c>
      <c r="H9" s="4">
        <f t="shared" si="0"/>
        <v>-35985950000</v>
      </c>
      <c r="I9" s="4"/>
      <c r="J9" s="4"/>
      <c r="K9" s="4"/>
      <c r="L9" s="4"/>
      <c r="M9" s="4"/>
      <c r="N9" s="4"/>
      <c r="O9" s="4"/>
      <c r="P9" s="4"/>
      <c r="Q9" s="4"/>
      <c r="R9" s="4">
        <v>5478500</v>
      </c>
      <c r="S9" s="5">
        <v>7.1169115633841373E-2</v>
      </c>
      <c r="T9" s="5">
        <v>0</v>
      </c>
      <c r="U9" s="5">
        <v>-1.1320749999999999E-2</v>
      </c>
    </row>
    <row r="10" spans="1:21" x14ac:dyDescent="0.2">
      <c r="A10" s="26"/>
      <c r="B10" t="s">
        <v>34</v>
      </c>
      <c r="C10" s="2">
        <v>45210</v>
      </c>
      <c r="D10" s="4">
        <v>1067200</v>
      </c>
      <c r="E10" s="4">
        <v>1079400</v>
      </c>
      <c r="F10" s="4">
        <v>-12200</v>
      </c>
      <c r="G10" s="4">
        <v>-493560000</v>
      </c>
      <c r="H10" s="4">
        <f t="shared" si="0"/>
        <v>-36479510000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15292100</v>
      </c>
      <c r="S10" s="5">
        <v>0.14037313384034894</v>
      </c>
      <c r="T10" s="5">
        <v>0</v>
      </c>
      <c r="U10" s="5">
        <v>6.1068699999999997E-2</v>
      </c>
    </row>
    <row r="11" spans="1:21" x14ac:dyDescent="0.2">
      <c r="A11" s="26"/>
      <c r="B11" t="s">
        <v>35</v>
      </c>
      <c r="C11" s="2">
        <v>45211</v>
      </c>
      <c r="D11" s="4">
        <v>44400</v>
      </c>
      <c r="E11" s="4">
        <v>124900</v>
      </c>
      <c r="F11" s="4">
        <v>-80500</v>
      </c>
      <c r="G11" s="4">
        <v>-2254010000</v>
      </c>
      <c r="H11" s="4">
        <f t="shared" si="0"/>
        <v>-38733520000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9743200</v>
      </c>
      <c r="S11" s="5">
        <v>1.7376221364644059E-2</v>
      </c>
      <c r="T11" s="5">
        <v>0</v>
      </c>
      <c r="U11" s="5">
        <v>7.1942400000000002E-3</v>
      </c>
    </row>
    <row r="12" spans="1:21" x14ac:dyDescent="0.2">
      <c r="A12" s="26"/>
      <c r="B12" t="s">
        <v>36</v>
      </c>
      <c r="C12" s="2">
        <v>45212</v>
      </c>
      <c r="D12" s="4">
        <v>50900</v>
      </c>
      <c r="E12" s="4">
        <v>59100</v>
      </c>
      <c r="F12" s="4">
        <v>-8200</v>
      </c>
      <c r="G12" s="4">
        <v>-230390000</v>
      </c>
      <c r="H12" s="4">
        <f t="shared" si="0"/>
        <v>-38963910000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8014000</v>
      </c>
      <c r="S12" s="5">
        <v>1.3725979535812328E-2</v>
      </c>
      <c r="T12" s="5">
        <v>0</v>
      </c>
      <c r="U12" s="5">
        <v>1.6071430000000001E-2</v>
      </c>
    </row>
    <row r="13" spans="1:21" x14ac:dyDescent="0.2">
      <c r="A13" s="26"/>
      <c r="B13" t="s">
        <v>8</v>
      </c>
      <c r="C13" s="6">
        <v>45215</v>
      </c>
      <c r="D13" s="4">
        <v>244500</v>
      </c>
      <c r="E13" s="4">
        <v>112160</v>
      </c>
      <c r="F13" s="4">
        <v>132340</v>
      </c>
      <c r="G13" s="4">
        <v>3895950000</v>
      </c>
      <c r="H13" s="4">
        <f t="shared" si="0"/>
        <v>-35067960000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11917500</v>
      </c>
      <c r="S13" s="5">
        <v>2.9927417663100482E-2</v>
      </c>
      <c r="T13" s="5">
        <v>0</v>
      </c>
      <c r="U13" s="5">
        <v>8.7873499999999993E-3</v>
      </c>
    </row>
    <row r="14" spans="1:21" x14ac:dyDescent="0.2">
      <c r="A14" s="26"/>
      <c r="B14" t="s">
        <v>9</v>
      </c>
      <c r="C14" s="6">
        <v>45216</v>
      </c>
      <c r="D14" s="4">
        <v>325800</v>
      </c>
      <c r="E14" s="4">
        <v>65207</v>
      </c>
      <c r="F14" s="4">
        <v>260593</v>
      </c>
      <c r="G14" s="4">
        <v>7108810000</v>
      </c>
      <c r="H14" s="4">
        <f t="shared" si="0"/>
        <v>-27959150000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7773400</v>
      </c>
      <c r="S14" s="5">
        <v>5.0300640646306634E-2</v>
      </c>
      <c r="T14" s="5">
        <v>0</v>
      </c>
      <c r="U14" s="5">
        <v>-5.923345E-2</v>
      </c>
    </row>
    <row r="15" spans="1:21" x14ac:dyDescent="0.2">
      <c r="A15" s="26"/>
      <c r="B15" t="s">
        <v>10</v>
      </c>
      <c r="C15" s="6">
        <v>45217</v>
      </c>
      <c r="D15" s="4">
        <v>2455000</v>
      </c>
      <c r="E15" s="4">
        <v>624764</v>
      </c>
      <c r="F15" s="4">
        <v>1830236</v>
      </c>
      <c r="G15" s="4">
        <v>50271240000</v>
      </c>
      <c r="H15" s="4">
        <f t="shared" si="0"/>
        <v>22312090000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13667300</v>
      </c>
      <c r="S15" s="5">
        <v>0.22533814286655007</v>
      </c>
      <c r="T15" s="5">
        <v>0</v>
      </c>
      <c r="U15" s="5">
        <v>2.9629630000000001E-2</v>
      </c>
    </row>
    <row r="16" spans="1:21" x14ac:dyDescent="0.2">
      <c r="A16" s="26"/>
      <c r="B16" t="s">
        <v>11</v>
      </c>
      <c r="C16" s="6">
        <v>45218</v>
      </c>
      <c r="D16" s="4">
        <v>1276100</v>
      </c>
      <c r="E16" s="4">
        <v>134900</v>
      </c>
      <c r="F16" s="4">
        <v>1141200</v>
      </c>
      <c r="G16" s="4">
        <v>31766270000</v>
      </c>
      <c r="H16" s="4">
        <f t="shared" si="0"/>
        <v>54078360000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7221800</v>
      </c>
      <c r="S16" s="5">
        <v>0.19538065302279209</v>
      </c>
      <c r="T16" s="5">
        <v>0</v>
      </c>
      <c r="U16" s="5">
        <v>0</v>
      </c>
    </row>
    <row r="17" spans="1:21" x14ac:dyDescent="0.2">
      <c r="A17" s="26"/>
      <c r="B17" t="s">
        <v>12</v>
      </c>
      <c r="C17" s="6">
        <v>45219</v>
      </c>
      <c r="D17" s="4">
        <v>759710</v>
      </c>
      <c r="E17" s="4">
        <v>367000</v>
      </c>
      <c r="F17" s="4">
        <v>392710</v>
      </c>
      <c r="G17" s="4">
        <v>10864390000</v>
      </c>
      <c r="H17" s="4">
        <f t="shared" si="0"/>
        <v>64942750000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8946500</v>
      </c>
      <c r="S17" s="5">
        <v>0.12593863522047727</v>
      </c>
      <c r="T17" s="5">
        <v>0</v>
      </c>
      <c r="U17" s="5">
        <v>1.7985609999999999E-2</v>
      </c>
    </row>
    <row r="18" spans="1:21" x14ac:dyDescent="0.2">
      <c r="A18" s="26"/>
      <c r="B18" t="s">
        <v>15</v>
      </c>
      <c r="C18" s="6">
        <v>45222</v>
      </c>
      <c r="D18" s="4">
        <v>555000</v>
      </c>
      <c r="E18" s="4">
        <v>778800</v>
      </c>
      <c r="F18" s="4">
        <v>-223800</v>
      </c>
      <c r="G18" s="4">
        <v>-6138200000</v>
      </c>
      <c r="H18" s="4">
        <f t="shared" si="0"/>
        <v>58804550000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6685600</v>
      </c>
      <c r="S18" s="5">
        <v>0.19950341031470623</v>
      </c>
      <c r="T18" s="5">
        <v>0</v>
      </c>
      <c r="U18" s="5">
        <v>-1.4134280000000001E-2</v>
      </c>
    </row>
    <row r="19" spans="1:21" x14ac:dyDescent="0.2">
      <c r="A19" s="26"/>
      <c r="B19" t="s">
        <v>16</v>
      </c>
      <c r="C19" s="6">
        <v>45223</v>
      </c>
      <c r="D19" s="4">
        <v>304000</v>
      </c>
      <c r="E19" s="4">
        <v>474701</v>
      </c>
      <c r="F19" s="4">
        <v>-170701</v>
      </c>
      <c r="G19" s="4">
        <v>-4695730000</v>
      </c>
      <c r="H19" s="4">
        <f t="shared" si="0"/>
        <v>54108820000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4362900</v>
      </c>
      <c r="S19" s="5">
        <v>0.17848243141030048</v>
      </c>
      <c r="T19" s="5">
        <v>0</v>
      </c>
      <c r="U19" s="5">
        <v>-1.0752690000000001E-2</v>
      </c>
    </row>
    <row r="20" spans="1:21" x14ac:dyDescent="0.2">
      <c r="A20" s="26"/>
      <c r="B20" t="s">
        <v>17</v>
      </c>
      <c r="C20" s="6">
        <v>45224</v>
      </c>
      <c r="D20" s="4">
        <v>10500</v>
      </c>
      <c r="E20" s="4">
        <v>281800</v>
      </c>
      <c r="F20" s="4">
        <v>-271300</v>
      </c>
      <c r="G20" s="4">
        <v>-7401400000</v>
      </c>
      <c r="H20" s="4">
        <f t="shared" si="0"/>
        <v>46707420000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4797900</v>
      </c>
      <c r="S20" s="5">
        <v>6.092248692136143E-2</v>
      </c>
      <c r="T20" s="5">
        <v>0</v>
      </c>
      <c r="U20" s="5">
        <v>-2.1739129999999999E-2</v>
      </c>
    </row>
    <row r="21" spans="1:21" x14ac:dyDescent="0.2">
      <c r="A21" s="26"/>
      <c r="B21" t="s">
        <v>18</v>
      </c>
      <c r="C21" s="6">
        <v>45225</v>
      </c>
      <c r="D21" s="4">
        <v>2069100</v>
      </c>
      <c r="E21" s="4">
        <v>901800</v>
      </c>
      <c r="F21" s="4">
        <v>1167300</v>
      </c>
      <c r="G21" s="4">
        <v>29459950000</v>
      </c>
      <c r="H21" s="4">
        <f t="shared" si="0"/>
        <v>76167370000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13904400</v>
      </c>
      <c r="S21" s="5">
        <v>0.21366617761284198</v>
      </c>
      <c r="T21" s="5">
        <v>0</v>
      </c>
      <c r="U21" s="5">
        <v>-6.8518519999999999E-2</v>
      </c>
    </row>
    <row r="22" spans="1:21" x14ac:dyDescent="0.2">
      <c r="A22" s="26"/>
      <c r="B22" t="s">
        <v>19</v>
      </c>
      <c r="C22" s="6">
        <v>45226</v>
      </c>
      <c r="D22" s="4">
        <v>1067600</v>
      </c>
      <c r="E22" s="4">
        <v>1097400</v>
      </c>
      <c r="F22" s="4">
        <v>-29800</v>
      </c>
      <c r="G22" s="4">
        <v>-762084968.07035065</v>
      </c>
      <c r="H22" s="4">
        <f t="shared" si="0"/>
        <v>75405285031.929657</v>
      </c>
      <c r="I22" s="4"/>
      <c r="J22" s="4"/>
      <c r="K22" s="4"/>
      <c r="L22" s="4"/>
      <c r="M22" s="4"/>
      <c r="N22" s="4"/>
      <c r="O22" s="4"/>
      <c r="P22" s="4"/>
      <c r="Q22" s="4"/>
      <c r="R22" s="4">
        <v>7641800</v>
      </c>
      <c r="S22" s="5">
        <v>0.28331021487084196</v>
      </c>
      <c r="T22" s="5">
        <v>0</v>
      </c>
      <c r="U22" s="5">
        <v>2.5844929999999999E-2</v>
      </c>
    </row>
    <row r="23" spans="1:21" x14ac:dyDescent="0.2">
      <c r="A23" s="26"/>
      <c r="B23" t="s">
        <v>22</v>
      </c>
      <c r="C23" s="2">
        <v>45229</v>
      </c>
      <c r="D23" s="4">
        <v>140500</v>
      </c>
      <c r="E23" s="4">
        <v>48490</v>
      </c>
      <c r="F23" s="4">
        <v>92010</v>
      </c>
      <c r="G23" s="4">
        <v>2273940000</v>
      </c>
      <c r="H23" s="4">
        <f t="shared" si="0"/>
        <v>77679225031.929657</v>
      </c>
      <c r="I23" s="4"/>
      <c r="J23" s="4"/>
      <c r="K23" s="4"/>
      <c r="L23" s="4"/>
      <c r="M23" s="4"/>
      <c r="N23" s="4"/>
      <c r="O23" s="4"/>
      <c r="P23" s="4"/>
      <c r="Q23" s="4"/>
      <c r="R23" s="4">
        <v>3226000</v>
      </c>
      <c r="S23" s="5">
        <v>5.8583384996900183E-2</v>
      </c>
      <c r="T23" s="5">
        <v>0</v>
      </c>
      <c r="U23" s="5">
        <v>-5.0387599999999998E-2</v>
      </c>
    </row>
    <row r="24" spans="1:21" x14ac:dyDescent="0.2">
      <c r="A24" s="26"/>
      <c r="B24" t="s">
        <v>23</v>
      </c>
      <c r="C24" s="2">
        <v>45230</v>
      </c>
      <c r="D24" s="4">
        <v>2473300</v>
      </c>
      <c r="E24" s="4">
        <v>273438</v>
      </c>
      <c r="F24" s="4">
        <v>2199862</v>
      </c>
      <c r="G24" s="4">
        <v>51353650000</v>
      </c>
      <c r="H24" s="4">
        <f t="shared" si="0"/>
        <v>129032875031.92966</v>
      </c>
      <c r="I24" s="4"/>
      <c r="J24" s="4"/>
      <c r="K24" s="4"/>
      <c r="L24" s="4"/>
      <c r="M24" s="4"/>
      <c r="N24" s="4"/>
      <c r="O24" s="4"/>
      <c r="P24" s="4"/>
      <c r="Q24" s="4"/>
      <c r="R24" s="4">
        <v>10709100</v>
      </c>
      <c r="S24" s="5">
        <v>0.2564863527280537</v>
      </c>
      <c r="T24" s="5">
        <v>0</v>
      </c>
      <c r="U24" s="5">
        <v>-3.8775509999999999E-2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704900</v>
      </c>
      <c r="E25" s="4">
        <v>16300</v>
      </c>
      <c r="F25" s="4">
        <v>688600</v>
      </c>
      <c r="G25" s="4">
        <v>16397770000</v>
      </c>
      <c r="H25" s="4">
        <f t="shared" si="0"/>
        <v>145430645031.92966</v>
      </c>
      <c r="I25" s="4"/>
      <c r="J25" s="4"/>
      <c r="K25" s="4"/>
      <c r="L25" s="4"/>
      <c r="M25" s="4"/>
      <c r="N25" s="4"/>
      <c r="O25" s="4"/>
      <c r="P25" s="4"/>
      <c r="Q25" s="4"/>
      <c r="R25" s="4">
        <v>3897300</v>
      </c>
      <c r="S25" s="5">
        <v>0.18505118928488953</v>
      </c>
      <c r="T25" s="5">
        <v>0</v>
      </c>
      <c r="U25" s="5">
        <v>4.8832269999999997E-2</v>
      </c>
    </row>
    <row r="26" spans="1:21" x14ac:dyDescent="0.2">
      <c r="A26" s="26"/>
      <c r="B26" t="s">
        <v>25</v>
      </c>
      <c r="C26" s="6">
        <v>45232</v>
      </c>
      <c r="D26" s="4">
        <v>730600</v>
      </c>
      <c r="E26" s="4">
        <v>38600</v>
      </c>
      <c r="F26" s="4">
        <v>692000</v>
      </c>
      <c r="G26" s="4">
        <v>17537030000</v>
      </c>
      <c r="H26" s="4">
        <f t="shared" si="0"/>
        <v>162967675031.92966</v>
      </c>
      <c r="I26" s="4"/>
      <c r="J26" s="4"/>
      <c r="K26" s="4"/>
      <c r="L26" s="4"/>
      <c r="M26" s="4"/>
      <c r="N26" s="4"/>
      <c r="O26" s="4"/>
      <c r="P26" s="4"/>
      <c r="Q26" s="4"/>
      <c r="R26" s="4">
        <v>4679100</v>
      </c>
      <c r="S26" s="5">
        <v>0.16439058793357697</v>
      </c>
      <c r="T26" s="5">
        <v>0</v>
      </c>
      <c r="U26" s="5">
        <v>3.8461540000000002E-2</v>
      </c>
    </row>
    <row r="27" spans="1:21" x14ac:dyDescent="0.2">
      <c r="A27" s="26"/>
      <c r="B27" t="s">
        <v>26</v>
      </c>
      <c r="C27" s="6">
        <v>45233</v>
      </c>
      <c r="D27" s="4">
        <v>1403800</v>
      </c>
      <c r="E27" s="4">
        <v>228100</v>
      </c>
      <c r="F27" s="4">
        <v>1175700</v>
      </c>
      <c r="G27" s="4">
        <v>29948060000</v>
      </c>
      <c r="H27" s="4">
        <f t="shared" si="0"/>
        <v>192915735031.92966</v>
      </c>
      <c r="I27" s="4"/>
      <c r="J27" s="4"/>
      <c r="K27" s="4"/>
      <c r="L27" s="4"/>
      <c r="M27" s="4"/>
      <c r="N27" s="4"/>
      <c r="O27" s="4"/>
      <c r="P27" s="4"/>
      <c r="Q27" s="4"/>
      <c r="R27" s="4">
        <v>4243900</v>
      </c>
      <c r="S27" s="5">
        <v>0.38452838191286315</v>
      </c>
      <c r="T27" s="5">
        <v>0</v>
      </c>
      <c r="U27" s="5">
        <v>3.8986400000000001E-3</v>
      </c>
    </row>
    <row r="28" spans="1:21" x14ac:dyDescent="0.2">
      <c r="A28" s="26"/>
      <c r="B28" t="s">
        <v>29</v>
      </c>
      <c r="C28" s="6">
        <v>45236</v>
      </c>
      <c r="D28" s="4">
        <v>702600</v>
      </c>
      <c r="E28" s="4">
        <v>342300</v>
      </c>
      <c r="F28" s="4">
        <v>360300</v>
      </c>
      <c r="G28" s="4">
        <v>9247069526.3382874</v>
      </c>
      <c r="H28" s="4">
        <f t="shared" si="0"/>
        <v>202162804558.26794</v>
      </c>
      <c r="I28" s="4"/>
      <c r="J28" s="4"/>
      <c r="K28" s="4"/>
      <c r="L28" s="4"/>
      <c r="M28" s="4"/>
      <c r="N28" s="4"/>
      <c r="O28" s="4"/>
      <c r="P28" s="4"/>
      <c r="Q28" s="4"/>
      <c r="R28" s="4">
        <v>3041200</v>
      </c>
      <c r="S28" s="5">
        <v>0.34358148099434432</v>
      </c>
      <c r="T28" s="5">
        <v>0</v>
      </c>
      <c r="U28" s="5">
        <v>3.8834999999999998E-3</v>
      </c>
    </row>
    <row r="29" spans="1:21" x14ac:dyDescent="0.2">
      <c r="A29" s="26"/>
      <c r="B29" t="s">
        <v>30</v>
      </c>
      <c r="C29" s="6">
        <v>45237</v>
      </c>
      <c r="D29" s="4">
        <v>97636</v>
      </c>
      <c r="E29" s="4">
        <v>131000</v>
      </c>
      <c r="F29" s="4">
        <v>-33364</v>
      </c>
      <c r="G29" s="4">
        <v>-870810000</v>
      </c>
      <c r="H29" s="4">
        <f t="shared" si="0"/>
        <v>201291994558.26794</v>
      </c>
      <c r="I29" s="4"/>
      <c r="J29" s="4"/>
      <c r="K29" s="4"/>
      <c r="L29" s="4"/>
      <c r="M29" s="4"/>
      <c r="N29" s="4"/>
      <c r="O29" s="4"/>
      <c r="P29" s="4"/>
      <c r="Q29" s="4"/>
      <c r="R29" s="4">
        <v>5312400</v>
      </c>
      <c r="S29" s="5">
        <v>4.3038174836232214E-2</v>
      </c>
      <c r="T29" s="5">
        <v>0</v>
      </c>
      <c r="U29" s="5">
        <v>1.7408119999999999E-2</v>
      </c>
    </row>
    <row r="30" spans="1:21" x14ac:dyDescent="0.2">
      <c r="A30" s="26"/>
      <c r="B30" t="s">
        <v>37</v>
      </c>
      <c r="C30" s="6">
        <v>45238</v>
      </c>
      <c r="D30" s="4">
        <v>602300</v>
      </c>
      <c r="E30" s="4">
        <v>53000</v>
      </c>
      <c r="F30" s="4">
        <v>549300</v>
      </c>
      <c r="G30" s="4">
        <v>14630010000</v>
      </c>
      <c r="H30" s="4">
        <f t="shared" si="0"/>
        <v>215922004558.26794</v>
      </c>
      <c r="I30" s="4"/>
      <c r="J30" s="4"/>
      <c r="K30" s="4"/>
      <c r="L30" s="4"/>
      <c r="M30" s="4"/>
      <c r="N30" s="4"/>
      <c r="O30" s="4"/>
      <c r="P30" s="4"/>
      <c r="Q30" s="4"/>
      <c r="R30" s="4">
        <v>5016700</v>
      </c>
      <c r="S30" s="5">
        <v>0.13062371678593498</v>
      </c>
      <c r="T30" s="5">
        <v>0</v>
      </c>
      <c r="U30" s="5">
        <v>3.992395E-2</v>
      </c>
    </row>
    <row r="31" spans="1:21" x14ac:dyDescent="0.2">
      <c r="A31" s="26"/>
      <c r="B31" t="s">
        <v>32</v>
      </c>
      <c r="C31" s="6">
        <v>45239</v>
      </c>
      <c r="D31" s="4">
        <v>500200</v>
      </c>
      <c r="E31" s="4">
        <v>580410</v>
      </c>
      <c r="F31" s="4">
        <v>-80210</v>
      </c>
      <c r="G31" s="4">
        <v>-2197320000</v>
      </c>
      <c r="H31" s="4">
        <f t="shared" si="0"/>
        <v>213724684558.26794</v>
      </c>
      <c r="I31" s="4"/>
      <c r="J31" s="4"/>
      <c r="K31" s="4"/>
      <c r="L31" s="4"/>
      <c r="M31" s="4"/>
      <c r="N31" s="4"/>
      <c r="O31" s="4"/>
      <c r="P31" s="4"/>
      <c r="Q31" s="4"/>
      <c r="R31" s="4">
        <v>7637100</v>
      </c>
      <c r="S31" s="5">
        <v>0.14149480823872937</v>
      </c>
      <c r="T31" s="5">
        <v>0</v>
      </c>
      <c r="U31" s="5">
        <v>-7.3126099999999998E-3</v>
      </c>
    </row>
    <row r="32" spans="1:21" x14ac:dyDescent="0.2">
      <c r="A32" s="26"/>
      <c r="B32" t="s">
        <v>33</v>
      </c>
      <c r="C32" s="6">
        <v>45240</v>
      </c>
      <c r="D32" s="4">
        <v>10000</v>
      </c>
      <c r="E32" s="4">
        <v>921900</v>
      </c>
      <c r="F32" s="4">
        <v>-911900</v>
      </c>
      <c r="G32" s="4">
        <v>-24731070000</v>
      </c>
      <c r="H32" s="4">
        <f t="shared" si="0"/>
        <v>188993614558.26794</v>
      </c>
      <c r="I32" s="4"/>
      <c r="J32" s="4"/>
      <c r="K32" s="4"/>
      <c r="L32" s="4"/>
      <c r="M32" s="4"/>
      <c r="N32" s="4"/>
      <c r="O32" s="4"/>
      <c r="P32" s="4"/>
      <c r="Q32" s="4"/>
      <c r="R32" s="4">
        <v>5559700</v>
      </c>
      <c r="S32" s="5">
        <v>0.16761695774951885</v>
      </c>
      <c r="T32" s="5">
        <v>0</v>
      </c>
      <c r="U32" s="5">
        <v>-1.2891339999999999E-2</v>
      </c>
    </row>
    <row r="33" spans="1:21" x14ac:dyDescent="0.2">
      <c r="A33" s="26"/>
      <c r="B33" t="s">
        <v>36</v>
      </c>
      <c r="C33" s="6">
        <v>45243</v>
      </c>
      <c r="D33" s="4">
        <v>147400</v>
      </c>
      <c r="E33" s="4">
        <v>25400</v>
      </c>
      <c r="F33" s="4">
        <v>122000</v>
      </c>
      <c r="G33" s="4">
        <v>3295860000</v>
      </c>
      <c r="H33" s="4">
        <f t="shared" si="0"/>
        <v>192289474558.26794</v>
      </c>
      <c r="I33" s="4"/>
      <c r="J33" s="4"/>
      <c r="K33" s="4"/>
      <c r="L33" s="4"/>
      <c r="M33" s="4"/>
      <c r="N33" s="4"/>
      <c r="O33" s="4"/>
      <c r="P33" s="4"/>
      <c r="Q33" s="4"/>
      <c r="R33" s="4">
        <v>4894400</v>
      </c>
      <c r="S33" s="5">
        <v>3.5305655442955212E-2</v>
      </c>
      <c r="T33" s="5">
        <v>0</v>
      </c>
      <c r="U33" s="5">
        <v>2.0522390000000001E-2</v>
      </c>
    </row>
    <row r="34" spans="1:21" x14ac:dyDescent="0.2">
      <c r="A34" s="26"/>
      <c r="B34" t="s">
        <v>38</v>
      </c>
      <c r="C34" s="6">
        <v>45244</v>
      </c>
      <c r="D34" s="4">
        <v>414000</v>
      </c>
      <c r="E34" s="4">
        <v>74228</v>
      </c>
      <c r="F34" s="4">
        <v>339772</v>
      </c>
      <c r="G34" s="4">
        <v>9331380000</v>
      </c>
      <c r="H34" s="4">
        <f t="shared" si="0"/>
        <v>201620854558.26794</v>
      </c>
      <c r="I34" s="4"/>
      <c r="J34" s="4"/>
      <c r="K34" s="4"/>
      <c r="L34" s="4"/>
      <c r="M34" s="4"/>
      <c r="N34" s="4"/>
      <c r="O34" s="4"/>
      <c r="P34" s="4"/>
      <c r="Q34" s="4"/>
      <c r="R34" s="4">
        <v>3746100</v>
      </c>
      <c r="S34" s="5">
        <v>0.13032967619657779</v>
      </c>
      <c r="T34" s="5">
        <v>0</v>
      </c>
      <c r="U34" s="5">
        <v>1.82815E-3</v>
      </c>
    </row>
    <row r="35" spans="1:21" x14ac:dyDescent="0.2">
      <c r="A35" s="26"/>
      <c r="B35" t="s">
        <v>7</v>
      </c>
      <c r="C35" s="6">
        <v>45245</v>
      </c>
      <c r="D35" s="4">
        <v>154800</v>
      </c>
      <c r="E35" s="4">
        <v>98400</v>
      </c>
      <c r="F35" s="4">
        <v>56400</v>
      </c>
      <c r="G35" s="4">
        <v>1554390000</v>
      </c>
      <c r="H35" s="4">
        <f t="shared" si="0"/>
        <v>203175244558.26794</v>
      </c>
      <c r="I35" s="4"/>
      <c r="J35" s="4"/>
      <c r="K35" s="4"/>
      <c r="L35" s="4"/>
      <c r="M35" s="4"/>
      <c r="N35" s="4"/>
      <c r="O35" s="4"/>
      <c r="P35" s="4"/>
      <c r="Q35" s="4"/>
      <c r="R35" s="4">
        <v>5037000</v>
      </c>
      <c r="S35" s="5">
        <v>5.0268016676593211E-2</v>
      </c>
      <c r="T35" s="5">
        <v>0</v>
      </c>
      <c r="U35" s="5">
        <v>-1.6423360000000001E-2</v>
      </c>
    </row>
    <row r="36" spans="1:21" x14ac:dyDescent="0.2">
      <c r="A36" s="26"/>
      <c r="B36" t="s">
        <v>8</v>
      </c>
      <c r="C36" s="6">
        <v>45246</v>
      </c>
      <c r="D36" s="4">
        <v>139300</v>
      </c>
      <c r="E36" s="4">
        <v>4900</v>
      </c>
      <c r="F36" s="4">
        <v>134400</v>
      </c>
      <c r="G36" s="4">
        <v>3638830000</v>
      </c>
      <c r="H36" s="4">
        <f t="shared" si="0"/>
        <v>206814074558.26794</v>
      </c>
      <c r="I36" s="4"/>
      <c r="J36" s="4"/>
      <c r="K36" s="4"/>
      <c r="L36" s="4"/>
      <c r="M36" s="4"/>
      <c r="N36" s="4"/>
      <c r="O36" s="4"/>
      <c r="P36" s="4"/>
      <c r="Q36" s="4"/>
      <c r="R36" s="4">
        <v>2519200</v>
      </c>
      <c r="S36" s="5">
        <v>5.724039377580184E-2</v>
      </c>
      <c r="T36" s="5">
        <v>0</v>
      </c>
      <c r="U36" s="5">
        <v>1.298701E-2</v>
      </c>
    </row>
    <row r="37" spans="1:21" x14ac:dyDescent="0.2">
      <c r="A37" s="26"/>
      <c r="B37" t="s">
        <v>9</v>
      </c>
      <c r="C37" s="6">
        <v>45247</v>
      </c>
      <c r="D37" s="4">
        <v>171800</v>
      </c>
      <c r="E37" s="4">
        <v>221500</v>
      </c>
      <c r="F37" s="4">
        <v>-49700</v>
      </c>
      <c r="G37" s="4">
        <v>-1432010000</v>
      </c>
      <c r="H37" s="4">
        <f t="shared" si="0"/>
        <v>205382064558.26794</v>
      </c>
      <c r="I37" s="4"/>
      <c r="J37" s="4"/>
      <c r="K37" s="4"/>
      <c r="L37" s="4"/>
      <c r="M37" s="4"/>
      <c r="N37" s="4"/>
      <c r="O37" s="4"/>
      <c r="P37" s="4"/>
      <c r="Q37" s="4"/>
      <c r="R37" s="4">
        <v>8466800</v>
      </c>
      <c r="S37" s="5">
        <v>4.645202437756886E-2</v>
      </c>
      <c r="T37" s="5">
        <v>0</v>
      </c>
      <c r="U37" s="5">
        <v>-3.2967030000000001E-2</v>
      </c>
    </row>
    <row r="38" spans="1:21" x14ac:dyDescent="0.2">
      <c r="A38" s="26"/>
      <c r="B38" t="s">
        <v>12</v>
      </c>
      <c r="C38" s="2">
        <v>45250</v>
      </c>
      <c r="D38" s="4">
        <v>287200</v>
      </c>
      <c r="E38" s="4">
        <v>0</v>
      </c>
      <c r="F38" s="4">
        <v>287200</v>
      </c>
      <c r="G38" s="4">
        <v>7666870000</v>
      </c>
      <c r="H38" s="4">
        <f>H37+G38</f>
        <v>213048934558.26794</v>
      </c>
      <c r="I38" s="4"/>
      <c r="J38" s="4"/>
      <c r="K38" s="4"/>
      <c r="L38" s="4"/>
      <c r="M38" s="4"/>
      <c r="N38" s="4"/>
      <c r="O38" s="4"/>
      <c r="P38" s="4"/>
      <c r="Q38" s="4"/>
      <c r="R38" s="4">
        <v>2804700</v>
      </c>
      <c r="S38" s="5">
        <v>0.1023995436232039</v>
      </c>
      <c r="T38" s="5">
        <v>0</v>
      </c>
      <c r="U38" s="5">
        <v>1.136364E-2</v>
      </c>
    </row>
    <row r="39" spans="1:21" x14ac:dyDescent="0.2">
      <c r="A39" s="26"/>
      <c r="B39" t="s">
        <v>13</v>
      </c>
      <c r="C39" s="2">
        <v>45251</v>
      </c>
      <c r="D39" s="4">
        <v>100000</v>
      </c>
      <c r="E39" s="4">
        <v>7700</v>
      </c>
      <c r="F39" s="4">
        <v>92300</v>
      </c>
      <c r="G39" s="4">
        <v>2487610000</v>
      </c>
      <c r="H39" s="4">
        <f t="shared" si="0"/>
        <v>215536544558.26794</v>
      </c>
      <c r="I39" s="4"/>
      <c r="J39" s="4"/>
      <c r="K39" s="4"/>
      <c r="L39" s="4"/>
      <c r="M39" s="4"/>
      <c r="N39" s="4"/>
      <c r="O39" s="4"/>
      <c r="P39" s="4"/>
      <c r="Q39" s="4"/>
      <c r="R39" s="4">
        <v>7375600</v>
      </c>
      <c r="S39" s="5">
        <v>1.4602201854764359E-2</v>
      </c>
      <c r="T39" s="5">
        <v>0</v>
      </c>
      <c r="U39" s="5">
        <v>4.1198499999999999E-2</v>
      </c>
    </row>
    <row r="40" spans="1:21" x14ac:dyDescent="0.2">
      <c r="A40" s="26"/>
      <c r="B40" t="s">
        <v>14</v>
      </c>
      <c r="C40" s="2">
        <v>45252</v>
      </c>
      <c r="D40" s="4">
        <v>504500</v>
      </c>
      <c r="E40" s="4">
        <v>187014</v>
      </c>
      <c r="F40" s="4">
        <v>317486</v>
      </c>
      <c r="G40" s="4">
        <v>8749180000</v>
      </c>
      <c r="H40" s="4">
        <f t="shared" si="0"/>
        <v>224285724558.26794</v>
      </c>
      <c r="I40" s="4"/>
      <c r="J40" s="4"/>
      <c r="K40" s="4"/>
      <c r="L40" s="4"/>
      <c r="M40" s="4"/>
      <c r="N40" s="4"/>
      <c r="O40" s="4"/>
      <c r="P40" s="4"/>
      <c r="Q40" s="4"/>
      <c r="R40" s="4">
        <v>4040600</v>
      </c>
      <c r="S40" s="5">
        <v>0.17114141464138991</v>
      </c>
      <c r="T40" s="5">
        <v>0</v>
      </c>
      <c r="U40" s="5">
        <v>-3.5971200000000001E-3</v>
      </c>
    </row>
    <row r="41" spans="1:21" x14ac:dyDescent="0.2">
      <c r="A41" s="26"/>
      <c r="B41" t="s">
        <v>15</v>
      </c>
      <c r="C41" s="2">
        <v>45253</v>
      </c>
      <c r="D41" s="4">
        <v>1125800</v>
      </c>
      <c r="E41" s="4">
        <v>355100</v>
      </c>
      <c r="F41" s="4">
        <v>770700</v>
      </c>
      <c r="G41" s="4">
        <v>21348960000</v>
      </c>
      <c r="H41" s="4">
        <f t="shared" si="0"/>
        <v>245634684558.26794</v>
      </c>
      <c r="I41" s="4"/>
      <c r="J41" s="4"/>
      <c r="K41" s="4"/>
      <c r="L41" s="4"/>
      <c r="M41" s="4"/>
      <c r="N41" s="4"/>
      <c r="O41" s="4"/>
      <c r="P41" s="4"/>
      <c r="Q41" s="4"/>
      <c r="R41" s="4">
        <v>6999100</v>
      </c>
      <c r="S41" s="5">
        <v>0.21158434655884328</v>
      </c>
      <c r="T41" s="5">
        <v>0</v>
      </c>
      <c r="U41" s="5">
        <v>-3.971119E-2</v>
      </c>
    </row>
    <row r="42" spans="1:21" x14ac:dyDescent="0.2">
      <c r="A42" s="26"/>
      <c r="B42" t="s">
        <v>16</v>
      </c>
      <c r="C42" s="2">
        <v>45254</v>
      </c>
      <c r="D42" s="4">
        <v>455200</v>
      </c>
      <c r="E42" s="4">
        <v>74600</v>
      </c>
      <c r="F42" s="4">
        <v>380600</v>
      </c>
      <c r="G42" s="4">
        <v>10116740000</v>
      </c>
      <c r="H42" s="4">
        <f t="shared" si="0"/>
        <v>255751424558.26794</v>
      </c>
      <c r="I42" s="4"/>
      <c r="J42" s="4"/>
      <c r="K42" s="4"/>
      <c r="L42" s="4"/>
      <c r="M42" s="4"/>
      <c r="N42" s="4"/>
      <c r="O42" s="4"/>
      <c r="P42" s="4"/>
      <c r="Q42" s="4"/>
      <c r="R42" s="4">
        <v>4064500</v>
      </c>
      <c r="S42" s="5">
        <v>0.13034813630212819</v>
      </c>
      <c r="T42" s="5">
        <v>0</v>
      </c>
      <c r="U42" s="5">
        <v>1.503759E-2</v>
      </c>
    </row>
    <row r="43" spans="1:21" x14ac:dyDescent="0.2">
      <c r="A43" s="26"/>
      <c r="B43" t="s">
        <v>19</v>
      </c>
      <c r="C43" s="2">
        <v>45257</v>
      </c>
      <c r="D43" s="4">
        <v>1202200</v>
      </c>
      <c r="E43" s="4">
        <v>1000</v>
      </c>
      <c r="F43" s="4">
        <v>1201200</v>
      </c>
      <c r="G43" s="4">
        <v>32705170000</v>
      </c>
      <c r="H43" s="4">
        <f t="shared" si="0"/>
        <v>288456594558.26794</v>
      </c>
      <c r="I43" s="4"/>
      <c r="J43" s="4"/>
      <c r="K43" s="4"/>
      <c r="L43" s="4"/>
      <c r="M43" s="4"/>
      <c r="N43" s="4"/>
      <c r="O43" s="4"/>
      <c r="P43" s="4"/>
      <c r="Q43" s="4"/>
      <c r="R43" s="4">
        <v>4919300</v>
      </c>
      <c r="S43" s="5">
        <v>0.24458764458357896</v>
      </c>
      <c r="T43" s="5">
        <v>0</v>
      </c>
      <c r="U43" s="5">
        <v>1.2962960000000001E-2</v>
      </c>
    </row>
    <row r="44" spans="1:21" x14ac:dyDescent="0.2">
      <c r="A44" s="26"/>
      <c r="B44" t="s">
        <v>20</v>
      </c>
      <c r="C44" s="2">
        <v>45258</v>
      </c>
      <c r="D44" s="4">
        <v>22500</v>
      </c>
      <c r="E44" s="4">
        <v>69762</v>
      </c>
      <c r="F44" s="4">
        <v>-47262</v>
      </c>
      <c r="G44" s="4">
        <v>-1269880000</v>
      </c>
      <c r="H44" s="4">
        <f t="shared" si="0"/>
        <v>287186714558.26794</v>
      </c>
      <c r="I44" s="4"/>
      <c r="J44" s="4"/>
      <c r="K44" s="4"/>
      <c r="L44" s="4"/>
      <c r="M44" s="4"/>
      <c r="N44" s="4"/>
      <c r="O44" s="4"/>
      <c r="P44" s="4"/>
      <c r="Q44" s="4"/>
      <c r="R44" s="4">
        <v>2460100</v>
      </c>
      <c r="S44" s="5">
        <v>3.7503353522214546E-2</v>
      </c>
      <c r="T44" s="5">
        <v>0</v>
      </c>
      <c r="U44" s="5">
        <v>-1.82815E-3</v>
      </c>
    </row>
    <row r="45" spans="1:21" x14ac:dyDescent="0.2">
      <c r="A45" s="26"/>
      <c r="B45" t="s">
        <v>21</v>
      </c>
      <c r="C45" s="2">
        <v>45259</v>
      </c>
      <c r="D45" s="4">
        <v>679600</v>
      </c>
      <c r="E45" s="4">
        <v>12535</v>
      </c>
      <c r="F45" s="4">
        <v>667065</v>
      </c>
      <c r="G45" s="4">
        <v>18716620000</v>
      </c>
      <c r="H45" s="4">
        <f t="shared" si="0"/>
        <v>305903334558.26794</v>
      </c>
      <c r="I45" s="4"/>
      <c r="J45" s="4"/>
      <c r="K45" s="4"/>
      <c r="L45" s="4"/>
      <c r="M45" s="4"/>
      <c r="N45" s="4"/>
      <c r="O45" s="4"/>
      <c r="P45" s="4"/>
      <c r="Q45" s="4"/>
      <c r="R45" s="4">
        <v>10971600</v>
      </c>
      <c r="S45" s="5">
        <v>6.3084235662984434E-2</v>
      </c>
      <c r="T45" s="5">
        <v>0</v>
      </c>
      <c r="U45" s="5">
        <v>4.5787550000000003E-2</v>
      </c>
    </row>
    <row r="46" spans="1:21" x14ac:dyDescent="0.2">
      <c r="A46" s="26"/>
      <c r="B46" t="s">
        <v>22</v>
      </c>
      <c r="C46" s="2">
        <v>45260</v>
      </c>
      <c r="D46" s="4">
        <v>306500</v>
      </c>
      <c r="E46" s="4">
        <v>896400</v>
      </c>
      <c r="F46" s="4">
        <v>-589900</v>
      </c>
      <c r="G46" s="4">
        <v>-16500630000</v>
      </c>
      <c r="H46" s="4">
        <f t="shared" si="0"/>
        <v>289402704558.26794</v>
      </c>
      <c r="I46" s="4"/>
      <c r="J46" s="4"/>
      <c r="K46" s="4"/>
      <c r="L46" s="4"/>
      <c r="M46" s="4"/>
      <c r="N46" s="4"/>
      <c r="O46" s="4"/>
      <c r="P46" s="4"/>
      <c r="Q46" s="4"/>
      <c r="R46" s="4">
        <v>5480200</v>
      </c>
      <c r="S46" s="5">
        <v>0.21949928834714061</v>
      </c>
      <c r="T46" s="5">
        <v>0</v>
      </c>
      <c r="U46" s="5">
        <v>-1.9264449999999999E-2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323800</v>
      </c>
      <c r="E47" s="4">
        <v>436283</v>
      </c>
      <c r="F47" s="4">
        <v>-112483</v>
      </c>
      <c r="G47" s="4">
        <v>-3153020000</v>
      </c>
      <c r="H47" s="4">
        <f t="shared" si="0"/>
        <v>286249684558.26794</v>
      </c>
      <c r="I47" s="4"/>
      <c r="J47" s="4"/>
      <c r="K47" s="4"/>
      <c r="L47" s="4"/>
      <c r="M47" s="4"/>
      <c r="N47" s="4"/>
      <c r="O47" s="4"/>
      <c r="P47" s="4"/>
      <c r="Q47" s="4"/>
      <c r="R47" s="4">
        <v>3944500</v>
      </c>
      <c r="S47" s="5">
        <v>0.19269438458613258</v>
      </c>
      <c r="T47" s="5">
        <v>0</v>
      </c>
      <c r="U47" s="5">
        <v>1.2500000000000001E-2</v>
      </c>
    </row>
    <row r="48" spans="1:21" x14ac:dyDescent="0.2">
      <c r="A48" s="26"/>
      <c r="B48" t="s">
        <v>27</v>
      </c>
      <c r="C48" s="2">
        <v>45264</v>
      </c>
      <c r="D48" s="4">
        <v>54200</v>
      </c>
      <c r="E48" s="4">
        <v>194000</v>
      </c>
      <c r="F48" s="4">
        <v>-139800</v>
      </c>
      <c r="G48" s="4">
        <v>-4006635726.4803224</v>
      </c>
      <c r="H48" s="4">
        <f t="shared" si="0"/>
        <v>282243048831.7876</v>
      </c>
      <c r="I48" s="4"/>
      <c r="J48" s="4"/>
      <c r="K48" s="4"/>
      <c r="L48" s="4"/>
      <c r="M48" s="4"/>
      <c r="N48" s="4"/>
      <c r="O48" s="4"/>
      <c r="P48" s="4"/>
      <c r="Q48" s="4"/>
      <c r="R48" s="4">
        <v>6103400</v>
      </c>
      <c r="S48" s="5">
        <v>4.0665858374021036E-2</v>
      </c>
      <c r="T48" s="5">
        <v>0</v>
      </c>
      <c r="U48" s="5">
        <v>1.5873020000000002E-2</v>
      </c>
    </row>
    <row r="49" spans="1:21" x14ac:dyDescent="0.2">
      <c r="A49" s="26"/>
      <c r="B49" t="s">
        <v>28</v>
      </c>
      <c r="C49" s="2">
        <v>45265</v>
      </c>
      <c r="D49" s="4">
        <v>15100</v>
      </c>
      <c r="E49" s="4">
        <v>302330</v>
      </c>
      <c r="F49" s="4">
        <v>-287230</v>
      </c>
      <c r="G49" s="4">
        <v>-8385610000</v>
      </c>
      <c r="H49" s="4">
        <f t="shared" si="0"/>
        <v>273857438831.7876</v>
      </c>
      <c r="I49" s="4"/>
      <c r="J49" s="4"/>
      <c r="K49" s="4"/>
      <c r="L49" s="4"/>
      <c r="M49" s="4"/>
      <c r="N49" s="4"/>
      <c r="O49" s="4"/>
      <c r="P49" s="4"/>
      <c r="Q49" s="4"/>
      <c r="R49" s="4">
        <v>7871100</v>
      </c>
      <c r="S49" s="5">
        <v>4.0328543659717192E-2</v>
      </c>
      <c r="T49" s="5">
        <v>0</v>
      </c>
      <c r="U49" s="5">
        <v>-1.7361099999999999E-3</v>
      </c>
    </row>
    <row r="50" spans="1:21" x14ac:dyDescent="0.2">
      <c r="A50" s="26"/>
      <c r="B50" t="s">
        <v>29</v>
      </c>
      <c r="C50" s="2">
        <v>45266</v>
      </c>
      <c r="D50" s="4">
        <v>505000</v>
      </c>
      <c r="E50" s="4">
        <v>61300</v>
      </c>
      <c r="F50" s="4">
        <v>443700</v>
      </c>
      <c r="G50" s="4">
        <v>12800470000</v>
      </c>
      <c r="H50" s="4">
        <f t="shared" si="0"/>
        <v>286657908831.7876</v>
      </c>
      <c r="I50" s="4"/>
      <c r="J50" s="4"/>
      <c r="K50" s="4"/>
      <c r="L50" s="4"/>
      <c r="M50" s="4"/>
      <c r="N50" s="4"/>
      <c r="O50" s="4"/>
      <c r="P50" s="4"/>
      <c r="Q50" s="4"/>
      <c r="R50" s="4">
        <v>5331400</v>
      </c>
      <c r="S50" s="5">
        <v>0.10621975466106463</v>
      </c>
      <c r="T50" s="5">
        <v>0</v>
      </c>
      <c r="U50" s="5">
        <v>1.217391E-2</v>
      </c>
    </row>
    <row r="51" spans="1:21" x14ac:dyDescent="0.2">
      <c r="A51" s="26"/>
      <c r="B51" t="s">
        <v>30</v>
      </c>
      <c r="C51" s="2">
        <v>45267</v>
      </c>
      <c r="D51" s="4">
        <v>82900</v>
      </c>
      <c r="E51" s="4">
        <v>286409</v>
      </c>
      <c r="F51" s="4">
        <v>-203509</v>
      </c>
      <c r="G51" s="4">
        <v>-5789190000</v>
      </c>
      <c r="H51" s="4">
        <f t="shared" si="0"/>
        <v>280868718831.7876</v>
      </c>
      <c r="I51" s="4"/>
      <c r="J51" s="4"/>
      <c r="K51" s="4"/>
      <c r="L51" s="4"/>
      <c r="M51" s="4"/>
      <c r="N51" s="4"/>
      <c r="O51" s="4"/>
      <c r="P51" s="4"/>
      <c r="Q51" s="4"/>
      <c r="R51" s="4">
        <v>7681300</v>
      </c>
      <c r="S51" s="5">
        <v>4.8078971007511746E-2</v>
      </c>
      <c r="T51" s="5">
        <v>0</v>
      </c>
      <c r="U51" s="5">
        <v>-2.9209619999999999E-2</v>
      </c>
    </row>
    <row r="52" spans="1:21" x14ac:dyDescent="0.2">
      <c r="A52" s="26"/>
      <c r="B52" t="s">
        <v>37</v>
      </c>
      <c r="C52" s="2">
        <v>45268</v>
      </c>
      <c r="D52" s="4">
        <v>271500</v>
      </c>
      <c r="E52" s="4">
        <v>58800</v>
      </c>
      <c r="F52" s="4">
        <v>212700</v>
      </c>
      <c r="G52" s="4">
        <v>6076670000</v>
      </c>
      <c r="H52" s="4">
        <f t="shared" si="0"/>
        <v>286945388831.7876</v>
      </c>
      <c r="I52" s="4"/>
      <c r="J52" s="4"/>
      <c r="K52" s="4"/>
      <c r="L52" s="4"/>
      <c r="M52" s="4"/>
      <c r="N52" s="4"/>
      <c r="O52" s="4"/>
      <c r="P52" s="4"/>
      <c r="Q52" s="4"/>
      <c r="R52" s="4">
        <v>3989900</v>
      </c>
      <c r="S52" s="5">
        <v>8.2784029674929191E-2</v>
      </c>
      <c r="T52" s="5">
        <v>0</v>
      </c>
      <c r="U52" s="5">
        <v>8.8495599999999994E-3</v>
      </c>
    </row>
    <row r="53" spans="1:21" x14ac:dyDescent="0.2">
      <c r="A53" s="26"/>
      <c r="B53" t="s">
        <v>34</v>
      </c>
      <c r="C53" s="2">
        <v>45271</v>
      </c>
      <c r="D53" s="4">
        <v>2000</v>
      </c>
      <c r="E53" s="4">
        <v>307100</v>
      </c>
      <c r="F53" s="4">
        <v>-305100</v>
      </c>
      <c r="G53" s="4">
        <v>-8696420000</v>
      </c>
      <c r="H53" s="4">
        <f t="shared" si="0"/>
        <v>278248968831.7876</v>
      </c>
      <c r="I53" s="4"/>
      <c r="J53" s="4"/>
      <c r="K53" s="4"/>
      <c r="L53" s="4"/>
      <c r="M53" s="4"/>
      <c r="N53" s="4">
        <v>546</v>
      </c>
      <c r="O53" s="4">
        <v>805</v>
      </c>
      <c r="P53" s="4">
        <v>834600</v>
      </c>
      <c r="Q53" s="4">
        <v>1153200</v>
      </c>
      <c r="R53" s="4">
        <v>2235800</v>
      </c>
      <c r="S53" s="5">
        <v>0.13825029072367834</v>
      </c>
      <c r="T53" s="5">
        <v>0</v>
      </c>
      <c r="U53" s="5">
        <v>-1.75439E-3</v>
      </c>
    </row>
    <row r="54" spans="1:21" x14ac:dyDescent="0.2">
      <c r="A54" s="26"/>
      <c r="B54" t="s">
        <v>35</v>
      </c>
      <c r="C54" s="2">
        <v>45272</v>
      </c>
      <c r="D54" s="4">
        <v>184600</v>
      </c>
      <c r="E54" s="4">
        <v>27500</v>
      </c>
      <c r="F54" s="4">
        <v>157100</v>
      </c>
      <c r="G54" s="4">
        <v>4448120000</v>
      </c>
      <c r="H54" s="4">
        <f t="shared" si="0"/>
        <v>282697088831.7876</v>
      </c>
      <c r="I54" s="4"/>
      <c r="J54" s="4"/>
      <c r="K54" s="4"/>
      <c r="L54" s="4"/>
      <c r="M54" s="4"/>
      <c r="N54" s="4">
        <v>500</v>
      </c>
      <c r="O54" s="4">
        <v>776</v>
      </c>
      <c r="P54" s="4">
        <v>718500</v>
      </c>
      <c r="Q54" s="4">
        <v>1039100</v>
      </c>
      <c r="R54" s="4">
        <v>2041000</v>
      </c>
      <c r="S54" s="5">
        <v>0.10391964723174914</v>
      </c>
      <c r="T54" s="5">
        <v>0</v>
      </c>
      <c r="U54" s="5">
        <v>3.5149399999999998E-3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7034-C7E9-454E-A8E9-DC1D2EE3F252}">
  <dimension ref="A1:U67"/>
  <sheetViews>
    <sheetView workbookViewId="0">
      <pane ySplit="2" topLeftCell="A30" activePane="bottomLeft" state="frozen"/>
      <selection pane="bottomLeft" activeCell="N52" sqref="N52:Q52"/>
    </sheetView>
  </sheetViews>
  <sheetFormatPr baseColWidth="10" defaultRowHeight="16" x14ac:dyDescent="0.2"/>
  <cols>
    <col min="4" max="4" width="14.6640625" customWidth="1"/>
    <col min="5" max="5" width="13.1640625" customWidth="1"/>
    <col min="6" max="6" width="15" customWidth="1"/>
    <col min="7" max="8" width="17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1100</v>
      </c>
      <c r="E3" s="4">
        <v>680</v>
      </c>
      <c r="F3" s="4">
        <v>420</v>
      </c>
      <c r="G3" s="4">
        <v>20616909.600000001</v>
      </c>
      <c r="H3" s="4"/>
      <c r="I3" s="4"/>
      <c r="J3" s="4"/>
      <c r="K3" s="4"/>
      <c r="L3" s="4"/>
      <c r="M3" s="4"/>
      <c r="N3" s="4"/>
      <c r="O3" s="4"/>
      <c r="P3" s="4"/>
      <c r="Q3" s="4"/>
      <c r="R3" s="4">
        <v>298800</v>
      </c>
      <c r="S3" s="5">
        <v>5.957161981258367E-3</v>
      </c>
      <c r="T3" s="5">
        <v>0</v>
      </c>
      <c r="U3" s="5">
        <v>-6.3157899999999999E-3</v>
      </c>
    </row>
    <row r="4" spans="1:21" x14ac:dyDescent="0.2">
      <c r="A4" s="26"/>
      <c r="B4" t="s">
        <v>26</v>
      </c>
      <c r="C4" s="2">
        <v>45202</v>
      </c>
      <c r="D4" s="4">
        <v>102300</v>
      </c>
      <c r="E4" s="4">
        <v>8010</v>
      </c>
      <c r="F4" s="4">
        <v>94290</v>
      </c>
      <c r="G4" s="4">
        <v>4521171555.6000004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841800</v>
      </c>
      <c r="S4" s="5">
        <v>0.13104062722736992</v>
      </c>
      <c r="T4" s="5">
        <v>0</v>
      </c>
      <c r="U4" s="5">
        <v>-2.3421589999999999E-2</v>
      </c>
    </row>
    <row r="5" spans="1:21" x14ac:dyDescent="0.2">
      <c r="A5" s="26"/>
      <c r="B5" t="s">
        <v>27</v>
      </c>
      <c r="C5" s="2">
        <v>45203</v>
      </c>
      <c r="D5" s="4">
        <v>155000</v>
      </c>
      <c r="E5" s="4">
        <v>48938</v>
      </c>
      <c r="F5" s="4">
        <v>106062</v>
      </c>
      <c r="G5" s="4">
        <v>5035952095.0200005</v>
      </c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>
        <v>686900</v>
      </c>
      <c r="S5" s="5">
        <v>0.29689620032027952</v>
      </c>
      <c r="T5" s="5">
        <v>0</v>
      </c>
      <c r="U5" s="5">
        <v>-1.0812499999999999E-2</v>
      </c>
    </row>
    <row r="6" spans="1:21" x14ac:dyDescent="0.2">
      <c r="A6" s="26"/>
      <c r="B6" t="s">
        <v>28</v>
      </c>
      <c r="C6" s="2">
        <v>45204</v>
      </c>
      <c r="D6" s="4">
        <v>6500</v>
      </c>
      <c r="E6" s="4">
        <v>100</v>
      </c>
      <c r="F6" s="4">
        <v>6400</v>
      </c>
      <c r="G6" s="4">
        <v>306767744</v>
      </c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>
        <v>334300</v>
      </c>
      <c r="S6" s="5">
        <v>1.9742746036494167E-2</v>
      </c>
      <c r="T6" s="5">
        <v>0</v>
      </c>
      <c r="U6" s="5">
        <v>9.0947400000000005E-3</v>
      </c>
    </row>
    <row r="7" spans="1:21" x14ac:dyDescent="0.2">
      <c r="A7" s="26"/>
      <c r="B7" t="s">
        <v>29</v>
      </c>
      <c r="C7" s="2">
        <v>45205</v>
      </c>
      <c r="D7" s="4">
        <v>300</v>
      </c>
      <c r="E7" s="4">
        <v>0</v>
      </c>
      <c r="F7" s="4">
        <v>300</v>
      </c>
      <c r="G7" s="4">
        <v>14334268.246083301</v>
      </c>
      <c r="H7" s="4">
        <f t="shared" ref="H7:H54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>
        <v>261700</v>
      </c>
      <c r="S7" s="5">
        <v>1.1463507833397019E-3</v>
      </c>
      <c r="T7" s="5">
        <v>0</v>
      </c>
      <c r="U7" s="5">
        <v>-2.4843399999999998E-3</v>
      </c>
    </row>
    <row r="8" spans="1:21" x14ac:dyDescent="0.2">
      <c r="A8" s="26"/>
      <c r="B8" t="s">
        <v>32</v>
      </c>
      <c r="C8" s="2">
        <v>45208</v>
      </c>
      <c r="D8" s="4">
        <v>11700</v>
      </c>
      <c r="E8" s="4">
        <v>0</v>
      </c>
      <c r="F8" s="4">
        <v>11700</v>
      </c>
      <c r="G8" s="4">
        <v>568045248.773651</v>
      </c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>
        <v>285400</v>
      </c>
      <c r="S8" s="5">
        <v>4.0995094604064468E-2</v>
      </c>
      <c r="T8" s="5">
        <v>0</v>
      </c>
      <c r="U8" s="5">
        <v>1.5711300000000001E-2</v>
      </c>
    </row>
    <row r="9" spans="1:21" x14ac:dyDescent="0.2">
      <c r="A9" s="26"/>
      <c r="B9" t="s">
        <v>33</v>
      </c>
      <c r="C9" s="2">
        <v>45209</v>
      </c>
      <c r="D9" s="4">
        <v>0</v>
      </c>
      <c r="E9" s="4">
        <v>300</v>
      </c>
      <c r="F9" s="4">
        <v>-300</v>
      </c>
      <c r="G9" s="4">
        <v>-14916810.645724257</v>
      </c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>
        <v>687600</v>
      </c>
      <c r="S9" s="5">
        <v>4.3630017452006982E-4</v>
      </c>
      <c r="T9" s="5">
        <v>0</v>
      </c>
      <c r="U9" s="5">
        <v>2.3106999999999999E-2</v>
      </c>
    </row>
    <row r="10" spans="1:21" x14ac:dyDescent="0.2">
      <c r="A10" s="26"/>
      <c r="B10" t="s">
        <v>34</v>
      </c>
      <c r="C10" s="2">
        <v>45210</v>
      </c>
      <c r="D10" s="4">
        <v>132200</v>
      </c>
      <c r="E10" s="4">
        <v>3500</v>
      </c>
      <c r="F10" s="4">
        <v>128700</v>
      </c>
      <c r="G10" s="4">
        <v>6388620604.9978085</v>
      </c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>
        <v>684300</v>
      </c>
      <c r="S10" s="5">
        <v>0.19830483705976912</v>
      </c>
      <c r="T10" s="5">
        <v>0</v>
      </c>
      <c r="U10" s="5">
        <v>-1.20724E-3</v>
      </c>
    </row>
    <row r="11" spans="1:21" x14ac:dyDescent="0.2">
      <c r="A11" s="26"/>
      <c r="B11" t="s">
        <v>35</v>
      </c>
      <c r="C11" s="2">
        <v>45211</v>
      </c>
      <c r="D11" s="4">
        <v>170100</v>
      </c>
      <c r="E11" s="4">
        <v>105000</v>
      </c>
      <c r="F11" s="4">
        <v>65100</v>
      </c>
      <c r="G11" s="4">
        <v>3254616766.0550461</v>
      </c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>
        <v>1308000</v>
      </c>
      <c r="S11" s="5">
        <v>0.2103211009174312</v>
      </c>
      <c r="T11" s="5">
        <v>0</v>
      </c>
      <c r="U11" s="5">
        <v>7.9435500000000006E-3</v>
      </c>
    </row>
    <row r="12" spans="1:21" x14ac:dyDescent="0.2">
      <c r="A12" s="26"/>
      <c r="B12" t="s">
        <v>36</v>
      </c>
      <c r="C12" s="2">
        <v>45212</v>
      </c>
      <c r="D12" s="4">
        <v>50000</v>
      </c>
      <c r="E12" s="4">
        <v>20000</v>
      </c>
      <c r="F12" s="4">
        <v>30000</v>
      </c>
      <c r="G12" s="4">
        <v>1477474952.8683004</v>
      </c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>
        <v>742600</v>
      </c>
      <c r="S12" s="5">
        <v>9.4263398868839207E-2</v>
      </c>
      <c r="T12" s="5">
        <v>0</v>
      </c>
      <c r="U12" s="5">
        <v>-1.502E-2</v>
      </c>
    </row>
    <row r="13" spans="1:21" x14ac:dyDescent="0.2">
      <c r="A13" s="26"/>
      <c r="B13" t="s">
        <v>8</v>
      </c>
      <c r="C13" s="6">
        <v>45215</v>
      </c>
      <c r="D13" s="4">
        <v>200</v>
      </c>
      <c r="E13" s="4">
        <v>100300</v>
      </c>
      <c r="F13" s="4">
        <v>-100100</v>
      </c>
      <c r="G13" s="4">
        <v>-4937652697.4517813</v>
      </c>
      <c r="H13" s="4">
        <v>-4937652697.4517813</v>
      </c>
      <c r="I13" s="4"/>
      <c r="J13" s="4"/>
      <c r="K13" s="4"/>
      <c r="L13" s="4"/>
      <c r="M13" s="4"/>
      <c r="N13" s="4"/>
      <c r="O13" s="4"/>
      <c r="P13" s="4"/>
      <c r="Q13" s="4"/>
      <c r="R13" s="4">
        <v>710300</v>
      </c>
      <c r="S13" s="5">
        <v>0.14148951147402505</v>
      </c>
      <c r="T13" s="5">
        <v>0</v>
      </c>
      <c r="U13" s="5">
        <v>2.5812999999999999E-3</v>
      </c>
    </row>
    <row r="14" spans="1:21" x14ac:dyDescent="0.2">
      <c r="A14" s="26"/>
      <c r="B14" t="s">
        <v>9</v>
      </c>
      <c r="C14" s="6">
        <v>45216</v>
      </c>
      <c r="D14" s="4">
        <v>950</v>
      </c>
      <c r="E14" s="4">
        <v>7300</v>
      </c>
      <c r="F14" s="4">
        <v>-6350</v>
      </c>
      <c r="G14" s="4">
        <v>-307095706.11039323</v>
      </c>
      <c r="H14" s="4">
        <f t="shared" si="0"/>
        <v>-5244748403.5621748</v>
      </c>
      <c r="I14" s="4"/>
      <c r="J14" s="4"/>
      <c r="K14" s="4"/>
      <c r="L14" s="4"/>
      <c r="M14" s="4"/>
      <c r="N14" s="4"/>
      <c r="O14" s="4"/>
      <c r="P14" s="4"/>
      <c r="Q14" s="4"/>
      <c r="R14" s="4">
        <v>1083400</v>
      </c>
      <c r="S14" s="5">
        <v>7.6149160051689124E-3</v>
      </c>
      <c r="T14" s="5">
        <v>0</v>
      </c>
      <c r="U14" s="5">
        <v>-1.9026370000000001E-2</v>
      </c>
    </row>
    <row r="15" spans="1:21" x14ac:dyDescent="0.2">
      <c r="A15" s="26"/>
      <c r="B15" t="s">
        <v>10</v>
      </c>
      <c r="C15" s="6">
        <v>45217</v>
      </c>
      <c r="D15" s="4">
        <v>1300</v>
      </c>
      <c r="E15" s="4">
        <v>22700</v>
      </c>
      <c r="F15" s="4">
        <v>-21400</v>
      </c>
      <c r="G15" s="4">
        <v>-1018546210.0090263</v>
      </c>
      <c r="H15" s="4">
        <f t="shared" si="0"/>
        <v>-6263294613.5712013</v>
      </c>
      <c r="I15" s="4"/>
      <c r="J15" s="4"/>
      <c r="K15" s="4"/>
      <c r="L15" s="4"/>
      <c r="M15" s="4"/>
      <c r="N15" s="4"/>
      <c r="O15" s="4"/>
      <c r="P15" s="4"/>
      <c r="Q15" s="4"/>
      <c r="R15" s="4">
        <v>997100</v>
      </c>
      <c r="S15" s="5">
        <v>2.4069802427038413E-2</v>
      </c>
      <c r="T15" s="5">
        <v>0</v>
      </c>
      <c r="U15" s="5">
        <v>-1.6611569999999999E-2</v>
      </c>
    </row>
    <row r="16" spans="1:21" x14ac:dyDescent="0.2">
      <c r="A16" s="26"/>
      <c r="B16" t="s">
        <v>11</v>
      </c>
      <c r="C16" s="6">
        <v>45218</v>
      </c>
      <c r="D16" s="4">
        <v>4000</v>
      </c>
      <c r="E16" s="4">
        <v>0</v>
      </c>
      <c r="F16" s="4">
        <v>4000</v>
      </c>
      <c r="G16" s="4">
        <v>187624746.69941664</v>
      </c>
      <c r="H16" s="4">
        <f t="shared" si="0"/>
        <v>-6075669866.8717842</v>
      </c>
      <c r="I16" s="4"/>
      <c r="J16" s="4"/>
      <c r="K16" s="4"/>
      <c r="L16" s="4"/>
      <c r="M16" s="4"/>
      <c r="N16" s="4"/>
      <c r="O16" s="4"/>
      <c r="P16" s="4"/>
      <c r="Q16" s="4"/>
      <c r="R16" s="4">
        <v>651400</v>
      </c>
      <c r="S16" s="5">
        <v>6.1406202026404663E-3</v>
      </c>
      <c r="T16" s="5">
        <v>0</v>
      </c>
      <c r="U16" s="5">
        <v>-1.457983E-2</v>
      </c>
    </row>
    <row r="17" spans="1:21" x14ac:dyDescent="0.2">
      <c r="A17" s="26"/>
      <c r="B17" t="s">
        <v>12</v>
      </c>
      <c r="C17" s="6">
        <v>45219</v>
      </c>
      <c r="D17" s="4">
        <v>206600</v>
      </c>
      <c r="E17" s="4">
        <v>0</v>
      </c>
      <c r="F17" s="4">
        <v>206600</v>
      </c>
      <c r="G17" s="4">
        <v>9597579381.468111</v>
      </c>
      <c r="H17" s="4">
        <f t="shared" si="0"/>
        <v>3521909514.5963268</v>
      </c>
      <c r="I17" s="4"/>
      <c r="J17" s="4"/>
      <c r="K17" s="4"/>
      <c r="L17" s="4"/>
      <c r="M17" s="4"/>
      <c r="N17" s="4"/>
      <c r="O17" s="4"/>
      <c r="P17" s="4"/>
      <c r="Q17" s="4"/>
      <c r="R17" s="4">
        <v>901000</v>
      </c>
      <c r="S17" s="5">
        <v>0.2293007769145394</v>
      </c>
      <c r="T17" s="5">
        <v>0</v>
      </c>
      <c r="U17" s="5">
        <v>-9.48827E-3</v>
      </c>
    </row>
    <row r="18" spans="1:21" x14ac:dyDescent="0.2">
      <c r="A18" s="26"/>
      <c r="B18" t="s">
        <v>15</v>
      </c>
      <c r="C18" s="6">
        <v>45222</v>
      </c>
      <c r="D18" s="4">
        <v>240100</v>
      </c>
      <c r="E18" s="4">
        <v>0</v>
      </c>
      <c r="F18" s="4">
        <v>240100</v>
      </c>
      <c r="G18" s="4">
        <v>11219616654.217926</v>
      </c>
      <c r="H18" s="4">
        <f t="shared" si="0"/>
        <v>14741526168.814253</v>
      </c>
      <c r="I18" s="4"/>
      <c r="J18" s="4"/>
      <c r="K18" s="4"/>
      <c r="L18" s="4"/>
      <c r="M18" s="4"/>
      <c r="N18" s="4"/>
      <c r="O18" s="4"/>
      <c r="P18" s="4"/>
      <c r="Q18" s="4"/>
      <c r="R18" s="4">
        <v>455200</v>
      </c>
      <c r="S18" s="5">
        <v>0.5274604569420035</v>
      </c>
      <c r="T18" s="5">
        <v>0</v>
      </c>
      <c r="U18" s="5">
        <v>4.9247300000000004E-3</v>
      </c>
    </row>
    <row r="19" spans="1:21" x14ac:dyDescent="0.2">
      <c r="A19" s="26"/>
      <c r="B19" t="s">
        <v>16</v>
      </c>
      <c r="C19" s="6">
        <v>45223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14741526168.814253</v>
      </c>
      <c r="I19" s="4"/>
      <c r="J19" s="4"/>
      <c r="K19" s="4"/>
      <c r="L19" s="4"/>
      <c r="M19" s="4"/>
      <c r="N19" s="4"/>
      <c r="O19" s="4"/>
      <c r="P19" s="4"/>
      <c r="Q19" s="4"/>
      <c r="R19" s="4">
        <v>257520</v>
      </c>
      <c r="S19" s="5">
        <v>0</v>
      </c>
      <c r="T19" s="5">
        <v>0</v>
      </c>
      <c r="U19" s="5">
        <v>9.4860799999999992E-3</v>
      </c>
    </row>
    <row r="20" spans="1:21" x14ac:dyDescent="0.2">
      <c r="A20" s="26"/>
      <c r="B20" t="s">
        <v>17</v>
      </c>
      <c r="C20" s="6">
        <v>45224</v>
      </c>
      <c r="D20" s="4">
        <v>250000</v>
      </c>
      <c r="E20" s="4">
        <v>10000</v>
      </c>
      <c r="F20" s="4">
        <v>240000</v>
      </c>
      <c r="G20" s="4">
        <v>11448953007.518797</v>
      </c>
      <c r="H20" s="4">
        <f t="shared" si="0"/>
        <v>26190479176.33305</v>
      </c>
      <c r="I20" s="4"/>
      <c r="J20" s="4"/>
      <c r="K20" s="4"/>
      <c r="L20" s="4"/>
      <c r="M20" s="4"/>
      <c r="N20" s="4"/>
      <c r="O20" s="4"/>
      <c r="P20" s="4"/>
      <c r="Q20" s="4"/>
      <c r="R20" s="4">
        <v>425600</v>
      </c>
      <c r="S20" s="5">
        <v>0.61090225563909772</v>
      </c>
      <c r="T20" s="5">
        <v>0</v>
      </c>
      <c r="U20" s="5">
        <v>1.282378E-2</v>
      </c>
    </row>
    <row r="21" spans="1:21" x14ac:dyDescent="0.2">
      <c r="A21" s="26"/>
      <c r="B21" t="s">
        <v>18</v>
      </c>
      <c r="C21" s="6">
        <v>45225</v>
      </c>
      <c r="D21" s="4">
        <v>102200</v>
      </c>
      <c r="E21" s="4">
        <v>0</v>
      </c>
      <c r="F21" s="4">
        <v>102200</v>
      </c>
      <c r="G21" s="4">
        <v>4677703247.4893112</v>
      </c>
      <c r="H21" s="4">
        <f t="shared" si="0"/>
        <v>30868182423.822361</v>
      </c>
      <c r="I21" s="4"/>
      <c r="J21" s="4"/>
      <c r="K21" s="4"/>
      <c r="L21" s="4"/>
      <c r="M21" s="4"/>
      <c r="N21" s="4"/>
      <c r="O21" s="4"/>
      <c r="P21" s="4"/>
      <c r="Q21" s="4"/>
      <c r="R21" s="4">
        <v>1005700</v>
      </c>
      <c r="S21" s="5">
        <v>0.10162076165854629</v>
      </c>
      <c r="T21" s="5">
        <v>0</v>
      </c>
      <c r="U21" s="5">
        <v>-4.0461219999999999E-2</v>
      </c>
    </row>
    <row r="22" spans="1:21" x14ac:dyDescent="0.2">
      <c r="A22" s="26"/>
      <c r="B22" t="s">
        <v>19</v>
      </c>
      <c r="C22" s="6">
        <v>45226</v>
      </c>
      <c r="D22" s="4">
        <v>200</v>
      </c>
      <c r="E22" s="4">
        <v>0</v>
      </c>
      <c r="F22" s="4">
        <v>200</v>
      </c>
      <c r="G22" s="4">
        <v>9206954.2346133608</v>
      </c>
      <c r="H22" s="4">
        <f t="shared" si="0"/>
        <v>30877389378.056973</v>
      </c>
      <c r="I22" s="4"/>
      <c r="J22" s="4"/>
      <c r="K22" s="4"/>
      <c r="L22" s="4"/>
      <c r="M22" s="4"/>
      <c r="N22" s="4"/>
      <c r="O22" s="4"/>
      <c r="P22" s="4"/>
      <c r="Q22" s="4"/>
      <c r="R22" s="4">
        <v>380200</v>
      </c>
      <c r="S22" s="5">
        <v>5.2603892688058915E-4</v>
      </c>
      <c r="T22" s="5">
        <v>0</v>
      </c>
      <c r="U22" s="5">
        <v>5.1310000000000001E-3</v>
      </c>
    </row>
    <row r="23" spans="1:21" x14ac:dyDescent="0.2">
      <c r="A23" s="26"/>
      <c r="B23" t="s">
        <v>22</v>
      </c>
      <c r="C23" s="2">
        <v>45229</v>
      </c>
      <c r="D23" s="4">
        <v>100000</v>
      </c>
      <c r="E23" s="4">
        <v>0</v>
      </c>
      <c r="F23" s="4">
        <v>100000</v>
      </c>
      <c r="G23" s="4">
        <v>4575296377.6070251</v>
      </c>
      <c r="H23" s="4">
        <f t="shared" si="0"/>
        <v>35452685755.664001</v>
      </c>
      <c r="I23" s="4"/>
      <c r="J23" s="4"/>
      <c r="K23" s="4"/>
      <c r="L23" s="4"/>
      <c r="M23" s="4"/>
      <c r="N23" s="4"/>
      <c r="O23" s="4"/>
      <c r="P23" s="4"/>
      <c r="Q23" s="4"/>
      <c r="R23" s="4">
        <v>364400</v>
      </c>
      <c r="S23" s="5">
        <v>0.27442371020856204</v>
      </c>
      <c r="T23" s="5">
        <v>0</v>
      </c>
      <c r="U23" s="5">
        <v>-5.3695699999999997E-3</v>
      </c>
    </row>
    <row r="24" spans="1:21" x14ac:dyDescent="0.2">
      <c r="A24" s="26"/>
      <c r="B24" t="s">
        <v>23</v>
      </c>
      <c r="C24" s="2">
        <v>45230</v>
      </c>
      <c r="D24" s="4">
        <v>2600</v>
      </c>
      <c r="E24" s="4">
        <v>0</v>
      </c>
      <c r="F24" s="4">
        <v>2600</v>
      </c>
      <c r="G24" s="4">
        <v>114260956.05455297</v>
      </c>
      <c r="H24" s="4">
        <f t="shared" si="0"/>
        <v>35566946711.718552</v>
      </c>
      <c r="I24" s="4"/>
      <c r="J24" s="4"/>
      <c r="K24" s="4"/>
      <c r="L24" s="4"/>
      <c r="M24" s="4"/>
      <c r="N24" s="4"/>
      <c r="O24" s="4"/>
      <c r="P24" s="4"/>
      <c r="Q24" s="4"/>
      <c r="R24" s="4">
        <v>725900</v>
      </c>
      <c r="S24" s="5">
        <v>3.5817605730816917E-3</v>
      </c>
      <c r="T24" s="5">
        <v>0</v>
      </c>
      <c r="U24" s="5">
        <v>-4.0458519999999998E-2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4000</v>
      </c>
      <c r="E25" s="4">
        <v>0</v>
      </c>
      <c r="F25" s="4">
        <v>4000</v>
      </c>
      <c r="G25" s="4">
        <v>177180104.93179435</v>
      </c>
      <c r="H25" s="4">
        <f t="shared" si="0"/>
        <v>35744126816.650345</v>
      </c>
      <c r="I25" s="4"/>
      <c r="J25" s="4"/>
      <c r="K25" s="4"/>
      <c r="L25" s="4"/>
      <c r="M25" s="4"/>
      <c r="N25" s="4"/>
      <c r="O25" s="4"/>
      <c r="P25" s="4"/>
      <c r="Q25" s="4"/>
      <c r="R25" s="4">
        <v>476500</v>
      </c>
      <c r="S25" s="5">
        <v>8.3945435466946487E-3</v>
      </c>
      <c r="T25" s="5">
        <v>0</v>
      </c>
      <c r="U25" s="5">
        <v>8.9977200000000007E-3</v>
      </c>
    </row>
    <row r="26" spans="1:21" x14ac:dyDescent="0.2">
      <c r="A26" s="26"/>
      <c r="B26" t="s">
        <v>25</v>
      </c>
      <c r="C26" s="6">
        <v>45232</v>
      </c>
      <c r="D26" s="4">
        <v>100</v>
      </c>
      <c r="E26" s="4">
        <v>1500</v>
      </c>
      <c r="F26" s="4">
        <v>-1400</v>
      </c>
      <c r="G26" s="4">
        <v>-63760439.429928742</v>
      </c>
      <c r="H26" s="4">
        <f t="shared" si="0"/>
        <v>35680366377.220413</v>
      </c>
      <c r="I26" s="4"/>
      <c r="J26" s="4"/>
      <c r="K26" s="4"/>
      <c r="L26" s="4"/>
      <c r="M26" s="4"/>
      <c r="N26" s="4"/>
      <c r="O26" s="4"/>
      <c r="P26" s="4"/>
      <c r="Q26" s="4"/>
      <c r="R26" s="4">
        <v>1336800</v>
      </c>
      <c r="S26" s="5">
        <v>1.1968880909634949E-3</v>
      </c>
      <c r="T26" s="5">
        <v>0</v>
      </c>
      <c r="U26" s="5">
        <v>2.8058690000000001E-2</v>
      </c>
    </row>
    <row r="27" spans="1:21" x14ac:dyDescent="0.2">
      <c r="A27" s="26"/>
      <c r="B27" t="s">
        <v>26</v>
      </c>
      <c r="C27" s="6">
        <v>45233</v>
      </c>
      <c r="D27" s="4">
        <v>1200</v>
      </c>
      <c r="E27" s="4">
        <v>140000</v>
      </c>
      <c r="F27" s="4">
        <v>-138800</v>
      </c>
      <c r="G27" s="4">
        <v>-6451485110.8136244</v>
      </c>
      <c r="H27" s="4">
        <f t="shared" si="0"/>
        <v>29228881266.406788</v>
      </c>
      <c r="I27" s="4"/>
      <c r="J27" s="4"/>
      <c r="K27" s="4"/>
      <c r="L27" s="4"/>
      <c r="M27" s="4"/>
      <c r="N27" s="4"/>
      <c r="O27" s="4"/>
      <c r="P27" s="4"/>
      <c r="Q27" s="4"/>
      <c r="R27" s="4">
        <v>672300</v>
      </c>
      <c r="S27" s="5">
        <v>0.21002528633050721</v>
      </c>
      <c r="T27" s="5">
        <v>0</v>
      </c>
      <c r="U27" s="5">
        <v>2.1538459999999999E-2</v>
      </c>
    </row>
    <row r="28" spans="1:21" x14ac:dyDescent="0.2">
      <c r="A28" s="26"/>
      <c r="B28" t="s">
        <v>29</v>
      </c>
      <c r="C28" s="6">
        <v>45236</v>
      </c>
      <c r="D28" s="4">
        <v>310000</v>
      </c>
      <c r="E28" s="4">
        <v>100400</v>
      </c>
      <c r="F28" s="4">
        <v>209600</v>
      </c>
      <c r="G28" s="4">
        <v>9942104614.1248722</v>
      </c>
      <c r="H28" s="4">
        <f t="shared" si="0"/>
        <v>39170985880.531662</v>
      </c>
      <c r="I28" s="4"/>
      <c r="J28" s="4"/>
      <c r="K28" s="4"/>
      <c r="L28" s="4"/>
      <c r="M28" s="4"/>
      <c r="N28" s="4"/>
      <c r="O28" s="4"/>
      <c r="P28" s="4"/>
      <c r="Q28" s="4"/>
      <c r="R28" s="4">
        <v>1977000</v>
      </c>
      <c r="S28" s="5">
        <v>0.20758725341426404</v>
      </c>
      <c r="T28" s="5">
        <v>0</v>
      </c>
      <c r="U28" s="5">
        <v>2.008602E-2</v>
      </c>
    </row>
    <row r="29" spans="1:21" x14ac:dyDescent="0.2">
      <c r="A29" s="26"/>
      <c r="B29" t="s">
        <v>30</v>
      </c>
      <c r="C29" s="6">
        <v>45237</v>
      </c>
      <c r="D29" s="4">
        <v>135500</v>
      </c>
      <c r="E29" s="4">
        <v>94400</v>
      </c>
      <c r="F29" s="4">
        <v>41100</v>
      </c>
      <c r="G29" s="4">
        <v>1956879311.4463177</v>
      </c>
      <c r="H29" s="4">
        <f t="shared" si="0"/>
        <v>41127865191.977982</v>
      </c>
      <c r="I29" s="4"/>
      <c r="J29" s="4"/>
      <c r="K29" s="4"/>
      <c r="L29" s="4"/>
      <c r="M29" s="4"/>
      <c r="N29" s="4"/>
      <c r="O29" s="4"/>
      <c r="P29" s="4"/>
      <c r="Q29" s="4"/>
      <c r="R29" s="4">
        <v>563500</v>
      </c>
      <c r="S29" s="5">
        <v>0.40798580301685894</v>
      </c>
      <c r="T29" s="5">
        <v>0</v>
      </c>
      <c r="U29" s="5">
        <v>4.49367E-3</v>
      </c>
    </row>
    <row r="30" spans="1:21" x14ac:dyDescent="0.2">
      <c r="A30" s="26"/>
      <c r="B30" t="s">
        <v>37</v>
      </c>
      <c r="C30" s="6">
        <v>45238</v>
      </c>
      <c r="D30" s="4">
        <v>69400</v>
      </c>
      <c r="E30" s="4">
        <v>200000</v>
      </c>
      <c r="F30" s="4">
        <v>-130600</v>
      </c>
      <c r="G30" s="4">
        <v>-6204584243.2524776</v>
      </c>
      <c r="H30" s="4">
        <f t="shared" si="0"/>
        <v>34923280948.725502</v>
      </c>
      <c r="I30" s="4"/>
      <c r="J30" s="4"/>
      <c r="K30" s="4"/>
      <c r="L30" s="4"/>
      <c r="M30" s="4"/>
      <c r="N30" s="4"/>
      <c r="O30" s="4"/>
      <c r="P30" s="4"/>
      <c r="Q30" s="4"/>
      <c r="R30" s="4">
        <v>878100</v>
      </c>
      <c r="S30" s="5">
        <v>0.30679877007174583</v>
      </c>
      <c r="T30" s="5">
        <v>0</v>
      </c>
      <c r="U30" s="5">
        <v>-1.9327700000000001E-3</v>
      </c>
    </row>
    <row r="31" spans="1:21" x14ac:dyDescent="0.2">
      <c r="A31" s="26"/>
      <c r="B31" t="s">
        <v>32</v>
      </c>
      <c r="C31" s="6">
        <v>45239</v>
      </c>
      <c r="D31" s="4">
        <v>258700</v>
      </c>
      <c r="E31" s="4">
        <v>310000</v>
      </c>
      <c r="F31" s="4">
        <v>-51300</v>
      </c>
      <c r="G31" s="4">
        <v>-2452152560.1447735</v>
      </c>
      <c r="H31" s="4">
        <f t="shared" si="0"/>
        <v>32471128388.580727</v>
      </c>
      <c r="I31" s="4"/>
      <c r="J31" s="4"/>
      <c r="K31" s="4"/>
      <c r="L31" s="4"/>
      <c r="M31" s="4"/>
      <c r="N31" s="4"/>
      <c r="O31" s="4"/>
      <c r="P31" s="4"/>
      <c r="Q31" s="4"/>
      <c r="R31" s="4">
        <v>969400</v>
      </c>
      <c r="S31" s="5">
        <v>0.58665153703321637</v>
      </c>
      <c r="T31" s="5">
        <v>0</v>
      </c>
      <c r="U31" s="5">
        <v>6.3157899999999999E-3</v>
      </c>
    </row>
    <row r="32" spans="1:21" x14ac:dyDescent="0.2">
      <c r="A32" s="26"/>
      <c r="B32" t="s">
        <v>33</v>
      </c>
      <c r="C32" s="6">
        <v>45240</v>
      </c>
      <c r="D32" s="4">
        <v>123900</v>
      </c>
      <c r="E32" s="4">
        <v>145000</v>
      </c>
      <c r="F32" s="4">
        <v>-21100</v>
      </c>
      <c r="G32" s="4">
        <v>-994876758.11390114</v>
      </c>
      <c r="H32" s="4">
        <f t="shared" si="0"/>
        <v>31476251630.466827</v>
      </c>
      <c r="I32" s="4"/>
      <c r="J32" s="4"/>
      <c r="K32" s="4"/>
      <c r="L32" s="4"/>
      <c r="M32" s="4"/>
      <c r="N32" s="4"/>
      <c r="O32" s="4"/>
      <c r="P32" s="4"/>
      <c r="Q32" s="4"/>
      <c r="R32" s="4">
        <v>816500</v>
      </c>
      <c r="S32" s="5">
        <v>0.32933251684017145</v>
      </c>
      <c r="T32" s="5">
        <v>0</v>
      </c>
      <c r="U32" s="5">
        <v>-1.357741E-2</v>
      </c>
    </row>
    <row r="33" spans="1:21" x14ac:dyDescent="0.2">
      <c r="A33" s="26"/>
      <c r="B33" t="s">
        <v>36</v>
      </c>
      <c r="C33" s="6">
        <v>45243</v>
      </c>
      <c r="D33" s="4">
        <v>37000</v>
      </c>
      <c r="E33" s="4">
        <v>0</v>
      </c>
      <c r="F33" s="4">
        <v>37000</v>
      </c>
      <c r="G33" s="4">
        <v>1735209738.7629659</v>
      </c>
      <c r="H33" s="4">
        <f t="shared" si="0"/>
        <v>33211461369.229794</v>
      </c>
      <c r="I33" s="4"/>
      <c r="J33" s="4"/>
      <c r="K33" s="4"/>
      <c r="L33" s="4"/>
      <c r="M33" s="4"/>
      <c r="N33" s="4"/>
      <c r="O33" s="4"/>
      <c r="P33" s="4"/>
      <c r="Q33" s="4"/>
      <c r="R33" s="4">
        <v>520600</v>
      </c>
      <c r="S33" s="5">
        <v>7.1071840184402615E-2</v>
      </c>
      <c r="T33" s="5">
        <v>0</v>
      </c>
      <c r="U33" s="5">
        <v>-6.3983099999999999E-3</v>
      </c>
    </row>
    <row r="34" spans="1:21" x14ac:dyDescent="0.2">
      <c r="A34" s="26"/>
      <c r="B34" t="s">
        <v>38</v>
      </c>
      <c r="C34" s="6">
        <v>45244</v>
      </c>
      <c r="D34" s="4">
        <v>22300</v>
      </c>
      <c r="E34" s="4">
        <v>100</v>
      </c>
      <c r="F34" s="4">
        <v>22200</v>
      </c>
      <c r="G34" s="4">
        <v>1047950521.0753402</v>
      </c>
      <c r="H34" s="4">
        <f t="shared" si="0"/>
        <v>34259411890.305134</v>
      </c>
      <c r="I34" s="4"/>
      <c r="J34" s="4"/>
      <c r="K34" s="4"/>
      <c r="L34" s="4"/>
      <c r="M34" s="4"/>
      <c r="N34" s="4"/>
      <c r="O34" s="4"/>
      <c r="P34" s="4"/>
      <c r="Q34" s="4"/>
      <c r="R34" s="4">
        <v>301300</v>
      </c>
      <c r="S34" s="5">
        <v>7.43445071357451E-2</v>
      </c>
      <c r="T34" s="5">
        <v>0</v>
      </c>
      <c r="U34" s="5">
        <v>6.5031999999999998E-3</v>
      </c>
    </row>
    <row r="35" spans="1:21" x14ac:dyDescent="0.2">
      <c r="A35" s="26"/>
      <c r="B35" t="s">
        <v>7</v>
      </c>
      <c r="C35" s="6">
        <v>45245</v>
      </c>
      <c r="D35" s="4">
        <v>37300</v>
      </c>
      <c r="E35" s="4">
        <v>90200</v>
      </c>
      <c r="F35" s="4">
        <v>-52900</v>
      </c>
      <c r="G35" s="4">
        <v>-2510750375.3819294</v>
      </c>
      <c r="H35" s="4">
        <f t="shared" si="0"/>
        <v>31748661514.923203</v>
      </c>
      <c r="I35" s="4"/>
      <c r="J35" s="4"/>
      <c r="K35" s="4"/>
      <c r="L35" s="4"/>
      <c r="M35" s="4"/>
      <c r="N35" s="4"/>
      <c r="O35" s="4"/>
      <c r="P35" s="4"/>
      <c r="Q35" s="4"/>
      <c r="R35" s="4">
        <v>458200</v>
      </c>
      <c r="S35" s="5">
        <v>0.27826276735050198</v>
      </c>
      <c r="T35" s="5">
        <v>0</v>
      </c>
      <c r="U35" s="5">
        <v>5.5508500000000004E-3</v>
      </c>
    </row>
    <row r="36" spans="1:21" x14ac:dyDescent="0.2">
      <c r="A36" s="26"/>
      <c r="B36" t="s">
        <v>8</v>
      </c>
      <c r="C36" s="6">
        <v>45246</v>
      </c>
      <c r="D36" s="4">
        <v>347000</v>
      </c>
      <c r="E36" s="4">
        <v>201000</v>
      </c>
      <c r="F36" s="4">
        <v>146000</v>
      </c>
      <c r="G36" s="4">
        <v>6922405331.7878876</v>
      </c>
      <c r="H36" s="4">
        <f t="shared" si="0"/>
        <v>38671066846.71109</v>
      </c>
      <c r="I36" s="4"/>
      <c r="J36" s="4"/>
      <c r="K36" s="4"/>
      <c r="L36" s="4"/>
      <c r="M36" s="4"/>
      <c r="N36" s="4"/>
      <c r="O36" s="4"/>
      <c r="P36" s="4"/>
      <c r="Q36" s="4"/>
      <c r="R36" s="4">
        <v>690200</v>
      </c>
      <c r="S36" s="5">
        <v>0.79397276151840046</v>
      </c>
      <c r="T36" s="5">
        <v>0</v>
      </c>
      <c r="U36" s="5">
        <v>-1.8105300000000001E-3</v>
      </c>
    </row>
    <row r="37" spans="1:21" x14ac:dyDescent="0.2">
      <c r="A37" s="26"/>
      <c r="B37" t="s">
        <v>9</v>
      </c>
      <c r="C37" s="6">
        <v>45247</v>
      </c>
      <c r="D37" s="4">
        <v>51800</v>
      </c>
      <c r="E37" s="4">
        <v>108700</v>
      </c>
      <c r="F37" s="4">
        <v>-56900</v>
      </c>
      <c r="G37" s="4">
        <v>-2680276108.8185849</v>
      </c>
      <c r="H37" s="4">
        <f t="shared" si="0"/>
        <v>35990790737.892502</v>
      </c>
      <c r="I37" s="4"/>
      <c r="J37" s="4"/>
      <c r="K37" s="4"/>
      <c r="L37" s="4"/>
      <c r="M37" s="4"/>
      <c r="N37" s="4"/>
      <c r="O37" s="4"/>
      <c r="P37" s="4"/>
      <c r="Q37" s="4"/>
      <c r="R37" s="4">
        <v>654300</v>
      </c>
      <c r="S37" s="5">
        <v>0.24530032095369098</v>
      </c>
      <c r="T37" s="5">
        <v>0</v>
      </c>
      <c r="U37" s="5">
        <v>-6.22363E-3</v>
      </c>
    </row>
    <row r="38" spans="1:21" x14ac:dyDescent="0.2">
      <c r="A38" s="26"/>
      <c r="B38" t="s">
        <v>12</v>
      </c>
      <c r="C38" s="2">
        <v>45250</v>
      </c>
      <c r="D38" s="4">
        <v>17900</v>
      </c>
      <c r="E38" s="4">
        <v>32100</v>
      </c>
      <c r="F38" s="4">
        <v>-14200</v>
      </c>
      <c r="G38" s="4">
        <v>-660962777.12952149</v>
      </c>
      <c r="H38" s="4">
        <f>H37+G38</f>
        <v>35329827960.762978</v>
      </c>
      <c r="I38" s="4"/>
      <c r="J38" s="4"/>
      <c r="K38" s="4"/>
      <c r="L38" s="4"/>
      <c r="M38" s="4"/>
      <c r="N38" s="4"/>
      <c r="O38" s="4"/>
      <c r="P38" s="4"/>
      <c r="Q38" s="4"/>
      <c r="R38" s="4">
        <v>257100</v>
      </c>
      <c r="S38" s="5">
        <v>0.19447685725398678</v>
      </c>
      <c r="T38" s="5">
        <v>0</v>
      </c>
      <c r="U38" s="5">
        <v>-1.174098E-2</v>
      </c>
    </row>
    <row r="39" spans="1:21" x14ac:dyDescent="0.2">
      <c r="A39" s="26"/>
      <c r="B39" t="s">
        <v>13</v>
      </c>
      <c r="C39" s="2">
        <v>45251</v>
      </c>
      <c r="D39" s="4">
        <v>76410</v>
      </c>
      <c r="E39" s="4">
        <v>197500</v>
      </c>
      <c r="F39" s="4">
        <v>-121090</v>
      </c>
      <c r="G39" s="4">
        <v>-5652656866.1576462</v>
      </c>
      <c r="H39" s="4">
        <f t="shared" si="0"/>
        <v>29677171094.605331</v>
      </c>
      <c r="I39" s="4"/>
      <c r="J39" s="4"/>
      <c r="K39" s="4"/>
      <c r="L39" s="4"/>
      <c r="M39" s="4"/>
      <c r="N39" s="4"/>
      <c r="O39" s="4"/>
      <c r="P39" s="4"/>
      <c r="Q39" s="4"/>
      <c r="R39" s="4">
        <v>445300</v>
      </c>
      <c r="S39" s="5">
        <v>0.61511340669211767</v>
      </c>
      <c r="T39" s="5">
        <v>0</v>
      </c>
      <c r="U39" s="5">
        <v>3.8924699999999999E-3</v>
      </c>
    </row>
    <row r="40" spans="1:21" x14ac:dyDescent="0.2">
      <c r="A40" s="26"/>
      <c r="B40" t="s">
        <v>14</v>
      </c>
      <c r="C40" s="2">
        <v>45252</v>
      </c>
      <c r="D40" s="4">
        <v>283700</v>
      </c>
      <c r="E40" s="4">
        <v>400100</v>
      </c>
      <c r="F40" s="4">
        <v>-116400</v>
      </c>
      <c r="G40" s="4">
        <v>-5395109141.0392342</v>
      </c>
      <c r="H40" s="4">
        <f t="shared" si="0"/>
        <v>24282061953.566097</v>
      </c>
      <c r="I40" s="4"/>
      <c r="J40" s="4"/>
      <c r="K40" s="4"/>
      <c r="L40" s="4"/>
      <c r="M40" s="4"/>
      <c r="N40" s="4"/>
      <c r="O40" s="4"/>
      <c r="P40" s="4"/>
      <c r="Q40" s="4"/>
      <c r="R40" s="4">
        <v>848700</v>
      </c>
      <c r="S40" s="5">
        <v>0.80570283963709199</v>
      </c>
      <c r="T40" s="5">
        <v>0</v>
      </c>
      <c r="U40" s="5">
        <v>-7.4946500000000003E-3</v>
      </c>
    </row>
    <row r="41" spans="1:21" x14ac:dyDescent="0.2">
      <c r="A41" s="26"/>
      <c r="B41" t="s">
        <v>15</v>
      </c>
      <c r="C41" s="2">
        <v>45253</v>
      </c>
      <c r="D41" s="4">
        <v>226700</v>
      </c>
      <c r="E41" s="4">
        <v>164400</v>
      </c>
      <c r="F41" s="4">
        <v>62300</v>
      </c>
      <c r="G41" s="4">
        <v>2873836062.771472</v>
      </c>
      <c r="H41" s="4">
        <f t="shared" si="0"/>
        <v>27155898016.33757</v>
      </c>
      <c r="I41" s="4"/>
      <c r="J41" s="4"/>
      <c r="K41" s="4"/>
      <c r="L41" s="4"/>
      <c r="M41" s="4"/>
      <c r="N41" s="4"/>
      <c r="O41" s="4"/>
      <c r="P41" s="4"/>
      <c r="Q41" s="4"/>
      <c r="R41" s="4">
        <v>713700</v>
      </c>
      <c r="S41" s="5">
        <v>0.54798935126803983</v>
      </c>
      <c r="T41" s="5">
        <v>0</v>
      </c>
      <c r="U41" s="5">
        <v>-5.8405200000000001E-3</v>
      </c>
    </row>
    <row r="42" spans="1:21" x14ac:dyDescent="0.2">
      <c r="A42" s="26"/>
      <c r="B42" t="s">
        <v>16</v>
      </c>
      <c r="C42" s="2">
        <v>45254</v>
      </c>
      <c r="D42" s="4">
        <v>40600</v>
      </c>
      <c r="E42" s="4">
        <v>10000</v>
      </c>
      <c r="F42" s="4">
        <v>30600</v>
      </c>
      <c r="G42" s="4">
        <v>1390809802.2892821</v>
      </c>
      <c r="H42" s="4">
        <f t="shared" si="0"/>
        <v>28546707818.626854</v>
      </c>
      <c r="I42" s="4"/>
      <c r="J42" s="4"/>
      <c r="K42" s="4"/>
      <c r="L42" s="4"/>
      <c r="M42" s="4"/>
      <c r="N42" s="4"/>
      <c r="O42" s="4"/>
      <c r="P42" s="4"/>
      <c r="Q42" s="4"/>
      <c r="R42" s="4">
        <v>480500</v>
      </c>
      <c r="S42" s="5">
        <v>0.10530697190426638</v>
      </c>
      <c r="T42" s="5">
        <v>0</v>
      </c>
      <c r="U42" s="5">
        <v>-1.407809E-2</v>
      </c>
    </row>
    <row r="43" spans="1:21" x14ac:dyDescent="0.2">
      <c r="A43" s="26"/>
      <c r="B43" t="s">
        <v>19</v>
      </c>
      <c r="C43" s="2">
        <v>45257</v>
      </c>
      <c r="D43" s="4">
        <v>12600</v>
      </c>
      <c r="E43" s="4">
        <v>40900</v>
      </c>
      <c r="F43" s="4">
        <v>-28300</v>
      </c>
      <c r="G43" s="4">
        <v>-1297862898.6645718</v>
      </c>
      <c r="H43" s="4">
        <f t="shared" si="0"/>
        <v>27248844919.96228</v>
      </c>
      <c r="I43" s="4"/>
      <c r="J43" s="4"/>
      <c r="K43" s="4"/>
      <c r="L43" s="4"/>
      <c r="M43" s="4"/>
      <c r="N43" s="4"/>
      <c r="O43" s="4"/>
      <c r="P43" s="4"/>
      <c r="Q43" s="4"/>
      <c r="R43" s="4">
        <v>1254600</v>
      </c>
      <c r="S43" s="5">
        <v>4.2643073489558425E-2</v>
      </c>
      <c r="T43" s="5">
        <v>0</v>
      </c>
      <c r="U43" s="5">
        <v>7.9340699999999997E-3</v>
      </c>
    </row>
    <row r="44" spans="1:21" x14ac:dyDescent="0.2">
      <c r="A44" s="26"/>
      <c r="B44" t="s">
        <v>20</v>
      </c>
      <c r="C44" s="2">
        <v>45258</v>
      </c>
      <c r="D44" s="4">
        <v>2300</v>
      </c>
      <c r="E44" s="4">
        <v>43100</v>
      </c>
      <c r="F44" s="4">
        <v>-40800</v>
      </c>
      <c r="G44" s="4">
        <v>-1845985484.5360825</v>
      </c>
      <c r="H44" s="4">
        <f t="shared" si="0"/>
        <v>25402859435.426197</v>
      </c>
      <c r="I44" s="4"/>
      <c r="J44" s="4"/>
      <c r="K44" s="4"/>
      <c r="L44" s="4"/>
      <c r="M44" s="4"/>
      <c r="N44" s="4"/>
      <c r="O44" s="4"/>
      <c r="P44" s="4"/>
      <c r="Q44" s="4"/>
      <c r="R44" s="4">
        <v>291000</v>
      </c>
      <c r="S44" s="5">
        <v>0.15601374570446735</v>
      </c>
      <c r="T44" s="5">
        <v>0</v>
      </c>
      <c r="U44" s="5">
        <v>-1.4270150000000001E-2</v>
      </c>
    </row>
    <row r="45" spans="1:21" x14ac:dyDescent="0.2">
      <c r="A45" s="26"/>
      <c r="B45" t="s">
        <v>21</v>
      </c>
      <c r="C45" s="2">
        <v>45259</v>
      </c>
      <c r="D45" s="4">
        <v>6000</v>
      </c>
      <c r="E45" s="4">
        <v>200</v>
      </c>
      <c r="F45" s="4">
        <v>5800</v>
      </c>
      <c r="G45" s="4">
        <v>264826009.96126178</v>
      </c>
      <c r="H45" s="4">
        <f t="shared" si="0"/>
        <v>25667685445.387459</v>
      </c>
      <c r="I45" s="4"/>
      <c r="J45" s="4"/>
      <c r="K45" s="4"/>
      <c r="L45" s="4"/>
      <c r="M45" s="4"/>
      <c r="N45" s="4"/>
      <c r="O45" s="4"/>
      <c r="P45" s="4"/>
      <c r="Q45" s="4"/>
      <c r="R45" s="4">
        <v>180700</v>
      </c>
      <c r="S45" s="5">
        <v>3.4311012728278918E-2</v>
      </c>
      <c r="T45" s="5">
        <v>0</v>
      </c>
      <c r="U45" s="5">
        <v>1.017699E-2</v>
      </c>
    </row>
    <row r="46" spans="1:21" x14ac:dyDescent="0.2">
      <c r="A46" s="26"/>
      <c r="B46" t="s">
        <v>22</v>
      </c>
      <c r="C46" s="2">
        <v>45260</v>
      </c>
      <c r="D46" s="4">
        <v>100640</v>
      </c>
      <c r="E46" s="4">
        <v>0</v>
      </c>
      <c r="F46" s="4">
        <v>100640</v>
      </c>
      <c r="G46" s="4">
        <v>4634620042.2736359</v>
      </c>
      <c r="H46" s="4">
        <f t="shared" si="0"/>
        <v>30302305487.661095</v>
      </c>
      <c r="I46" s="4"/>
      <c r="J46" s="4"/>
      <c r="K46" s="4"/>
      <c r="L46" s="4"/>
      <c r="M46" s="4"/>
      <c r="N46" s="4"/>
      <c r="O46" s="4"/>
      <c r="P46" s="4"/>
      <c r="Q46" s="4"/>
      <c r="R46" s="4">
        <v>350100</v>
      </c>
      <c r="S46" s="5">
        <v>0.28746072550699803</v>
      </c>
      <c r="T46" s="5">
        <v>0</v>
      </c>
      <c r="U46" s="5">
        <v>7.6805299999999996E-3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100</v>
      </c>
      <c r="E47" s="4">
        <v>1000</v>
      </c>
      <c r="F47" s="4">
        <v>-900</v>
      </c>
      <c r="G47" s="4">
        <v>-41377295.08196722</v>
      </c>
      <c r="H47" s="4">
        <f t="shared" si="0"/>
        <v>30260928192.579128</v>
      </c>
      <c r="I47" s="4"/>
      <c r="J47" s="4"/>
      <c r="K47" s="4"/>
      <c r="L47" s="4"/>
      <c r="M47" s="4"/>
      <c r="N47" s="4"/>
      <c r="O47" s="4"/>
      <c r="P47" s="4"/>
      <c r="Q47" s="4"/>
      <c r="R47" s="4">
        <v>329400</v>
      </c>
      <c r="S47" s="5">
        <v>3.3394049787492412E-3</v>
      </c>
      <c r="T47" s="5">
        <v>0</v>
      </c>
      <c r="U47" s="5">
        <v>-2.7114999999999999E-3</v>
      </c>
    </row>
    <row r="48" spans="1:21" x14ac:dyDescent="0.2">
      <c r="A48" s="26"/>
      <c r="B48" t="s">
        <v>27</v>
      </c>
      <c r="C48" s="2">
        <v>45264</v>
      </c>
      <c r="D48" s="4">
        <v>105100</v>
      </c>
      <c r="E48" s="4">
        <v>220600</v>
      </c>
      <c r="F48" s="4">
        <v>-115500</v>
      </c>
      <c r="G48" s="4">
        <v>-5344031601.5625</v>
      </c>
      <c r="H48" s="4">
        <f t="shared" si="0"/>
        <v>24916896591.016628</v>
      </c>
      <c r="I48" s="4"/>
      <c r="J48" s="4"/>
      <c r="K48" s="4"/>
      <c r="L48" s="4"/>
      <c r="M48" s="4"/>
      <c r="N48" s="4"/>
      <c r="O48" s="4"/>
      <c r="P48" s="4"/>
      <c r="Q48" s="4"/>
      <c r="R48" s="4">
        <v>896000</v>
      </c>
      <c r="S48" s="5">
        <v>0.36350446428571431</v>
      </c>
      <c r="T48" s="5">
        <v>0</v>
      </c>
      <c r="U48" s="5">
        <v>5.84783E-3</v>
      </c>
    </row>
    <row r="49" spans="1:21" x14ac:dyDescent="0.2">
      <c r="A49" s="26"/>
      <c r="B49" t="s">
        <v>28</v>
      </c>
      <c r="C49" s="2">
        <v>45265</v>
      </c>
      <c r="D49" s="4">
        <v>6700</v>
      </c>
      <c r="E49" s="4">
        <v>115900</v>
      </c>
      <c r="F49" s="4">
        <v>-109200</v>
      </c>
      <c r="G49" s="4">
        <v>-5031547213.5785007</v>
      </c>
      <c r="H49" s="4">
        <f t="shared" si="0"/>
        <v>19885349377.438126</v>
      </c>
      <c r="I49" s="4"/>
      <c r="J49" s="4"/>
      <c r="K49" s="4"/>
      <c r="L49" s="4"/>
      <c r="M49" s="4"/>
      <c r="N49" s="4"/>
      <c r="O49" s="4"/>
      <c r="P49" s="4"/>
      <c r="Q49" s="4"/>
      <c r="R49" s="4">
        <v>494900</v>
      </c>
      <c r="S49" s="5">
        <v>0.24772681349767631</v>
      </c>
      <c r="T49" s="5">
        <v>0</v>
      </c>
      <c r="U49" s="5">
        <v>-4.8380100000000002E-3</v>
      </c>
    </row>
    <row r="50" spans="1:21" x14ac:dyDescent="0.2">
      <c r="A50" s="26"/>
      <c r="B50" t="s">
        <v>29</v>
      </c>
      <c r="C50" s="2">
        <v>45266</v>
      </c>
      <c r="D50" s="4">
        <v>5520</v>
      </c>
      <c r="E50" s="4">
        <v>111800</v>
      </c>
      <c r="F50" s="4">
        <v>-106280</v>
      </c>
      <c r="G50" s="4">
        <v>-4883414655.2479582</v>
      </c>
      <c r="H50" s="4">
        <f t="shared" si="0"/>
        <v>15001934722.190166</v>
      </c>
      <c r="I50" s="4"/>
      <c r="J50" s="4"/>
      <c r="K50" s="4"/>
      <c r="L50" s="4"/>
      <c r="M50" s="4"/>
      <c r="N50" s="4"/>
      <c r="O50" s="4"/>
      <c r="P50" s="4"/>
      <c r="Q50" s="4"/>
      <c r="R50" s="4">
        <v>502100</v>
      </c>
      <c r="S50" s="5">
        <v>0.23365863373829915</v>
      </c>
      <c r="T50" s="5">
        <v>0</v>
      </c>
      <c r="U50" s="5">
        <v>-3.2754899999999998E-3</v>
      </c>
    </row>
    <row r="51" spans="1:21" x14ac:dyDescent="0.2">
      <c r="A51" s="26"/>
      <c r="B51" t="s">
        <v>30</v>
      </c>
      <c r="C51" s="2">
        <v>45267</v>
      </c>
      <c r="D51" s="4">
        <v>3200</v>
      </c>
      <c r="E51" s="4">
        <v>190000</v>
      </c>
      <c r="F51" s="4">
        <v>-186800</v>
      </c>
      <c r="G51" s="4">
        <v>-8447982471.6487341</v>
      </c>
      <c r="H51" s="4">
        <f t="shared" si="0"/>
        <v>6553952250.5414324</v>
      </c>
      <c r="I51" s="4"/>
      <c r="J51" s="4"/>
      <c r="K51" s="4"/>
      <c r="L51" s="4"/>
      <c r="M51" s="4"/>
      <c r="N51" s="4"/>
      <c r="O51" s="4"/>
      <c r="P51" s="4"/>
      <c r="Q51" s="4"/>
      <c r="R51" s="4">
        <v>1031700</v>
      </c>
      <c r="S51" s="5">
        <v>0.1872637394591451</v>
      </c>
      <c r="T51" s="5">
        <v>0</v>
      </c>
      <c r="U51" s="5">
        <v>-1.4705879999999999E-2</v>
      </c>
    </row>
    <row r="52" spans="1:21" x14ac:dyDescent="0.2">
      <c r="A52" s="26"/>
      <c r="B52" t="s">
        <v>37</v>
      </c>
      <c r="C52" s="2">
        <v>45268</v>
      </c>
      <c r="D52" s="4">
        <v>500</v>
      </c>
      <c r="E52" s="4">
        <v>200000</v>
      </c>
      <c r="F52" s="4">
        <v>-199500</v>
      </c>
      <c r="G52" s="4">
        <v>-8964219817.470665</v>
      </c>
      <c r="H52" s="4">
        <f t="shared" si="0"/>
        <v>-2410267566.9292326</v>
      </c>
      <c r="I52" s="4"/>
      <c r="J52" s="4"/>
      <c r="K52" s="4"/>
      <c r="L52" s="4"/>
      <c r="M52" s="4"/>
      <c r="N52" s="4"/>
      <c r="O52" s="4"/>
      <c r="P52" s="4"/>
      <c r="Q52" s="4"/>
      <c r="R52" s="4">
        <v>536900</v>
      </c>
      <c r="S52" s="5">
        <v>0.37344011920283104</v>
      </c>
      <c r="T52" s="5">
        <v>0</v>
      </c>
      <c r="U52" s="5">
        <v>-5.9070800000000003E-3</v>
      </c>
    </row>
    <row r="53" spans="1:21" x14ac:dyDescent="0.2">
      <c r="A53" s="26"/>
      <c r="B53" t="s">
        <v>34</v>
      </c>
      <c r="C53" s="2">
        <v>45271</v>
      </c>
      <c r="D53" s="4">
        <v>2800</v>
      </c>
      <c r="E53" s="4">
        <v>200000</v>
      </c>
      <c r="F53" s="4">
        <v>-197200</v>
      </c>
      <c r="G53" s="4">
        <v>-8838392207.5426388</v>
      </c>
      <c r="H53" s="4">
        <f t="shared" si="0"/>
        <v>-11248659774.47187</v>
      </c>
      <c r="I53" s="4"/>
      <c r="J53" s="4"/>
      <c r="K53" s="4"/>
      <c r="L53" s="4"/>
      <c r="M53" s="4"/>
      <c r="N53" s="4"/>
      <c r="O53" s="4"/>
      <c r="P53" s="4"/>
      <c r="Q53" s="4"/>
      <c r="R53" s="4">
        <v>416300</v>
      </c>
      <c r="S53" s="5">
        <v>0.48714869084794621</v>
      </c>
      <c r="T53" s="5">
        <v>0</v>
      </c>
      <c r="U53" s="5">
        <v>-1.80401E-3</v>
      </c>
    </row>
    <row r="54" spans="1:21" x14ac:dyDescent="0.2">
      <c r="A54" s="26"/>
      <c r="B54" t="s">
        <v>35</v>
      </c>
      <c r="C54" s="2">
        <v>45272</v>
      </c>
      <c r="D54" s="4">
        <v>0</v>
      </c>
      <c r="E54" s="4">
        <v>150200</v>
      </c>
      <c r="F54" s="4">
        <v>-150200</v>
      </c>
      <c r="G54" s="4">
        <v>-6727467161.8227482</v>
      </c>
      <c r="H54" s="4">
        <f t="shared" si="0"/>
        <v>-17976126936.294617</v>
      </c>
      <c r="I54" s="4"/>
      <c r="J54" s="4"/>
      <c r="K54" s="4"/>
      <c r="L54" s="4"/>
      <c r="M54" s="4"/>
      <c r="N54" s="4"/>
      <c r="O54" s="4"/>
      <c r="P54" s="4"/>
      <c r="Q54" s="4"/>
      <c r="R54" s="4">
        <v>278700</v>
      </c>
      <c r="S54" s="5">
        <v>0.53893074991029777</v>
      </c>
      <c r="T54" s="5">
        <v>0</v>
      </c>
      <c r="U54" s="5">
        <v>-2.2321E-4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981-EF60-6E4D-ADD3-36432C319BE0}">
  <dimension ref="A1:U67"/>
  <sheetViews>
    <sheetView topLeftCell="C1" workbookViewId="0">
      <pane ySplit="2" topLeftCell="A29" activePane="bottomLeft" state="frozen"/>
      <selection pane="bottomLeft" activeCell="N57" sqref="N57"/>
    </sheetView>
  </sheetViews>
  <sheetFormatPr baseColWidth="10" defaultRowHeight="16" x14ac:dyDescent="0.2"/>
  <cols>
    <col min="4" max="4" width="14.5" customWidth="1"/>
    <col min="5" max="6" width="15.1640625" customWidth="1"/>
    <col min="7" max="7" width="16.6640625" customWidth="1"/>
    <col min="8" max="8" width="14.6640625" customWidth="1"/>
    <col min="12" max="12" width="14.1640625" customWidth="1"/>
    <col min="18" max="18" width="15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3300</v>
      </c>
      <c r="E3" s="4">
        <v>7758</v>
      </c>
      <c r="F3" s="4">
        <v>-4458</v>
      </c>
      <c r="G3" s="4">
        <v>-110800000</v>
      </c>
      <c r="H3" s="4">
        <v>-110800000</v>
      </c>
      <c r="I3" s="4"/>
      <c r="J3" s="4"/>
      <c r="K3" s="4"/>
      <c r="L3" s="4"/>
      <c r="M3" s="4"/>
      <c r="N3" s="4"/>
      <c r="O3" s="4"/>
      <c r="P3" s="4"/>
      <c r="Q3" s="4"/>
      <c r="R3" s="4">
        <v>435200</v>
      </c>
      <c r="S3" s="5">
        <v>2.5409007352941177E-2</v>
      </c>
      <c r="T3" s="5">
        <v>0</v>
      </c>
      <c r="U3" s="5">
        <v>1.6326529999999999E-2</v>
      </c>
    </row>
    <row r="4" spans="1:21" x14ac:dyDescent="0.2">
      <c r="A4" s="26"/>
      <c r="B4" t="s">
        <v>26</v>
      </c>
      <c r="C4" s="2">
        <v>45202</v>
      </c>
      <c r="D4" s="4">
        <v>10503</v>
      </c>
      <c r="E4" s="4">
        <v>216100</v>
      </c>
      <c r="F4" s="4">
        <v>-205597</v>
      </c>
      <c r="G4" s="4">
        <v>-4987620000</v>
      </c>
      <c r="H4" s="4">
        <f>H3+G4</f>
        <v>-5098420000</v>
      </c>
      <c r="I4" s="4"/>
      <c r="J4" s="4"/>
      <c r="K4" s="4"/>
      <c r="L4" s="4"/>
      <c r="M4" s="4"/>
      <c r="N4" s="4"/>
      <c r="O4" s="4"/>
      <c r="P4" s="4"/>
      <c r="Q4" s="4"/>
      <c r="R4" s="4">
        <v>670700</v>
      </c>
      <c r="S4" s="5">
        <v>0.33786044431191292</v>
      </c>
      <c r="T4" s="5">
        <v>0</v>
      </c>
      <c r="U4" s="5">
        <v>-2.8112450000000001E-2</v>
      </c>
    </row>
    <row r="5" spans="1:21" x14ac:dyDescent="0.2">
      <c r="A5" s="26"/>
      <c r="B5" t="s">
        <v>27</v>
      </c>
      <c r="C5" s="2">
        <v>45203</v>
      </c>
      <c r="D5" s="4">
        <v>43800</v>
      </c>
      <c r="E5" s="4">
        <v>201100</v>
      </c>
      <c r="F5" s="4">
        <v>-157300</v>
      </c>
      <c r="G5" s="4">
        <v>-3825300000</v>
      </c>
      <c r="H5" s="4">
        <f>H4+G5</f>
        <v>-8923720000</v>
      </c>
      <c r="I5" s="4"/>
      <c r="J5" s="4"/>
      <c r="K5" s="4"/>
      <c r="L5" s="4"/>
      <c r="M5" s="4"/>
      <c r="N5" s="4"/>
      <c r="O5" s="4"/>
      <c r="P5" s="4"/>
      <c r="Q5" s="4"/>
      <c r="R5" s="4">
        <v>369700</v>
      </c>
      <c r="S5" s="5">
        <v>0.6624289964836354</v>
      </c>
      <c r="T5" s="5">
        <v>0</v>
      </c>
      <c r="U5" s="5">
        <v>0</v>
      </c>
    </row>
    <row r="6" spans="1:21" x14ac:dyDescent="0.2">
      <c r="A6" s="26"/>
      <c r="B6" t="s">
        <v>28</v>
      </c>
      <c r="C6" s="2">
        <v>45204</v>
      </c>
      <c r="D6" s="4">
        <v>41060</v>
      </c>
      <c r="E6" s="4">
        <v>210636</v>
      </c>
      <c r="F6" s="4">
        <v>-169576</v>
      </c>
      <c r="G6" s="4">
        <v>-4126530000</v>
      </c>
      <c r="H6" s="4">
        <f>H5+G6</f>
        <v>-13050250000</v>
      </c>
      <c r="I6" s="4"/>
      <c r="J6" s="4"/>
      <c r="K6" s="4"/>
      <c r="L6" s="4"/>
      <c r="M6" s="4"/>
      <c r="N6" s="4"/>
      <c r="O6" s="4"/>
      <c r="P6" s="4"/>
      <c r="Q6" s="4"/>
      <c r="R6" s="4">
        <v>538600</v>
      </c>
      <c r="S6" s="5">
        <v>0.46731526178982546</v>
      </c>
      <c r="T6" s="5">
        <v>0</v>
      </c>
      <c r="U6" s="5">
        <v>-2.0661199999999998E-3</v>
      </c>
    </row>
    <row r="7" spans="1:21" x14ac:dyDescent="0.2">
      <c r="A7" s="26"/>
      <c r="B7" t="s">
        <v>29</v>
      </c>
      <c r="C7" s="2">
        <v>45205</v>
      </c>
      <c r="D7" s="4">
        <v>7000</v>
      </c>
      <c r="E7" s="4">
        <v>102000</v>
      </c>
      <c r="F7" s="4">
        <v>-95000</v>
      </c>
      <c r="G7" s="4">
        <v>-2307310000</v>
      </c>
      <c r="H7" s="4">
        <f t="shared" ref="H7:H54" si="0">H6+G7</f>
        <v>-15357560000</v>
      </c>
      <c r="I7" s="4"/>
      <c r="J7" s="4"/>
      <c r="K7" s="4"/>
      <c r="L7" s="4"/>
      <c r="M7" s="4"/>
      <c r="N7" s="4"/>
      <c r="O7" s="4"/>
      <c r="P7" s="4"/>
      <c r="Q7" s="4"/>
      <c r="R7" s="4">
        <v>221800</v>
      </c>
      <c r="S7" s="5">
        <v>0.49143372407574393</v>
      </c>
      <c r="T7" s="5">
        <v>0</v>
      </c>
      <c r="U7" s="5">
        <v>2.0703900000000001E-3</v>
      </c>
    </row>
    <row r="8" spans="1:21" x14ac:dyDescent="0.2">
      <c r="A8" s="26"/>
      <c r="B8" t="s">
        <v>32</v>
      </c>
      <c r="C8" s="2">
        <v>45208</v>
      </c>
      <c r="D8" s="4">
        <v>203900</v>
      </c>
      <c r="E8" s="4">
        <v>6000</v>
      </c>
      <c r="F8" s="4">
        <v>197900</v>
      </c>
      <c r="G8" s="4">
        <v>4847950000</v>
      </c>
      <c r="H8" s="4">
        <f t="shared" si="0"/>
        <v>-10509610000</v>
      </c>
      <c r="I8" s="4"/>
      <c r="J8" s="4"/>
      <c r="K8" s="4"/>
      <c r="L8" s="4"/>
      <c r="M8" s="4"/>
      <c r="N8" s="4"/>
      <c r="O8" s="4"/>
      <c r="P8" s="4"/>
      <c r="Q8" s="4"/>
      <c r="R8" s="4">
        <v>553500</v>
      </c>
      <c r="S8" s="5">
        <v>0.37922312556458898</v>
      </c>
      <c r="T8" s="5">
        <v>0</v>
      </c>
      <c r="U8" s="5">
        <v>1.859504E-2</v>
      </c>
    </row>
    <row r="9" spans="1:21" x14ac:dyDescent="0.2">
      <c r="A9" s="26"/>
      <c r="B9" t="s">
        <v>33</v>
      </c>
      <c r="C9" s="2">
        <v>45209</v>
      </c>
      <c r="D9" s="4">
        <v>9100</v>
      </c>
      <c r="E9" s="4">
        <v>0</v>
      </c>
      <c r="F9" s="4">
        <v>9100</v>
      </c>
      <c r="G9" s="4">
        <v>227710000</v>
      </c>
      <c r="H9" s="4">
        <f t="shared" si="0"/>
        <v>-10281900000</v>
      </c>
      <c r="I9" s="4"/>
      <c r="J9" s="4"/>
      <c r="K9" s="4"/>
      <c r="L9" s="4"/>
      <c r="M9" s="4"/>
      <c r="N9" s="4"/>
      <c r="O9" s="4"/>
      <c r="P9" s="4"/>
      <c r="Q9" s="4"/>
      <c r="R9" s="4">
        <v>653000</v>
      </c>
      <c r="S9" s="5">
        <v>1.3935681470137825E-2</v>
      </c>
      <c r="T9" s="5">
        <v>0</v>
      </c>
      <c r="U9" s="5">
        <v>2.2312370000000002E-2</v>
      </c>
    </row>
    <row r="10" spans="1:21" x14ac:dyDescent="0.2">
      <c r="A10" s="26"/>
      <c r="B10" t="s">
        <v>34</v>
      </c>
      <c r="C10" s="2">
        <v>45210</v>
      </c>
      <c r="D10" s="4">
        <v>4200</v>
      </c>
      <c r="E10" s="4">
        <v>5100</v>
      </c>
      <c r="F10" s="4">
        <v>-900</v>
      </c>
      <c r="G10" s="4">
        <v>-22720000</v>
      </c>
      <c r="H10" s="4">
        <f t="shared" si="0"/>
        <v>-10304620000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275700</v>
      </c>
      <c r="S10" s="5">
        <v>3.3732317736670292E-2</v>
      </c>
      <c r="T10" s="5">
        <v>0</v>
      </c>
      <c r="U10" s="5">
        <v>-1.9841300000000002E-3</v>
      </c>
    </row>
    <row r="11" spans="1:21" x14ac:dyDescent="0.2">
      <c r="A11" s="26"/>
      <c r="B11" t="s">
        <v>35</v>
      </c>
      <c r="C11" s="2">
        <v>45211</v>
      </c>
      <c r="D11" s="4">
        <v>2800</v>
      </c>
      <c r="E11" s="4">
        <v>7000</v>
      </c>
      <c r="F11" s="4">
        <v>-4200</v>
      </c>
      <c r="G11" s="4">
        <v>-104900000</v>
      </c>
      <c r="H11" s="4">
        <f t="shared" si="0"/>
        <v>-10409520000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631400</v>
      </c>
      <c r="S11" s="5">
        <v>1.5521064301552107E-2</v>
      </c>
      <c r="T11" s="5">
        <v>0</v>
      </c>
      <c r="U11" s="5">
        <v>-1.192843E-2</v>
      </c>
    </row>
    <row r="12" spans="1:21" x14ac:dyDescent="0.2">
      <c r="A12" s="26"/>
      <c r="B12" t="s">
        <v>36</v>
      </c>
      <c r="C12" s="2">
        <v>45212</v>
      </c>
      <c r="D12" s="4">
        <v>11100</v>
      </c>
      <c r="E12" s="4">
        <v>3200</v>
      </c>
      <c r="F12" s="4">
        <v>7900</v>
      </c>
      <c r="G12" s="4">
        <v>194970000</v>
      </c>
      <c r="H12" s="4">
        <f t="shared" si="0"/>
        <v>-10214550000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388000</v>
      </c>
      <c r="S12" s="5">
        <v>3.6855670103092784E-2</v>
      </c>
      <c r="T12" s="5">
        <v>0</v>
      </c>
      <c r="U12" s="5">
        <v>0</v>
      </c>
    </row>
    <row r="13" spans="1:21" x14ac:dyDescent="0.2">
      <c r="A13" s="26"/>
      <c r="B13" t="s">
        <v>8</v>
      </c>
      <c r="C13" s="6">
        <v>45215</v>
      </c>
      <c r="D13" s="4">
        <v>2100</v>
      </c>
      <c r="E13" s="4">
        <v>4400</v>
      </c>
      <c r="F13" s="4">
        <v>-2300</v>
      </c>
      <c r="G13" s="4">
        <v>-57540000</v>
      </c>
      <c r="H13" s="4">
        <f t="shared" si="0"/>
        <v>-10272090000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474400</v>
      </c>
      <c r="S13" s="5">
        <v>1.3701517706576729E-2</v>
      </c>
      <c r="T13" s="5">
        <v>0</v>
      </c>
      <c r="U13" s="5">
        <v>-1.6096579999999999E-2</v>
      </c>
    </row>
    <row r="14" spans="1:21" x14ac:dyDescent="0.2">
      <c r="A14" s="26"/>
      <c r="B14" t="s">
        <v>9</v>
      </c>
      <c r="C14" s="6">
        <v>45216</v>
      </c>
      <c r="D14" s="4">
        <v>150400</v>
      </c>
      <c r="E14" s="4">
        <v>400</v>
      </c>
      <c r="F14" s="4">
        <v>150000</v>
      </c>
      <c r="G14" s="4">
        <v>3701540000</v>
      </c>
      <c r="H14" s="4">
        <f t="shared" si="0"/>
        <v>-6570550000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437000</v>
      </c>
      <c r="S14" s="5">
        <v>0.34508009153318076</v>
      </c>
      <c r="T14" s="5">
        <v>0</v>
      </c>
      <c r="U14" s="5">
        <v>0</v>
      </c>
    </row>
    <row r="15" spans="1:21" x14ac:dyDescent="0.2">
      <c r="A15" s="26"/>
      <c r="B15" t="s">
        <v>10</v>
      </c>
      <c r="C15" s="6">
        <v>45217</v>
      </c>
      <c r="D15" s="4">
        <v>154900</v>
      </c>
      <c r="E15" s="4">
        <v>312100</v>
      </c>
      <c r="F15" s="4">
        <v>-157200</v>
      </c>
      <c r="G15" s="4">
        <v>-3802650000</v>
      </c>
      <c r="H15" s="4">
        <f t="shared" si="0"/>
        <v>-10373200000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1195300</v>
      </c>
      <c r="S15" s="5">
        <v>0.39069689617669207</v>
      </c>
      <c r="T15" s="5">
        <v>0</v>
      </c>
      <c r="U15" s="5">
        <v>-4.9079749999999998E-2</v>
      </c>
    </row>
    <row r="16" spans="1:21" x14ac:dyDescent="0.2">
      <c r="A16" s="26"/>
      <c r="B16" t="s">
        <v>11</v>
      </c>
      <c r="C16" s="6">
        <v>45218</v>
      </c>
      <c r="D16" s="4">
        <v>2220</v>
      </c>
      <c r="E16" s="4">
        <v>115300</v>
      </c>
      <c r="F16" s="4">
        <v>-113080</v>
      </c>
      <c r="G16" s="4">
        <v>-2597320000</v>
      </c>
      <c r="H16" s="4">
        <f t="shared" si="0"/>
        <v>-12970520000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595600</v>
      </c>
      <c r="S16" s="5">
        <v>0.19731363331094695</v>
      </c>
      <c r="T16" s="5">
        <v>0</v>
      </c>
      <c r="U16" s="5">
        <v>-1.5053759999999999E-2</v>
      </c>
    </row>
    <row r="17" spans="1:21" x14ac:dyDescent="0.2">
      <c r="A17" s="26"/>
      <c r="B17" t="s">
        <v>12</v>
      </c>
      <c r="C17" s="6">
        <v>45219</v>
      </c>
      <c r="D17" s="4">
        <v>20800</v>
      </c>
      <c r="E17" s="4">
        <v>165800</v>
      </c>
      <c r="F17" s="4">
        <v>-145000</v>
      </c>
      <c r="G17" s="4">
        <v>-3287760000</v>
      </c>
      <c r="H17" s="4">
        <f t="shared" si="0"/>
        <v>-16258280000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438600</v>
      </c>
      <c r="S17" s="5">
        <v>0.42544459644322846</v>
      </c>
      <c r="T17" s="5">
        <v>0</v>
      </c>
      <c r="U17" s="5">
        <v>4.3668099999999996E-3</v>
      </c>
    </row>
    <row r="18" spans="1:21" x14ac:dyDescent="0.2">
      <c r="A18" s="26"/>
      <c r="B18" t="s">
        <v>15</v>
      </c>
      <c r="C18" s="6">
        <v>45222</v>
      </c>
      <c r="D18" s="4">
        <v>600</v>
      </c>
      <c r="E18" s="4">
        <v>47000</v>
      </c>
      <c r="F18" s="4">
        <v>-46400</v>
      </c>
      <c r="G18" s="4">
        <v>-1060870309.0727817</v>
      </c>
      <c r="H18" s="4">
        <f t="shared" si="0"/>
        <v>-17319150309.072781</v>
      </c>
      <c r="I18" s="4"/>
      <c r="J18" s="4"/>
      <c r="K18" s="4"/>
      <c r="L18" s="4"/>
      <c r="M18" s="4"/>
      <c r="N18" s="4"/>
      <c r="O18" s="4"/>
      <c r="P18" s="4"/>
      <c r="Q18" s="4"/>
      <c r="R18" s="4">
        <v>200600</v>
      </c>
      <c r="S18" s="5">
        <v>0.23728813559322035</v>
      </c>
      <c r="T18" s="5">
        <v>0</v>
      </c>
      <c r="U18" s="5">
        <v>-6.5217399999999998E-3</v>
      </c>
    </row>
    <row r="19" spans="1:21" x14ac:dyDescent="0.2">
      <c r="A19" s="26"/>
      <c r="B19" t="s">
        <v>16</v>
      </c>
      <c r="C19" s="6">
        <v>45223</v>
      </c>
      <c r="D19" s="4">
        <v>182400</v>
      </c>
      <c r="E19" s="4">
        <v>289400</v>
      </c>
      <c r="F19" s="4">
        <v>-107000</v>
      </c>
      <c r="G19" s="4">
        <v>-2496690000</v>
      </c>
      <c r="H19" s="4">
        <f t="shared" si="0"/>
        <v>-19815840309.072781</v>
      </c>
      <c r="I19" s="4"/>
      <c r="J19" s="4"/>
      <c r="K19" s="4"/>
      <c r="L19" s="4"/>
      <c r="M19" s="4"/>
      <c r="N19" s="4"/>
      <c r="O19" s="4"/>
      <c r="P19" s="4"/>
      <c r="Q19" s="4"/>
      <c r="R19" s="4">
        <v>757600</v>
      </c>
      <c r="S19" s="5">
        <v>0.62275607180570225</v>
      </c>
      <c r="T19" s="5">
        <v>0</v>
      </c>
      <c r="U19" s="5">
        <v>3.2822759999999999E-2</v>
      </c>
    </row>
    <row r="20" spans="1:21" x14ac:dyDescent="0.2">
      <c r="A20" s="26"/>
      <c r="B20" t="s">
        <v>17</v>
      </c>
      <c r="C20" s="6">
        <v>45224</v>
      </c>
      <c r="D20" s="4">
        <v>163600</v>
      </c>
      <c r="E20" s="4">
        <v>254600</v>
      </c>
      <c r="F20" s="4">
        <v>-91000</v>
      </c>
      <c r="G20" s="4">
        <v>-2148750000</v>
      </c>
      <c r="H20" s="4">
        <f t="shared" si="0"/>
        <v>-21964590309.072781</v>
      </c>
      <c r="I20" s="4"/>
      <c r="J20" s="4"/>
      <c r="K20" s="4"/>
      <c r="L20" s="4"/>
      <c r="M20" s="4"/>
      <c r="N20" s="4"/>
      <c r="O20" s="4"/>
      <c r="P20" s="4"/>
      <c r="Q20" s="4"/>
      <c r="R20" s="4">
        <v>486200</v>
      </c>
      <c r="S20" s="5">
        <v>0.8601398601398601</v>
      </c>
      <c r="T20" s="5">
        <v>0</v>
      </c>
      <c r="U20" s="5">
        <v>-6.3559300000000001E-3</v>
      </c>
    </row>
    <row r="21" spans="1:21" x14ac:dyDescent="0.2">
      <c r="A21" s="26"/>
      <c r="B21" t="s">
        <v>18</v>
      </c>
      <c r="C21" s="6">
        <v>45225</v>
      </c>
      <c r="D21" s="4">
        <v>76600</v>
      </c>
      <c r="E21" s="4">
        <v>400</v>
      </c>
      <c r="F21" s="4">
        <v>76200</v>
      </c>
      <c r="G21" s="4">
        <v>1726660000</v>
      </c>
      <c r="H21" s="4">
        <f t="shared" si="0"/>
        <v>-20237930309.072781</v>
      </c>
      <c r="I21" s="4"/>
      <c r="J21" s="4"/>
      <c r="K21" s="4"/>
      <c r="L21" s="4"/>
      <c r="M21" s="4"/>
      <c r="N21" s="4"/>
      <c r="O21" s="4"/>
      <c r="P21" s="4"/>
      <c r="Q21" s="4"/>
      <c r="R21" s="4">
        <v>558400</v>
      </c>
      <c r="S21" s="5">
        <v>0.13789398280802292</v>
      </c>
      <c r="T21" s="5">
        <v>0</v>
      </c>
      <c r="U21" s="5">
        <v>-4.2643920000000002E-2</v>
      </c>
    </row>
    <row r="22" spans="1:21" x14ac:dyDescent="0.2">
      <c r="A22" s="26"/>
      <c r="B22" t="s">
        <v>19</v>
      </c>
      <c r="C22" s="6">
        <v>45226</v>
      </c>
      <c r="D22" s="4">
        <v>2400</v>
      </c>
      <c r="E22" s="4">
        <v>900</v>
      </c>
      <c r="F22" s="4">
        <v>1500</v>
      </c>
      <c r="G22" s="4">
        <v>34060000</v>
      </c>
      <c r="H22" s="4">
        <f t="shared" si="0"/>
        <v>-20203870309.072781</v>
      </c>
      <c r="I22" s="4"/>
      <c r="J22" s="4"/>
      <c r="K22" s="4"/>
      <c r="L22" s="4"/>
      <c r="M22" s="4"/>
      <c r="N22" s="4"/>
      <c r="O22" s="4"/>
      <c r="P22" s="4"/>
      <c r="Q22" s="4"/>
      <c r="R22" s="4">
        <v>328500</v>
      </c>
      <c r="S22" s="5">
        <v>1.0045662100456621E-2</v>
      </c>
      <c r="T22" s="5">
        <v>0</v>
      </c>
      <c r="U22" s="5">
        <v>2.4498889999999999E-2</v>
      </c>
    </row>
    <row r="23" spans="1:21" x14ac:dyDescent="0.2">
      <c r="A23" s="26"/>
      <c r="B23" t="s">
        <v>22</v>
      </c>
      <c r="C23" s="2">
        <v>45229</v>
      </c>
      <c r="D23" s="4">
        <v>2800</v>
      </c>
      <c r="E23" s="4">
        <v>2800</v>
      </c>
      <c r="F23" s="4">
        <v>0</v>
      </c>
      <c r="G23" s="4">
        <v>400000</v>
      </c>
      <c r="H23" s="4">
        <f t="shared" si="0"/>
        <v>-20203470309.072781</v>
      </c>
      <c r="I23" s="4"/>
      <c r="J23" s="4"/>
      <c r="K23" s="4"/>
      <c r="L23" s="4"/>
      <c r="M23" s="4"/>
      <c r="N23" s="4"/>
      <c r="O23" s="4"/>
      <c r="P23" s="4"/>
      <c r="Q23" s="4"/>
      <c r="R23" s="4">
        <v>154500</v>
      </c>
      <c r="S23" s="5">
        <v>3.6245954692556634E-2</v>
      </c>
      <c r="T23" s="5">
        <v>0</v>
      </c>
      <c r="U23" s="5">
        <v>0</v>
      </c>
    </row>
    <row r="24" spans="1:21" x14ac:dyDescent="0.2">
      <c r="A24" s="26"/>
      <c r="B24" t="s">
        <v>23</v>
      </c>
      <c r="C24" s="2">
        <v>45230</v>
      </c>
      <c r="D24" s="4">
        <v>20300</v>
      </c>
      <c r="E24" s="4">
        <v>2000</v>
      </c>
      <c r="F24" s="4">
        <v>18300</v>
      </c>
      <c r="G24" s="4">
        <v>419820000</v>
      </c>
      <c r="H24" s="4">
        <f t="shared" si="0"/>
        <v>-19783650309.072781</v>
      </c>
      <c r="I24" s="4"/>
      <c r="J24" s="4"/>
      <c r="K24" s="4"/>
      <c r="L24" s="4"/>
      <c r="M24" s="4"/>
      <c r="N24" s="4"/>
      <c r="O24" s="4"/>
      <c r="P24" s="4"/>
      <c r="Q24" s="4"/>
      <c r="R24" s="4">
        <v>245300</v>
      </c>
      <c r="S24" s="5">
        <v>9.0909090909090912E-2</v>
      </c>
      <c r="T24" s="5">
        <v>0</v>
      </c>
      <c r="U24" s="5">
        <v>-1.5217390000000001E-2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34500</v>
      </c>
      <c r="E25" s="4">
        <v>28400</v>
      </c>
      <c r="F25" s="4">
        <v>6100</v>
      </c>
      <c r="G25" s="4">
        <v>141100000</v>
      </c>
      <c r="H25" s="4">
        <f t="shared" si="0"/>
        <v>-19642550309.072781</v>
      </c>
      <c r="I25" s="4"/>
      <c r="J25" s="4"/>
      <c r="K25" s="4"/>
      <c r="L25" s="4"/>
      <c r="M25" s="4"/>
      <c r="N25" s="4"/>
      <c r="O25" s="4"/>
      <c r="P25" s="4"/>
      <c r="Q25" s="4"/>
      <c r="R25" s="4">
        <v>259300</v>
      </c>
      <c r="S25" s="5">
        <v>0.24257616660239106</v>
      </c>
      <c r="T25" s="5">
        <v>0</v>
      </c>
      <c r="U25" s="5">
        <v>8.8300199999999992E-3</v>
      </c>
    </row>
    <row r="26" spans="1:21" x14ac:dyDescent="0.2">
      <c r="A26" s="26"/>
      <c r="B26" t="s">
        <v>25</v>
      </c>
      <c r="C26" s="6">
        <v>45232</v>
      </c>
      <c r="D26" s="4">
        <v>24500</v>
      </c>
      <c r="E26" s="4">
        <v>148300</v>
      </c>
      <c r="F26" s="4">
        <v>-123800</v>
      </c>
      <c r="G26" s="4">
        <v>-2883784107.1028457</v>
      </c>
      <c r="H26" s="4">
        <f t="shared" si="0"/>
        <v>-22526334416.175625</v>
      </c>
      <c r="I26" s="4"/>
      <c r="J26" s="4"/>
      <c r="K26" s="4"/>
      <c r="L26" s="4"/>
      <c r="M26" s="4"/>
      <c r="N26" s="4"/>
      <c r="O26" s="4"/>
      <c r="P26" s="4"/>
      <c r="Q26" s="4"/>
      <c r="R26" s="4">
        <v>546300</v>
      </c>
      <c r="S26" s="5">
        <v>0.31630971993410212</v>
      </c>
      <c r="T26" s="5">
        <v>0</v>
      </c>
      <c r="U26" s="5">
        <v>3.2822759999999999E-2</v>
      </c>
    </row>
    <row r="27" spans="1:21" x14ac:dyDescent="0.2">
      <c r="A27" s="26"/>
      <c r="B27" t="s">
        <v>26</v>
      </c>
      <c r="C27" s="6">
        <v>45233</v>
      </c>
      <c r="D27" s="4">
        <v>35900</v>
      </c>
      <c r="E27" s="4">
        <v>58000</v>
      </c>
      <c r="F27" s="4">
        <v>-22100</v>
      </c>
      <c r="G27" s="4">
        <v>-508090000</v>
      </c>
      <c r="H27" s="4">
        <f t="shared" si="0"/>
        <v>-23034424416.175625</v>
      </c>
      <c r="I27" s="4"/>
      <c r="J27" s="4"/>
      <c r="K27" s="4"/>
      <c r="L27" s="4"/>
      <c r="M27" s="4"/>
      <c r="N27" s="4"/>
      <c r="O27" s="4"/>
      <c r="P27" s="4"/>
      <c r="Q27" s="4"/>
      <c r="R27" s="4">
        <v>205000</v>
      </c>
      <c r="S27" s="5">
        <v>0.4580487804878049</v>
      </c>
      <c r="T27" s="5">
        <v>0</v>
      </c>
      <c r="U27" s="5">
        <v>-6.3559300000000001E-3</v>
      </c>
    </row>
    <row r="28" spans="1:21" x14ac:dyDescent="0.2">
      <c r="A28" s="26"/>
      <c r="B28" t="s">
        <v>29</v>
      </c>
      <c r="C28" s="6">
        <v>45236</v>
      </c>
      <c r="D28" s="4">
        <v>8600</v>
      </c>
      <c r="E28" s="4">
        <v>0</v>
      </c>
      <c r="F28" s="4">
        <v>8600</v>
      </c>
      <c r="G28" s="4">
        <v>203870000</v>
      </c>
      <c r="H28" s="4">
        <f t="shared" si="0"/>
        <v>-22830554416.175625</v>
      </c>
      <c r="I28" s="4"/>
      <c r="J28" s="4"/>
      <c r="K28" s="4"/>
      <c r="L28" s="4"/>
      <c r="M28" s="4"/>
      <c r="N28" s="4"/>
      <c r="O28" s="4"/>
      <c r="P28" s="4"/>
      <c r="Q28" s="4"/>
      <c r="R28" s="4">
        <v>405000</v>
      </c>
      <c r="S28" s="5">
        <v>2.1234567901234569E-2</v>
      </c>
      <c r="T28" s="5">
        <v>0</v>
      </c>
      <c r="U28" s="5">
        <v>1.492537E-2</v>
      </c>
    </row>
    <row r="29" spans="1:21" x14ac:dyDescent="0.2">
      <c r="A29" s="26"/>
      <c r="B29" t="s">
        <v>30</v>
      </c>
      <c r="C29" s="6">
        <v>45237</v>
      </c>
      <c r="D29" s="4">
        <v>90400</v>
      </c>
      <c r="E29" s="4">
        <v>150000</v>
      </c>
      <c r="F29" s="4">
        <v>-59600</v>
      </c>
      <c r="G29" s="4">
        <v>-1422790000</v>
      </c>
      <c r="H29" s="4">
        <f t="shared" si="0"/>
        <v>-24253344416.175625</v>
      </c>
      <c r="I29" s="4"/>
      <c r="J29" s="4"/>
      <c r="K29" s="4"/>
      <c r="L29" s="4"/>
      <c r="M29" s="4"/>
      <c r="N29" s="4"/>
      <c r="O29" s="4"/>
      <c r="P29" s="4"/>
      <c r="Q29" s="4"/>
      <c r="R29" s="4">
        <v>542500</v>
      </c>
      <c r="S29" s="5">
        <v>0.44313364055299537</v>
      </c>
      <c r="T29" s="5">
        <v>0</v>
      </c>
      <c r="U29" s="5">
        <v>2.1008400000000001E-3</v>
      </c>
    </row>
    <row r="30" spans="1:21" x14ac:dyDescent="0.2">
      <c r="A30" s="26"/>
      <c r="B30" t="s">
        <v>37</v>
      </c>
      <c r="C30" s="6">
        <v>45238</v>
      </c>
      <c r="D30" s="4">
        <v>19600</v>
      </c>
      <c r="E30" s="4">
        <v>171500</v>
      </c>
      <c r="F30" s="4">
        <v>-151900</v>
      </c>
      <c r="G30" s="4">
        <v>-3663790000</v>
      </c>
      <c r="H30" s="4">
        <f t="shared" si="0"/>
        <v>-27917134416.175625</v>
      </c>
      <c r="I30" s="4"/>
      <c r="J30" s="4"/>
      <c r="K30" s="4"/>
      <c r="L30" s="4"/>
      <c r="M30" s="4"/>
      <c r="N30" s="4"/>
      <c r="O30" s="4"/>
      <c r="P30" s="4"/>
      <c r="Q30" s="4"/>
      <c r="R30" s="4">
        <v>607600</v>
      </c>
      <c r="S30" s="5">
        <v>0.31451612903225806</v>
      </c>
      <c r="T30" s="5">
        <v>0</v>
      </c>
      <c r="U30" s="5">
        <v>2.3060799999999999E-2</v>
      </c>
    </row>
    <row r="31" spans="1:21" x14ac:dyDescent="0.2">
      <c r="A31" s="26"/>
      <c r="B31" t="s">
        <v>32</v>
      </c>
      <c r="C31" s="6">
        <v>45239</v>
      </c>
      <c r="D31" s="4">
        <v>26100</v>
      </c>
      <c r="E31" s="4">
        <v>249000</v>
      </c>
      <c r="F31" s="4">
        <v>-222900</v>
      </c>
      <c r="G31" s="4">
        <v>-5457140000</v>
      </c>
      <c r="H31" s="4">
        <f t="shared" si="0"/>
        <v>-33374274416.175625</v>
      </c>
      <c r="I31" s="4"/>
      <c r="J31" s="4"/>
      <c r="K31" s="4"/>
      <c r="L31" s="4"/>
      <c r="M31" s="4"/>
      <c r="N31" s="4"/>
      <c r="O31" s="4"/>
      <c r="P31" s="4"/>
      <c r="Q31" s="4"/>
      <c r="R31" s="4">
        <v>1006000</v>
      </c>
      <c r="S31" s="5">
        <v>0.27345924453280318</v>
      </c>
      <c r="T31" s="5">
        <v>0</v>
      </c>
      <c r="U31" s="5">
        <v>0</v>
      </c>
    </row>
    <row r="32" spans="1:21" x14ac:dyDescent="0.2">
      <c r="A32" s="26"/>
      <c r="B32" t="s">
        <v>33</v>
      </c>
      <c r="C32" s="6">
        <v>45240</v>
      </c>
      <c r="D32" s="4">
        <v>43200</v>
      </c>
      <c r="E32" s="4">
        <v>21800</v>
      </c>
      <c r="F32" s="4">
        <v>21400</v>
      </c>
      <c r="G32" s="4">
        <v>533820000</v>
      </c>
      <c r="H32" s="4">
        <f t="shared" si="0"/>
        <v>-32840454416.175625</v>
      </c>
      <c r="I32" s="4"/>
      <c r="J32" s="4"/>
      <c r="K32" s="4"/>
      <c r="L32" s="4"/>
      <c r="M32" s="4"/>
      <c r="N32" s="4"/>
      <c r="O32" s="4"/>
      <c r="P32" s="4"/>
      <c r="Q32" s="4"/>
      <c r="R32" s="4">
        <v>923200</v>
      </c>
      <c r="S32" s="5">
        <v>7.0407279029462741E-2</v>
      </c>
      <c r="T32" s="5">
        <v>0</v>
      </c>
      <c r="U32" s="5">
        <v>3.07377E-2</v>
      </c>
    </row>
    <row r="33" spans="1:21" x14ac:dyDescent="0.2">
      <c r="A33" s="26"/>
      <c r="B33" t="s">
        <v>36</v>
      </c>
      <c r="C33" s="6">
        <v>45243</v>
      </c>
      <c r="D33" s="4">
        <v>0</v>
      </c>
      <c r="E33" s="4">
        <v>30900</v>
      </c>
      <c r="F33" s="4">
        <v>-30900</v>
      </c>
      <c r="G33" s="4">
        <v>-770080000</v>
      </c>
      <c r="H33" s="4">
        <f t="shared" si="0"/>
        <v>-33610534416.175625</v>
      </c>
      <c r="I33" s="4"/>
      <c r="J33" s="4"/>
      <c r="K33" s="4"/>
      <c r="L33" s="4"/>
      <c r="M33" s="4"/>
      <c r="N33" s="4"/>
      <c r="O33" s="4"/>
      <c r="P33" s="4"/>
      <c r="Q33" s="4"/>
      <c r="R33" s="4">
        <v>397900</v>
      </c>
      <c r="S33" s="5">
        <v>7.7657702940437293E-2</v>
      </c>
      <c r="T33" s="5">
        <v>0</v>
      </c>
      <c r="U33" s="5">
        <v>-2.1868789999999999E-2</v>
      </c>
    </row>
    <row r="34" spans="1:21" x14ac:dyDescent="0.2">
      <c r="A34" s="26"/>
      <c r="B34" t="s">
        <v>38</v>
      </c>
      <c r="C34" s="6">
        <v>45244</v>
      </c>
      <c r="D34" s="4">
        <v>100</v>
      </c>
      <c r="E34" s="4">
        <v>17100</v>
      </c>
      <c r="F34" s="4">
        <v>-17000</v>
      </c>
      <c r="G34" s="4">
        <v>-421570000</v>
      </c>
      <c r="H34" s="4">
        <f t="shared" si="0"/>
        <v>-34032104416.175625</v>
      </c>
      <c r="I34" s="4"/>
      <c r="J34" s="4"/>
      <c r="K34" s="4"/>
      <c r="L34" s="4"/>
      <c r="M34" s="4"/>
      <c r="N34" s="4"/>
      <c r="O34" s="4"/>
      <c r="P34" s="4"/>
      <c r="Q34" s="4"/>
      <c r="R34" s="4">
        <v>491300</v>
      </c>
      <c r="S34" s="5">
        <v>3.5009159373091799E-2</v>
      </c>
      <c r="T34" s="5">
        <v>0</v>
      </c>
      <c r="U34" s="5">
        <v>1.422764E-2</v>
      </c>
    </row>
    <row r="35" spans="1:21" x14ac:dyDescent="0.2">
      <c r="A35" s="26"/>
      <c r="B35" t="s">
        <v>7</v>
      </c>
      <c r="C35" s="6">
        <v>45245</v>
      </c>
      <c r="D35" s="4">
        <v>3200</v>
      </c>
      <c r="E35" s="4">
        <v>105400</v>
      </c>
      <c r="F35" s="4">
        <v>-102200</v>
      </c>
      <c r="G35" s="4">
        <v>-2552020000</v>
      </c>
      <c r="H35" s="4">
        <f t="shared" si="0"/>
        <v>-36584124416.175629</v>
      </c>
      <c r="I35" s="4"/>
      <c r="J35" s="4"/>
      <c r="K35" s="4"/>
      <c r="L35" s="4"/>
      <c r="M35" s="4"/>
      <c r="N35" s="4"/>
      <c r="O35" s="4"/>
      <c r="P35" s="4"/>
      <c r="Q35" s="4"/>
      <c r="R35" s="4">
        <v>887600</v>
      </c>
      <c r="S35" s="5">
        <v>0.12235241099594411</v>
      </c>
      <c r="T35" s="5">
        <v>0</v>
      </c>
      <c r="U35" s="5">
        <v>2.0040100000000001E-3</v>
      </c>
    </row>
    <row r="36" spans="1:21" x14ac:dyDescent="0.2">
      <c r="A36" s="26"/>
      <c r="B36" t="s">
        <v>8</v>
      </c>
      <c r="C36" s="6">
        <v>45246</v>
      </c>
      <c r="D36" s="4">
        <v>400</v>
      </c>
      <c r="E36" s="4">
        <v>2000</v>
      </c>
      <c r="F36" s="4">
        <v>-1600</v>
      </c>
      <c r="G36" s="4">
        <v>-39780000</v>
      </c>
      <c r="H36" s="4">
        <f t="shared" si="0"/>
        <v>-36623904416.175629</v>
      </c>
      <c r="I36" s="4"/>
      <c r="J36" s="4"/>
      <c r="K36" s="4"/>
      <c r="L36" s="4"/>
      <c r="M36" s="4"/>
      <c r="N36" s="4"/>
      <c r="O36" s="4"/>
      <c r="P36" s="4"/>
      <c r="Q36" s="4"/>
      <c r="R36" s="4">
        <v>248800</v>
      </c>
      <c r="S36" s="5">
        <v>9.6463022508038593E-3</v>
      </c>
      <c r="T36" s="5">
        <v>0</v>
      </c>
      <c r="U36" s="5">
        <v>-2E-3</v>
      </c>
    </row>
    <row r="37" spans="1:21" x14ac:dyDescent="0.2">
      <c r="A37" s="26"/>
      <c r="B37" t="s">
        <v>9</v>
      </c>
      <c r="C37" s="6">
        <v>45247</v>
      </c>
      <c r="D37" s="4">
        <v>19601</v>
      </c>
      <c r="E37" s="4">
        <v>7450</v>
      </c>
      <c r="F37" s="4">
        <v>12151</v>
      </c>
      <c r="G37" s="4">
        <v>304680000</v>
      </c>
      <c r="H37" s="4">
        <f t="shared" si="0"/>
        <v>-36319224416.175629</v>
      </c>
      <c r="I37" s="4"/>
      <c r="J37" s="4"/>
      <c r="K37" s="4"/>
      <c r="L37" s="4"/>
      <c r="M37" s="4"/>
      <c r="N37" s="4"/>
      <c r="O37" s="4"/>
      <c r="P37" s="4"/>
      <c r="Q37" s="4"/>
      <c r="R37" s="4">
        <v>644800</v>
      </c>
      <c r="S37" s="5">
        <v>4.1952543424317618E-2</v>
      </c>
      <c r="T37" s="5">
        <v>0</v>
      </c>
      <c r="U37" s="5">
        <v>-1.8036070000000001E-2</v>
      </c>
    </row>
    <row r="38" spans="1:21" x14ac:dyDescent="0.2">
      <c r="A38" s="26"/>
      <c r="B38" t="s">
        <v>12</v>
      </c>
      <c r="C38" s="2">
        <v>45250</v>
      </c>
      <c r="D38" s="4">
        <v>16600</v>
      </c>
      <c r="E38" s="4">
        <v>6900</v>
      </c>
      <c r="F38" s="4">
        <v>9700</v>
      </c>
      <c r="G38" s="4">
        <v>238520000</v>
      </c>
      <c r="H38" s="4">
        <f>H37+G38</f>
        <v>-36080704416.175629</v>
      </c>
      <c r="I38" s="4"/>
      <c r="J38" s="4"/>
      <c r="K38" s="4"/>
      <c r="L38" s="4"/>
      <c r="M38" s="4"/>
      <c r="N38" s="4"/>
      <c r="O38" s="4"/>
      <c r="P38" s="4"/>
      <c r="Q38" s="4"/>
      <c r="R38" s="4">
        <v>251500</v>
      </c>
      <c r="S38" s="5">
        <v>9.3439363817097415E-2</v>
      </c>
      <c r="T38" s="5">
        <v>0</v>
      </c>
      <c r="U38" s="5">
        <v>6.1224499999999998E-3</v>
      </c>
    </row>
    <row r="39" spans="1:21" x14ac:dyDescent="0.2">
      <c r="A39" s="26"/>
      <c r="B39" t="s">
        <v>13</v>
      </c>
      <c r="C39" s="2">
        <v>45251</v>
      </c>
      <c r="D39" s="4">
        <v>200</v>
      </c>
      <c r="E39" s="4">
        <v>200</v>
      </c>
      <c r="F39" s="4">
        <v>0</v>
      </c>
      <c r="G39" s="4">
        <v>10000</v>
      </c>
      <c r="H39" s="4">
        <f t="shared" si="0"/>
        <v>-36080694416.175629</v>
      </c>
      <c r="I39" s="4"/>
      <c r="J39" s="4"/>
      <c r="K39" s="4"/>
      <c r="L39" s="4"/>
      <c r="M39" s="4"/>
      <c r="N39" s="4"/>
      <c r="O39" s="4"/>
      <c r="P39" s="4"/>
      <c r="Q39" s="4"/>
      <c r="R39" s="4">
        <v>237600</v>
      </c>
      <c r="S39" s="5">
        <v>1.6835016835016834E-3</v>
      </c>
      <c r="T39" s="5">
        <v>0</v>
      </c>
      <c r="U39" s="5">
        <v>6.0851899999999999E-3</v>
      </c>
    </row>
    <row r="40" spans="1:21" x14ac:dyDescent="0.2">
      <c r="A40" s="26"/>
      <c r="B40" t="s">
        <v>14</v>
      </c>
      <c r="C40" s="2">
        <v>45252</v>
      </c>
      <c r="D40" s="4">
        <v>0</v>
      </c>
      <c r="E40" s="4">
        <v>28940</v>
      </c>
      <c r="F40" s="4">
        <v>-28940</v>
      </c>
      <c r="G40" s="4">
        <v>-720770000</v>
      </c>
      <c r="H40" s="4">
        <f t="shared" si="0"/>
        <v>-36801464416.175629</v>
      </c>
      <c r="I40" s="4"/>
      <c r="J40" s="4"/>
      <c r="K40" s="4"/>
      <c r="L40" s="4"/>
      <c r="M40" s="4"/>
      <c r="N40" s="4"/>
      <c r="O40" s="4"/>
      <c r="P40" s="4"/>
      <c r="Q40" s="4"/>
      <c r="R40" s="4">
        <v>481500</v>
      </c>
      <c r="S40" s="5">
        <v>6.0103842159916925E-2</v>
      </c>
      <c r="T40" s="5">
        <v>0</v>
      </c>
      <c r="U40" s="5">
        <v>6.0483899999999998E-3</v>
      </c>
    </row>
    <row r="41" spans="1:21" x14ac:dyDescent="0.2">
      <c r="A41" s="26"/>
      <c r="B41" t="s">
        <v>15</v>
      </c>
      <c r="C41" s="2">
        <v>45253</v>
      </c>
      <c r="D41" s="4">
        <v>300</v>
      </c>
      <c r="E41" s="4">
        <v>15400</v>
      </c>
      <c r="F41" s="4">
        <v>-15100</v>
      </c>
      <c r="G41" s="4">
        <v>-376020000</v>
      </c>
      <c r="H41" s="4">
        <f t="shared" si="0"/>
        <v>-37177484416.175629</v>
      </c>
      <c r="I41" s="4"/>
      <c r="J41" s="4"/>
      <c r="K41" s="4"/>
      <c r="L41" s="4"/>
      <c r="M41" s="4"/>
      <c r="N41" s="4"/>
      <c r="O41" s="4"/>
      <c r="P41" s="4"/>
      <c r="Q41" s="4"/>
      <c r="R41" s="4">
        <v>353000</v>
      </c>
      <c r="S41" s="5">
        <v>4.4475920679886684E-2</v>
      </c>
      <c r="T41" s="5">
        <v>0</v>
      </c>
      <c r="U41" s="5">
        <v>-1.6032060000000001E-2</v>
      </c>
    </row>
    <row r="42" spans="1:21" x14ac:dyDescent="0.2">
      <c r="A42" s="26"/>
      <c r="B42" t="s">
        <v>16</v>
      </c>
      <c r="C42" s="2">
        <v>45254</v>
      </c>
      <c r="D42" s="4">
        <v>11000</v>
      </c>
      <c r="E42" s="4">
        <v>3000</v>
      </c>
      <c r="F42" s="4">
        <v>8000</v>
      </c>
      <c r="G42" s="4">
        <v>191930000</v>
      </c>
      <c r="H42" s="4">
        <f t="shared" si="0"/>
        <v>-36985554416.175629</v>
      </c>
      <c r="I42" s="4"/>
      <c r="J42" s="4"/>
      <c r="K42" s="4"/>
      <c r="L42" s="4"/>
      <c r="M42" s="4"/>
      <c r="N42" s="4"/>
      <c r="O42" s="4"/>
      <c r="P42" s="4"/>
      <c r="Q42" s="4"/>
      <c r="R42" s="4">
        <v>614700</v>
      </c>
      <c r="S42" s="5">
        <v>2.2775337563038879E-2</v>
      </c>
      <c r="T42" s="5">
        <v>0</v>
      </c>
      <c r="U42" s="5">
        <v>-8.1466400000000001E-3</v>
      </c>
    </row>
    <row r="43" spans="1:21" x14ac:dyDescent="0.2">
      <c r="A43" s="26"/>
      <c r="B43" t="s">
        <v>19</v>
      </c>
      <c r="C43" s="2">
        <v>45257</v>
      </c>
      <c r="D43" s="4">
        <v>12400</v>
      </c>
      <c r="E43" s="4">
        <v>43800</v>
      </c>
      <c r="F43" s="4">
        <v>-31400</v>
      </c>
      <c r="G43" s="4">
        <v>-751480000</v>
      </c>
      <c r="H43" s="4">
        <f t="shared" si="0"/>
        <v>-37737034416.175629</v>
      </c>
      <c r="I43" s="4"/>
      <c r="J43" s="4"/>
      <c r="K43" s="4"/>
      <c r="L43" s="4"/>
      <c r="M43" s="4"/>
      <c r="N43" s="4"/>
      <c r="O43" s="4"/>
      <c r="P43" s="4"/>
      <c r="Q43" s="4"/>
      <c r="R43" s="4">
        <v>270400</v>
      </c>
      <c r="S43" s="5">
        <v>0.20784023668639054</v>
      </c>
      <c r="T43" s="5">
        <v>0</v>
      </c>
      <c r="U43" s="5">
        <v>-2.258727E-2</v>
      </c>
    </row>
    <row r="44" spans="1:21" x14ac:dyDescent="0.2">
      <c r="A44" s="26"/>
      <c r="B44" t="s">
        <v>20</v>
      </c>
      <c r="C44" s="2">
        <v>45258</v>
      </c>
      <c r="D44" s="4">
        <v>2200</v>
      </c>
      <c r="E44" s="4">
        <v>0</v>
      </c>
      <c r="F44" s="4">
        <v>2200</v>
      </c>
      <c r="G44" s="4">
        <v>52720000</v>
      </c>
      <c r="H44" s="4">
        <f t="shared" si="0"/>
        <v>-37684314416.175629</v>
      </c>
      <c r="I44" s="4"/>
      <c r="J44" s="4"/>
      <c r="K44" s="4"/>
      <c r="L44" s="4"/>
      <c r="M44" s="4"/>
      <c r="N44" s="4"/>
      <c r="O44" s="4"/>
      <c r="P44" s="4"/>
      <c r="Q44" s="4"/>
      <c r="R44" s="4">
        <v>120900</v>
      </c>
      <c r="S44" s="5">
        <v>1.8196856906534328E-2</v>
      </c>
      <c r="T44" s="5">
        <v>0</v>
      </c>
      <c r="U44" s="5">
        <v>1.6806720000000001E-2</v>
      </c>
    </row>
    <row r="45" spans="1:21" x14ac:dyDescent="0.2">
      <c r="A45" s="26"/>
      <c r="B45" t="s">
        <v>21</v>
      </c>
      <c r="C45" s="2">
        <v>45259</v>
      </c>
      <c r="D45" s="4">
        <v>3000</v>
      </c>
      <c r="E45" s="4">
        <v>58900</v>
      </c>
      <c r="F45" s="4">
        <v>-55900</v>
      </c>
      <c r="G45" s="4">
        <v>-1353380000</v>
      </c>
      <c r="H45" s="4">
        <f t="shared" si="0"/>
        <v>-39037694416.175629</v>
      </c>
      <c r="I45" s="4"/>
      <c r="J45" s="4"/>
      <c r="K45" s="4"/>
      <c r="L45" s="4"/>
      <c r="M45" s="4"/>
      <c r="N45" s="4"/>
      <c r="O45" s="4"/>
      <c r="P45" s="4"/>
      <c r="Q45" s="4"/>
      <c r="R45" s="4">
        <v>243100</v>
      </c>
      <c r="S45" s="5">
        <v>0.2546277252159605</v>
      </c>
      <c r="T45" s="5">
        <v>0</v>
      </c>
      <c r="U45" s="5">
        <v>-4.1322299999999998E-3</v>
      </c>
    </row>
    <row r="46" spans="1:21" x14ac:dyDescent="0.2">
      <c r="A46" s="26"/>
      <c r="B46" t="s">
        <v>22</v>
      </c>
      <c r="C46" s="2">
        <v>45260</v>
      </c>
      <c r="D46" s="4">
        <v>5000</v>
      </c>
      <c r="E46" s="4">
        <v>48400</v>
      </c>
      <c r="F46" s="4">
        <v>-43400</v>
      </c>
      <c r="G46" s="4">
        <v>-1043770000</v>
      </c>
      <c r="H46" s="4">
        <f t="shared" si="0"/>
        <v>-40081464416.175629</v>
      </c>
      <c r="I46" s="4"/>
      <c r="J46" s="4"/>
      <c r="K46" s="4"/>
      <c r="L46" s="4"/>
      <c r="M46" s="4"/>
      <c r="N46" s="4"/>
      <c r="O46" s="4"/>
      <c r="P46" s="4"/>
      <c r="Q46" s="4"/>
      <c r="R46" s="4">
        <v>221900</v>
      </c>
      <c r="S46" s="5">
        <v>0.24064894096439837</v>
      </c>
      <c r="T46" s="5">
        <v>0</v>
      </c>
      <c r="U46" s="5">
        <v>-2.0746900000000001E-3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3400</v>
      </c>
      <c r="E47" s="4">
        <v>45000</v>
      </c>
      <c r="F47" s="4">
        <v>-41600</v>
      </c>
      <c r="G47" s="4">
        <v>-994820000</v>
      </c>
      <c r="H47" s="4">
        <f t="shared" si="0"/>
        <v>-41076284416.175629</v>
      </c>
      <c r="I47" s="4"/>
      <c r="J47" s="4"/>
      <c r="K47" s="4"/>
      <c r="L47" s="4"/>
      <c r="M47" s="4"/>
      <c r="N47" s="4"/>
      <c r="O47" s="4"/>
      <c r="P47" s="4"/>
      <c r="Q47" s="4"/>
      <c r="R47" s="4">
        <v>190900</v>
      </c>
      <c r="S47" s="5">
        <v>0.25353588266107913</v>
      </c>
      <c r="T47" s="5">
        <v>0</v>
      </c>
      <c r="U47" s="5">
        <v>-6.2370100000000003E-3</v>
      </c>
    </row>
    <row r="48" spans="1:21" x14ac:dyDescent="0.2">
      <c r="A48" s="26"/>
      <c r="B48" t="s">
        <v>27</v>
      </c>
      <c r="C48" s="2">
        <v>45264</v>
      </c>
      <c r="D48" s="4">
        <v>3300</v>
      </c>
      <c r="E48" s="4">
        <v>100912</v>
      </c>
      <c r="F48" s="4">
        <v>-97612</v>
      </c>
      <c r="G48" s="4">
        <v>-2361160000</v>
      </c>
      <c r="H48" s="4">
        <f t="shared" si="0"/>
        <v>-43437444416.175629</v>
      </c>
      <c r="I48" s="4"/>
      <c r="J48" s="4"/>
      <c r="K48" s="4"/>
      <c r="L48" s="4"/>
      <c r="M48" s="4"/>
      <c r="N48" s="4"/>
      <c r="O48" s="4"/>
      <c r="P48" s="4"/>
      <c r="Q48" s="4"/>
      <c r="R48" s="4">
        <v>357200</v>
      </c>
      <c r="S48" s="5">
        <v>0.29174692049272116</v>
      </c>
      <c r="T48" s="5">
        <v>0</v>
      </c>
      <c r="U48" s="5">
        <v>1.6736399999999999E-2</v>
      </c>
    </row>
    <row r="49" spans="1:21" x14ac:dyDescent="0.2">
      <c r="A49" s="26"/>
      <c r="B49" t="s">
        <v>28</v>
      </c>
      <c r="C49" s="2">
        <v>45265</v>
      </c>
      <c r="D49" s="4">
        <v>0</v>
      </c>
      <c r="E49" s="4">
        <v>408410</v>
      </c>
      <c r="F49" s="4">
        <v>-408410</v>
      </c>
      <c r="G49" s="4">
        <v>-10143050000</v>
      </c>
      <c r="H49" s="4">
        <f t="shared" si="0"/>
        <v>-53580494416.175629</v>
      </c>
      <c r="I49" s="4"/>
      <c r="J49" s="4"/>
      <c r="K49" s="4"/>
      <c r="L49" s="4"/>
      <c r="M49" s="4"/>
      <c r="N49" s="4"/>
      <c r="O49" s="4"/>
      <c r="P49" s="4"/>
      <c r="Q49" s="4"/>
      <c r="R49" s="4">
        <v>1201600</v>
      </c>
      <c r="S49" s="5">
        <v>0.33988848202396804</v>
      </c>
      <c r="T49" s="5">
        <v>0</v>
      </c>
      <c r="U49" s="5">
        <v>2.4691359999999999E-2</v>
      </c>
    </row>
    <row r="50" spans="1:21" x14ac:dyDescent="0.2">
      <c r="A50" s="26"/>
      <c r="B50" t="s">
        <v>29</v>
      </c>
      <c r="C50" s="2">
        <v>45266</v>
      </c>
      <c r="D50" s="4">
        <v>2000</v>
      </c>
      <c r="E50" s="4">
        <v>100600</v>
      </c>
      <c r="F50" s="4">
        <v>-98600</v>
      </c>
      <c r="G50" s="4">
        <v>-2447310000</v>
      </c>
      <c r="H50" s="4">
        <f t="shared" si="0"/>
        <v>-56027804416.175629</v>
      </c>
      <c r="I50" s="4"/>
      <c r="J50" s="4"/>
      <c r="K50" s="4"/>
      <c r="L50" s="4"/>
      <c r="M50" s="4"/>
      <c r="N50" s="4"/>
      <c r="O50" s="4"/>
      <c r="P50" s="4"/>
      <c r="Q50" s="4"/>
      <c r="R50" s="4">
        <v>575700</v>
      </c>
      <c r="S50" s="5">
        <v>0.17821782178217821</v>
      </c>
      <c r="T50" s="5">
        <v>0</v>
      </c>
      <c r="U50" s="5">
        <v>0</v>
      </c>
    </row>
    <row r="51" spans="1:21" x14ac:dyDescent="0.2">
      <c r="A51" s="26"/>
      <c r="B51" t="s">
        <v>30</v>
      </c>
      <c r="C51" s="2">
        <v>45267</v>
      </c>
      <c r="D51" s="4">
        <v>11100</v>
      </c>
      <c r="E51" s="4">
        <v>196665</v>
      </c>
      <c r="F51" s="4">
        <v>-185565</v>
      </c>
      <c r="G51" s="4">
        <v>-4588480000</v>
      </c>
      <c r="H51" s="4">
        <f t="shared" si="0"/>
        <v>-60616284416.175629</v>
      </c>
      <c r="I51" s="4"/>
      <c r="J51" s="4"/>
      <c r="K51" s="4"/>
      <c r="L51" s="4"/>
      <c r="M51" s="4"/>
      <c r="N51" s="4"/>
      <c r="O51" s="4"/>
      <c r="P51" s="4"/>
      <c r="Q51" s="4"/>
      <c r="R51" s="4">
        <v>1064300</v>
      </c>
      <c r="S51" s="5">
        <v>0.19521281593535658</v>
      </c>
      <c r="T51" s="5">
        <v>0</v>
      </c>
      <c r="U51" s="5">
        <v>-4.0160600000000001E-3</v>
      </c>
    </row>
    <row r="52" spans="1:21" x14ac:dyDescent="0.2">
      <c r="A52" s="26"/>
      <c r="B52" t="s">
        <v>37</v>
      </c>
      <c r="C52" s="2">
        <v>45268</v>
      </c>
      <c r="D52" s="4">
        <v>1830</v>
      </c>
      <c r="E52" s="4">
        <v>545870</v>
      </c>
      <c r="F52" s="4">
        <v>-544040</v>
      </c>
      <c r="G52" s="4">
        <v>-13572530000</v>
      </c>
      <c r="H52" s="4">
        <f t="shared" si="0"/>
        <v>-74188814416.175629</v>
      </c>
      <c r="I52" s="4">
        <v>50400</v>
      </c>
      <c r="J52" s="4">
        <v>0</v>
      </c>
      <c r="K52" s="4">
        <v>50400</v>
      </c>
      <c r="L52" s="4">
        <v>1256620000</v>
      </c>
      <c r="M52" s="4"/>
      <c r="N52" s="4"/>
      <c r="O52" s="4"/>
      <c r="P52" s="4"/>
      <c r="Q52" s="4"/>
      <c r="R52" s="4">
        <v>1260100</v>
      </c>
      <c r="S52" s="5">
        <v>0.43464804380604716</v>
      </c>
      <c r="T52" s="5">
        <v>3.9996825648758033E-2</v>
      </c>
      <c r="U52" s="5">
        <v>2.0161300000000001E-3</v>
      </c>
    </row>
    <row r="53" spans="1:21" x14ac:dyDescent="0.2">
      <c r="A53" s="26"/>
      <c r="B53" t="s">
        <v>34</v>
      </c>
      <c r="C53" s="2">
        <v>45271</v>
      </c>
      <c r="D53" s="4">
        <v>800</v>
      </c>
      <c r="E53" s="4">
        <v>112816</v>
      </c>
      <c r="F53" s="4">
        <v>-112016</v>
      </c>
      <c r="G53" s="4">
        <v>-2775660000</v>
      </c>
      <c r="H53" s="4">
        <f t="shared" si="0"/>
        <v>-76964474416.175629</v>
      </c>
      <c r="I53" s="4"/>
      <c r="J53" s="4"/>
      <c r="K53" s="4"/>
      <c r="L53" s="4"/>
      <c r="M53" s="4"/>
      <c r="N53" s="4">
        <v>127</v>
      </c>
      <c r="O53" s="4">
        <v>226</v>
      </c>
      <c r="P53" s="4">
        <v>67700</v>
      </c>
      <c r="Q53" s="4">
        <v>131700</v>
      </c>
      <c r="R53" s="4">
        <v>210500</v>
      </c>
      <c r="S53" s="5">
        <v>0.53974346793349171</v>
      </c>
      <c r="T53" s="5">
        <v>0</v>
      </c>
      <c r="U53" s="5">
        <v>-4.0241399999999998E-3</v>
      </c>
    </row>
    <row r="54" spans="1:21" x14ac:dyDescent="0.2">
      <c r="A54" s="26"/>
      <c r="B54" t="s">
        <v>35</v>
      </c>
      <c r="C54" s="2">
        <v>45272</v>
      </c>
      <c r="D54" s="4">
        <v>0</v>
      </c>
      <c r="E54" s="4">
        <v>222200</v>
      </c>
      <c r="F54" s="4">
        <v>-222200</v>
      </c>
      <c r="G54" s="4">
        <v>-5456520000</v>
      </c>
      <c r="H54" s="4">
        <f t="shared" si="0"/>
        <v>-82420994416.175629</v>
      </c>
      <c r="I54" s="4"/>
      <c r="J54" s="4"/>
      <c r="K54" s="4"/>
      <c r="L54" s="4"/>
      <c r="M54" s="4"/>
      <c r="N54" s="4">
        <v>321</v>
      </c>
      <c r="O54" s="4">
        <v>541</v>
      </c>
      <c r="P54" s="4">
        <v>220800</v>
      </c>
      <c r="Q54" s="4">
        <v>411800</v>
      </c>
      <c r="R54" s="4">
        <v>716600</v>
      </c>
      <c r="S54" s="5">
        <v>0.31007535584705553</v>
      </c>
      <c r="T54" s="5">
        <v>0</v>
      </c>
      <c r="U54" s="5">
        <v>-4.0404000000000004E-3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CFDC-C1EF-AD40-9CCC-28387925D6A9}">
  <dimension ref="A1:U67"/>
  <sheetViews>
    <sheetView workbookViewId="0">
      <pane ySplit="2" topLeftCell="A26" activePane="bottomLeft" state="frozen"/>
      <selection pane="bottomLeft" activeCell="Q47" sqref="Q47"/>
    </sheetView>
  </sheetViews>
  <sheetFormatPr baseColWidth="10" defaultRowHeight="16" x14ac:dyDescent="0.2"/>
  <cols>
    <col min="4" max="4" width="13.5" customWidth="1"/>
    <col min="5" max="5" width="12.83203125" customWidth="1"/>
    <col min="6" max="6" width="13" customWidth="1"/>
    <col min="7" max="7" width="16.83203125" customWidth="1"/>
    <col min="8" max="8" width="18.83203125" customWidth="1"/>
    <col min="18" max="18" width="15.332031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/>
      <c r="N3" s="4"/>
      <c r="O3" s="4"/>
      <c r="P3" s="4"/>
      <c r="Q3" s="4"/>
      <c r="R3" s="4">
        <v>63400</v>
      </c>
      <c r="S3" s="5">
        <v>0</v>
      </c>
      <c r="T3" s="5">
        <v>0</v>
      </c>
      <c r="U3" s="5">
        <v>5.59211E-3</v>
      </c>
    </row>
    <row r="4" spans="1:21" x14ac:dyDescent="0.2">
      <c r="A4" s="26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179800</v>
      </c>
      <c r="S4" s="5">
        <v>0</v>
      </c>
      <c r="T4" s="5">
        <v>0</v>
      </c>
      <c r="U4" s="5">
        <v>-1.294118E-2</v>
      </c>
    </row>
    <row r="5" spans="1:21" x14ac:dyDescent="0.2">
      <c r="A5" s="26"/>
      <c r="B5" t="s">
        <v>27</v>
      </c>
      <c r="C5" s="2">
        <v>45203</v>
      </c>
      <c r="D5" s="4">
        <v>600</v>
      </c>
      <c r="E5" s="4">
        <v>0</v>
      </c>
      <c r="F5" s="4">
        <v>600</v>
      </c>
      <c r="G5" s="4">
        <v>9132006</v>
      </c>
      <c r="H5" s="4">
        <f>H4+G5</f>
        <v>9132006</v>
      </c>
      <c r="I5" s="4"/>
      <c r="J5" s="4"/>
      <c r="K5" s="4"/>
      <c r="L5" s="4"/>
      <c r="M5" s="4"/>
      <c r="N5" s="4"/>
      <c r="O5" s="4"/>
      <c r="P5" s="4"/>
      <c r="Q5" s="4"/>
      <c r="R5" s="4">
        <v>147400</v>
      </c>
      <c r="S5" s="5">
        <v>4.0705563093622792E-3</v>
      </c>
      <c r="T5" s="5">
        <v>0</v>
      </c>
      <c r="U5" s="5">
        <v>7.9470200000000008E-3</v>
      </c>
    </row>
    <row r="6" spans="1:21" x14ac:dyDescent="0.2">
      <c r="A6" s="26"/>
      <c r="B6" t="s">
        <v>28</v>
      </c>
      <c r="C6" s="2">
        <v>45204</v>
      </c>
      <c r="D6" s="4">
        <v>100</v>
      </c>
      <c r="E6" s="4">
        <v>0</v>
      </c>
      <c r="F6" s="4">
        <v>100</v>
      </c>
      <c r="G6" s="4">
        <v>1544615</v>
      </c>
      <c r="H6" s="4">
        <f>H5+G6</f>
        <v>10676621</v>
      </c>
      <c r="I6" s="4"/>
      <c r="J6" s="4"/>
      <c r="K6" s="4"/>
      <c r="L6" s="4"/>
      <c r="M6" s="4"/>
      <c r="N6" s="4"/>
      <c r="O6" s="4"/>
      <c r="P6" s="4"/>
      <c r="Q6" s="4"/>
      <c r="R6" s="4">
        <v>122200</v>
      </c>
      <c r="S6" s="5">
        <v>8.1833060556464816E-4</v>
      </c>
      <c r="T6" s="5">
        <v>0</v>
      </c>
      <c r="U6" s="5">
        <v>1.6184210000000001E-2</v>
      </c>
    </row>
    <row r="7" spans="1:21" x14ac:dyDescent="0.2">
      <c r="A7" s="26"/>
      <c r="B7" t="s">
        <v>29</v>
      </c>
      <c r="C7" s="2">
        <v>45205</v>
      </c>
      <c r="D7" s="4">
        <v>200</v>
      </c>
      <c r="E7" s="4">
        <v>0</v>
      </c>
      <c r="F7" s="4">
        <v>200</v>
      </c>
      <c r="G7" s="4">
        <v>3073619.2109777015</v>
      </c>
      <c r="H7" s="4">
        <f t="shared" ref="H7:H54" si="0">H6+G7</f>
        <v>13750240.210977701</v>
      </c>
      <c r="I7" s="4"/>
      <c r="J7" s="4"/>
      <c r="K7" s="4"/>
      <c r="L7" s="4"/>
      <c r="M7" s="4"/>
      <c r="N7" s="4"/>
      <c r="O7" s="4"/>
      <c r="P7" s="4"/>
      <c r="Q7" s="4"/>
      <c r="R7" s="4">
        <v>58300</v>
      </c>
      <c r="S7" s="5">
        <v>3.4305317324185248E-3</v>
      </c>
      <c r="T7" s="5">
        <v>0</v>
      </c>
      <c r="U7" s="5">
        <v>-2.07792E-3</v>
      </c>
    </row>
    <row r="8" spans="1:21" x14ac:dyDescent="0.2">
      <c r="A8" s="26"/>
      <c r="B8" t="s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13750240.210977701</v>
      </c>
      <c r="I8" s="4"/>
      <c r="J8" s="4"/>
      <c r="K8" s="4"/>
      <c r="L8" s="4"/>
      <c r="M8" s="4"/>
      <c r="N8" s="4"/>
      <c r="O8" s="4"/>
      <c r="P8" s="4"/>
      <c r="Q8" s="4"/>
      <c r="R8" s="4">
        <v>88700</v>
      </c>
      <c r="S8" s="5">
        <v>0</v>
      </c>
      <c r="T8" s="5">
        <v>0</v>
      </c>
      <c r="U8" s="5">
        <v>4.6103899999999998E-3</v>
      </c>
    </row>
    <row r="9" spans="1:21" x14ac:dyDescent="0.2">
      <c r="A9" s="26"/>
      <c r="B9" t="s">
        <v>33</v>
      </c>
      <c r="C9" s="2">
        <v>45209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13750240.210977701</v>
      </c>
      <c r="I9" s="4"/>
      <c r="J9" s="4"/>
      <c r="K9" s="4"/>
      <c r="L9" s="4"/>
      <c r="M9" s="4"/>
      <c r="N9" s="4"/>
      <c r="O9" s="4"/>
      <c r="P9" s="4"/>
      <c r="Q9" s="4"/>
      <c r="R9" s="4">
        <v>193500</v>
      </c>
      <c r="S9" s="5">
        <v>0</v>
      </c>
      <c r="T9" s="5">
        <v>0</v>
      </c>
      <c r="U9" s="5">
        <v>1.2903E-4</v>
      </c>
    </row>
    <row r="10" spans="1:21" x14ac:dyDescent="0.2">
      <c r="A10" s="26"/>
      <c r="B10" t="s">
        <v>34</v>
      </c>
      <c r="C10" s="2">
        <v>45210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13750240.210977701</v>
      </c>
      <c r="I10" s="4"/>
      <c r="J10" s="4"/>
      <c r="K10" s="4"/>
      <c r="L10" s="4"/>
      <c r="M10" s="4"/>
      <c r="N10" s="4"/>
      <c r="O10" s="4"/>
      <c r="P10" s="4"/>
      <c r="Q10" s="4"/>
      <c r="R10" s="4">
        <v>105600</v>
      </c>
      <c r="S10" s="5">
        <v>0</v>
      </c>
      <c r="T10" s="5">
        <v>0</v>
      </c>
      <c r="U10" s="5">
        <v>-9.7419399999999993E-3</v>
      </c>
    </row>
    <row r="11" spans="1:21" x14ac:dyDescent="0.2">
      <c r="A11" s="26"/>
      <c r="B11" t="s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13750240.210977701</v>
      </c>
      <c r="I11" s="4"/>
      <c r="J11" s="4"/>
      <c r="K11" s="4"/>
      <c r="L11" s="4"/>
      <c r="M11" s="4"/>
      <c r="N11" s="4"/>
      <c r="O11" s="4"/>
      <c r="P11" s="4"/>
      <c r="Q11" s="4"/>
      <c r="R11" s="4">
        <v>111200</v>
      </c>
      <c r="S11" s="5">
        <v>0</v>
      </c>
      <c r="T11" s="5">
        <v>0</v>
      </c>
      <c r="U11" s="5">
        <v>-3.9216000000000001E-4</v>
      </c>
    </row>
    <row r="12" spans="1:21" x14ac:dyDescent="0.2">
      <c r="A12" s="26"/>
      <c r="B12" t="s">
        <v>36</v>
      </c>
      <c r="C12" s="2">
        <v>45212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13750240.210977701</v>
      </c>
      <c r="I12" s="4"/>
      <c r="J12" s="4"/>
      <c r="K12" s="4"/>
      <c r="L12" s="4"/>
      <c r="M12" s="4"/>
      <c r="N12" s="4"/>
      <c r="O12" s="4"/>
      <c r="P12" s="4"/>
      <c r="Q12" s="4"/>
      <c r="R12" s="4">
        <v>355200</v>
      </c>
      <c r="S12" s="5">
        <v>0</v>
      </c>
      <c r="T12" s="5">
        <v>0</v>
      </c>
      <c r="U12" s="5">
        <v>-1.7058819999999999E-2</v>
      </c>
    </row>
    <row r="13" spans="1:21" x14ac:dyDescent="0.2">
      <c r="A13" s="26"/>
      <c r="B13" t="s">
        <v>8</v>
      </c>
      <c r="C13" s="6">
        <v>45215</v>
      </c>
      <c r="D13" s="4">
        <v>600</v>
      </c>
      <c r="E13" s="4">
        <v>0</v>
      </c>
      <c r="F13" s="4">
        <v>600</v>
      </c>
      <c r="G13" s="4">
        <v>9122303.370786516</v>
      </c>
      <c r="H13" s="4">
        <f t="shared" si="0"/>
        <v>22872543.581764217</v>
      </c>
      <c r="I13" s="4"/>
      <c r="J13" s="4"/>
      <c r="K13" s="4"/>
      <c r="L13" s="4"/>
      <c r="M13" s="4"/>
      <c r="N13" s="4"/>
      <c r="O13" s="4"/>
      <c r="P13" s="4"/>
      <c r="Q13" s="4"/>
      <c r="R13" s="4">
        <v>320400</v>
      </c>
      <c r="S13" s="5">
        <v>1.8726591760299626E-3</v>
      </c>
      <c r="T13" s="5">
        <v>0</v>
      </c>
      <c r="U13" s="5">
        <v>1.3599999999999999E-2</v>
      </c>
    </row>
    <row r="14" spans="1:21" x14ac:dyDescent="0.2">
      <c r="A14" s="26"/>
      <c r="B14" t="s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22872543.581764217</v>
      </c>
      <c r="I14" s="4"/>
      <c r="J14" s="4"/>
      <c r="K14" s="4"/>
      <c r="L14" s="4"/>
      <c r="M14" s="4"/>
      <c r="N14" s="4"/>
      <c r="O14" s="4"/>
      <c r="P14" s="4"/>
      <c r="Q14" s="4"/>
      <c r="R14" s="4">
        <v>524000</v>
      </c>
      <c r="S14" s="5">
        <v>0</v>
      </c>
      <c r="T14" s="5">
        <v>0</v>
      </c>
      <c r="U14" s="5">
        <v>2.3092109999999999E-2</v>
      </c>
    </row>
    <row r="15" spans="1:21" x14ac:dyDescent="0.2">
      <c r="A15" s="26"/>
      <c r="B15" t="s">
        <v>10</v>
      </c>
      <c r="C15" s="6">
        <v>45217</v>
      </c>
      <c r="D15" s="4">
        <v>500</v>
      </c>
      <c r="E15" s="4">
        <v>0</v>
      </c>
      <c r="F15" s="4">
        <v>500</v>
      </c>
      <c r="G15" s="4">
        <v>7583981.3374805599</v>
      </c>
      <c r="H15" s="4">
        <f t="shared" si="0"/>
        <v>30456524.919244777</v>
      </c>
      <c r="I15" s="4"/>
      <c r="J15" s="4"/>
      <c r="K15" s="4"/>
      <c r="L15" s="4"/>
      <c r="M15" s="4"/>
      <c r="N15" s="4"/>
      <c r="O15" s="4"/>
      <c r="P15" s="4"/>
      <c r="Q15" s="4"/>
      <c r="R15" s="4">
        <v>450100</v>
      </c>
      <c r="S15" s="5">
        <v>1.1108642523883581E-3</v>
      </c>
      <c r="T15" s="5">
        <v>0</v>
      </c>
      <c r="U15" s="5">
        <v>-2.7692310000000001E-2</v>
      </c>
    </row>
    <row r="16" spans="1:21" x14ac:dyDescent="0.2">
      <c r="A16" s="26"/>
      <c r="B16" t="s">
        <v>11</v>
      </c>
      <c r="C16" s="6">
        <v>45218</v>
      </c>
      <c r="D16" s="4">
        <v>200</v>
      </c>
      <c r="E16" s="4">
        <v>0</v>
      </c>
      <c r="F16" s="4">
        <v>200</v>
      </c>
      <c r="G16" s="4">
        <v>2955544.852498495</v>
      </c>
      <c r="H16" s="4">
        <f t="shared" si="0"/>
        <v>33412069.771743271</v>
      </c>
      <c r="I16" s="4"/>
      <c r="J16" s="4"/>
      <c r="K16" s="4"/>
      <c r="L16" s="4"/>
      <c r="M16" s="4"/>
      <c r="N16" s="4"/>
      <c r="O16" s="4"/>
      <c r="P16" s="4"/>
      <c r="Q16" s="4"/>
      <c r="R16" s="4">
        <v>498300</v>
      </c>
      <c r="S16" s="5">
        <v>4.013646397752358E-4</v>
      </c>
      <c r="T16" s="5">
        <v>0</v>
      </c>
      <c r="U16" s="5">
        <v>-2.7763159999999999E-2</v>
      </c>
    </row>
    <row r="17" spans="1:21" x14ac:dyDescent="0.2">
      <c r="A17" s="26"/>
      <c r="B17" t="s">
        <v>12</v>
      </c>
      <c r="C17" s="6">
        <v>45219</v>
      </c>
      <c r="D17" s="4">
        <v>6300</v>
      </c>
      <c r="E17" s="4">
        <v>0</v>
      </c>
      <c r="F17" s="4">
        <v>6300</v>
      </c>
      <c r="G17" s="4">
        <v>89980508.670520231</v>
      </c>
      <c r="H17" s="4">
        <f t="shared" si="0"/>
        <v>123392578.4422635</v>
      </c>
      <c r="I17" s="4"/>
      <c r="J17" s="4"/>
      <c r="K17" s="4"/>
      <c r="L17" s="4"/>
      <c r="M17" s="4"/>
      <c r="N17" s="4"/>
      <c r="O17" s="4"/>
      <c r="P17" s="4"/>
      <c r="Q17" s="4"/>
      <c r="R17" s="4">
        <v>519000</v>
      </c>
      <c r="S17" s="5">
        <v>1.2138728323699421E-2</v>
      </c>
      <c r="T17" s="5">
        <v>0</v>
      </c>
      <c r="U17" s="5">
        <v>-3.493243E-2</v>
      </c>
    </row>
    <row r="18" spans="1:21" x14ac:dyDescent="0.2">
      <c r="A18" s="26"/>
      <c r="B18" t="s">
        <v>15</v>
      </c>
      <c r="C18" s="6">
        <v>45222</v>
      </c>
      <c r="D18" s="4">
        <v>0</v>
      </c>
      <c r="E18" s="4">
        <v>100000</v>
      </c>
      <c r="F18" s="4">
        <v>-100000</v>
      </c>
      <c r="G18" s="4">
        <v>-1408445725.745801</v>
      </c>
      <c r="H18" s="4">
        <f t="shared" si="0"/>
        <v>-1285053147.3035374</v>
      </c>
      <c r="I18" s="4"/>
      <c r="J18" s="4"/>
      <c r="K18" s="4"/>
      <c r="L18" s="4"/>
      <c r="M18" s="4"/>
      <c r="N18" s="4"/>
      <c r="O18" s="4"/>
      <c r="P18" s="4"/>
      <c r="Q18" s="4"/>
      <c r="R18" s="4">
        <v>398900</v>
      </c>
      <c r="S18" s="5">
        <v>0.25068939583855604</v>
      </c>
      <c r="T18" s="5">
        <v>0</v>
      </c>
      <c r="U18" s="5">
        <v>-1.5104899999999999E-2</v>
      </c>
    </row>
    <row r="19" spans="1:21" x14ac:dyDescent="0.2">
      <c r="A19" s="26"/>
      <c r="B19" t="s">
        <v>16</v>
      </c>
      <c r="C19" s="6">
        <v>45223</v>
      </c>
      <c r="D19" s="4">
        <v>0</v>
      </c>
      <c r="E19" s="4">
        <v>150000</v>
      </c>
      <c r="F19" s="4">
        <v>-150000</v>
      </c>
      <c r="G19" s="4">
        <v>-2104647201.9464719</v>
      </c>
      <c r="H19" s="4">
        <f t="shared" si="0"/>
        <v>-3389700349.2500095</v>
      </c>
      <c r="I19" s="4"/>
      <c r="J19" s="4"/>
      <c r="K19" s="4"/>
      <c r="L19" s="4"/>
      <c r="M19" s="4"/>
      <c r="N19" s="4"/>
      <c r="O19" s="4"/>
      <c r="P19" s="4"/>
      <c r="Q19" s="4"/>
      <c r="R19" s="4">
        <v>246600</v>
      </c>
      <c r="S19" s="5">
        <v>0.6082725060827251</v>
      </c>
      <c r="T19" s="5">
        <v>0</v>
      </c>
      <c r="U19" s="5">
        <v>-4.8936199999999996E-3</v>
      </c>
    </row>
    <row r="20" spans="1:21" x14ac:dyDescent="0.2">
      <c r="A20" s="26"/>
      <c r="B20" t="s">
        <v>17</v>
      </c>
      <c r="C20" s="6">
        <v>45224</v>
      </c>
      <c r="D20" s="4">
        <v>32000</v>
      </c>
      <c r="E20" s="4">
        <v>0</v>
      </c>
      <c r="F20" s="4">
        <v>32000</v>
      </c>
      <c r="G20" s="4">
        <v>452963196.63512093</v>
      </c>
      <c r="H20" s="4">
        <f t="shared" si="0"/>
        <v>-2936737152.6148887</v>
      </c>
      <c r="I20" s="4"/>
      <c r="J20" s="4"/>
      <c r="K20" s="4"/>
      <c r="L20" s="4"/>
      <c r="M20" s="4"/>
      <c r="N20" s="4"/>
      <c r="O20" s="4"/>
      <c r="P20" s="4"/>
      <c r="Q20" s="4"/>
      <c r="R20" s="4">
        <v>95100</v>
      </c>
      <c r="S20" s="5">
        <v>0.33648790746582546</v>
      </c>
      <c r="T20" s="5">
        <v>0</v>
      </c>
      <c r="U20" s="5">
        <v>1.107143E-2</v>
      </c>
    </row>
    <row r="21" spans="1:21" x14ac:dyDescent="0.2">
      <c r="A21" s="26"/>
      <c r="B21" t="s">
        <v>18</v>
      </c>
      <c r="C21" s="6">
        <v>45225</v>
      </c>
      <c r="D21" s="4">
        <v>300</v>
      </c>
      <c r="E21" s="4">
        <v>0</v>
      </c>
      <c r="F21" s="4">
        <v>300</v>
      </c>
      <c r="G21" s="4">
        <v>4089053.1421341207</v>
      </c>
      <c r="H21" s="4">
        <f t="shared" si="0"/>
        <v>-2932648099.4727545</v>
      </c>
      <c r="I21" s="4"/>
      <c r="J21" s="4"/>
      <c r="K21" s="4"/>
      <c r="L21" s="4"/>
      <c r="M21" s="4"/>
      <c r="N21" s="4"/>
      <c r="O21" s="4"/>
      <c r="P21" s="4"/>
      <c r="Q21" s="4"/>
      <c r="R21" s="4">
        <v>474200</v>
      </c>
      <c r="S21" s="5">
        <v>6.3264445381695485E-4</v>
      </c>
      <c r="T21" s="5">
        <v>0</v>
      </c>
      <c r="U21" s="5">
        <v>-4.0140849999999999E-2</v>
      </c>
    </row>
    <row r="22" spans="1:21" x14ac:dyDescent="0.2">
      <c r="A22" s="26"/>
      <c r="B22" t="s">
        <v>19</v>
      </c>
      <c r="C22" s="6">
        <v>45226</v>
      </c>
      <c r="D22" s="4">
        <v>3000</v>
      </c>
      <c r="E22" s="4">
        <v>0</v>
      </c>
      <c r="F22" s="4">
        <v>3000</v>
      </c>
      <c r="G22" s="4">
        <v>41106492.985971943</v>
      </c>
      <c r="H22" s="4">
        <f t="shared" si="0"/>
        <v>-2891541606.4867826</v>
      </c>
      <c r="I22" s="4"/>
      <c r="J22" s="4"/>
      <c r="K22" s="4"/>
      <c r="L22" s="4"/>
      <c r="M22" s="4"/>
      <c r="N22" s="4"/>
      <c r="O22" s="4"/>
      <c r="P22" s="4"/>
      <c r="Q22" s="4"/>
      <c r="R22" s="4">
        <v>499000</v>
      </c>
      <c r="S22" s="5">
        <v>6.0120240480961923E-3</v>
      </c>
      <c r="T22" s="5">
        <v>0</v>
      </c>
      <c r="U22" s="5">
        <v>7.4999999999999997E-3</v>
      </c>
    </row>
    <row r="23" spans="1:21" x14ac:dyDescent="0.2">
      <c r="A23" s="26"/>
      <c r="B23" t="s">
        <v>22</v>
      </c>
      <c r="C23" s="2">
        <v>45229</v>
      </c>
      <c r="D23" s="4">
        <v>2000</v>
      </c>
      <c r="E23" s="4">
        <v>0</v>
      </c>
      <c r="F23" s="4">
        <v>2000</v>
      </c>
      <c r="G23" s="4">
        <v>27542502.58531541</v>
      </c>
      <c r="H23" s="4">
        <f t="shared" si="0"/>
        <v>-2863999103.9014673</v>
      </c>
      <c r="I23" s="4"/>
      <c r="J23" s="4"/>
      <c r="K23" s="4"/>
      <c r="L23" s="4"/>
      <c r="M23" s="4"/>
      <c r="N23" s="4"/>
      <c r="O23" s="4"/>
      <c r="P23" s="4"/>
      <c r="Q23" s="4"/>
      <c r="R23" s="4">
        <v>96700</v>
      </c>
      <c r="S23" s="5">
        <v>2.0682523267838676E-2</v>
      </c>
      <c r="T23" s="5">
        <v>0</v>
      </c>
      <c r="U23" s="5">
        <v>5.1824799999999997E-3</v>
      </c>
    </row>
    <row r="24" spans="1:21" x14ac:dyDescent="0.2">
      <c r="A24" s="26"/>
      <c r="B24" t="s">
        <v>23</v>
      </c>
      <c r="C24" s="2">
        <v>45230</v>
      </c>
      <c r="D24" s="4">
        <v>13000</v>
      </c>
      <c r="E24" s="4">
        <v>0</v>
      </c>
      <c r="F24" s="4">
        <v>13000</v>
      </c>
      <c r="G24" s="4">
        <v>177673426.183844</v>
      </c>
      <c r="H24" s="4">
        <f t="shared" si="0"/>
        <v>-2686325677.7176232</v>
      </c>
      <c r="I24" s="4"/>
      <c r="J24" s="4"/>
      <c r="K24" s="4"/>
      <c r="L24" s="4"/>
      <c r="M24" s="4"/>
      <c r="N24" s="4"/>
      <c r="O24" s="4"/>
      <c r="P24" s="4"/>
      <c r="Q24" s="4"/>
      <c r="R24" s="4">
        <v>179500</v>
      </c>
      <c r="S24" s="5">
        <v>7.2423398328690811E-2</v>
      </c>
      <c r="T24" s="5">
        <v>0</v>
      </c>
      <c r="U24" s="5">
        <v>-9.6376799999999992E-3</v>
      </c>
    </row>
    <row r="25" spans="1:21" x14ac:dyDescent="0.2">
      <c r="A25" s="26">
        <v>11</v>
      </c>
      <c r="B25" t="s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-2686325677.7176232</v>
      </c>
      <c r="I25" s="4"/>
      <c r="J25" s="4"/>
      <c r="K25" s="4"/>
      <c r="L25" s="4"/>
      <c r="M25" s="4"/>
      <c r="N25" s="4"/>
      <c r="O25" s="4"/>
      <c r="P25" s="4"/>
      <c r="Q25" s="4"/>
      <c r="R25" s="4">
        <v>88300</v>
      </c>
      <c r="S25" s="5">
        <v>0</v>
      </c>
      <c r="T25" s="5">
        <v>0</v>
      </c>
      <c r="U25" s="5">
        <v>-7.2993000000000005E-4</v>
      </c>
    </row>
    <row r="26" spans="1:21" x14ac:dyDescent="0.2">
      <c r="A26" s="26"/>
      <c r="B26" t="s">
        <v>25</v>
      </c>
      <c r="C26" s="6">
        <v>45232</v>
      </c>
      <c r="D26" s="4">
        <v>0</v>
      </c>
      <c r="E26" s="4">
        <v>100000</v>
      </c>
      <c r="F26" s="4">
        <v>-100000</v>
      </c>
      <c r="G26" s="4">
        <v>-1391277744.4511099</v>
      </c>
      <c r="H26" s="4">
        <f t="shared" si="0"/>
        <v>-4077603422.1687331</v>
      </c>
      <c r="I26" s="4"/>
      <c r="J26" s="4"/>
      <c r="K26" s="4"/>
      <c r="L26" s="4"/>
      <c r="M26" s="4"/>
      <c r="N26" s="4"/>
      <c r="O26" s="4"/>
      <c r="P26" s="4"/>
      <c r="Q26" s="4"/>
      <c r="R26" s="4">
        <v>166700</v>
      </c>
      <c r="S26" s="5">
        <v>0.59988002399520091</v>
      </c>
      <c r="T26" s="5">
        <v>0</v>
      </c>
      <c r="U26" s="5">
        <v>1.5547450000000001E-2</v>
      </c>
    </row>
    <row r="27" spans="1:21" x14ac:dyDescent="0.2">
      <c r="A27" s="26"/>
      <c r="B27" t="s">
        <v>26</v>
      </c>
      <c r="C27" s="6">
        <v>45233</v>
      </c>
      <c r="D27" s="4">
        <v>0</v>
      </c>
      <c r="E27" s="4">
        <v>140200</v>
      </c>
      <c r="F27" s="4">
        <v>-140200</v>
      </c>
      <c r="G27" s="4">
        <v>-1936218570.7340786</v>
      </c>
      <c r="H27" s="4">
        <f t="shared" si="0"/>
        <v>-6013821992.902812</v>
      </c>
      <c r="I27" s="4"/>
      <c r="J27" s="4"/>
      <c r="K27" s="4"/>
      <c r="L27" s="4"/>
      <c r="M27" s="4"/>
      <c r="N27" s="4"/>
      <c r="O27" s="4"/>
      <c r="P27" s="4"/>
      <c r="Q27" s="4"/>
      <c r="R27" s="4">
        <v>205700</v>
      </c>
      <c r="S27" s="5">
        <v>0.68157510938259602</v>
      </c>
      <c r="T27" s="5">
        <v>0</v>
      </c>
      <c r="U27" s="5">
        <v>-6.4748200000000001E-3</v>
      </c>
    </row>
    <row r="28" spans="1:21" x14ac:dyDescent="0.2">
      <c r="A28" s="26"/>
      <c r="B28" t="s">
        <v>29</v>
      </c>
      <c r="C28" s="6">
        <v>45236</v>
      </c>
      <c r="D28" s="4">
        <v>0</v>
      </c>
      <c r="E28" s="4">
        <v>124000</v>
      </c>
      <c r="F28" s="4">
        <v>-124000</v>
      </c>
      <c r="G28" s="4">
        <v>-1713514666.6666667</v>
      </c>
      <c r="H28" s="4">
        <f t="shared" si="0"/>
        <v>-7727336659.569479</v>
      </c>
      <c r="I28" s="4"/>
      <c r="J28" s="4"/>
      <c r="K28" s="4"/>
      <c r="L28" s="4"/>
      <c r="M28" s="4"/>
      <c r="N28" s="4"/>
      <c r="O28" s="4"/>
      <c r="P28" s="4"/>
      <c r="Q28" s="4"/>
      <c r="R28" s="4">
        <v>210000</v>
      </c>
      <c r="S28" s="5">
        <v>0.59047619047619049</v>
      </c>
      <c r="T28" s="5">
        <v>0</v>
      </c>
      <c r="U28" s="5">
        <v>1.37681E-3</v>
      </c>
    </row>
    <row r="29" spans="1:21" x14ac:dyDescent="0.2">
      <c r="A29" s="26"/>
      <c r="B29" t="s">
        <v>30</v>
      </c>
      <c r="C29" s="6">
        <v>45237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-7727336659.569479</v>
      </c>
      <c r="I29" s="4"/>
      <c r="J29" s="4"/>
      <c r="K29" s="4"/>
      <c r="L29" s="4"/>
      <c r="M29" s="4"/>
      <c r="N29" s="4"/>
      <c r="O29" s="4"/>
      <c r="P29" s="4"/>
      <c r="Q29" s="4"/>
      <c r="R29" s="4">
        <v>75400</v>
      </c>
      <c r="S29" s="5">
        <v>0</v>
      </c>
      <c r="T29" s="5">
        <v>0</v>
      </c>
      <c r="U29" s="5">
        <v>8.7681200000000008E-3</v>
      </c>
    </row>
    <row r="30" spans="1:21" x14ac:dyDescent="0.2">
      <c r="A30" s="26"/>
      <c r="B30" t="s">
        <v>37</v>
      </c>
      <c r="C30" s="6">
        <v>45238</v>
      </c>
      <c r="D30" s="4">
        <v>0</v>
      </c>
      <c r="E30" s="4">
        <v>100000</v>
      </c>
      <c r="F30" s="4">
        <v>-100000</v>
      </c>
      <c r="G30" s="4">
        <v>-1388438522.6741469</v>
      </c>
      <c r="H30" s="4">
        <f t="shared" si="0"/>
        <v>-9115775182.2436256</v>
      </c>
      <c r="I30" s="4"/>
      <c r="J30" s="4"/>
      <c r="K30" s="4"/>
      <c r="L30" s="4"/>
      <c r="M30" s="4"/>
      <c r="N30" s="4"/>
      <c r="O30" s="4"/>
      <c r="P30" s="4"/>
      <c r="Q30" s="4"/>
      <c r="R30" s="4">
        <v>213900</v>
      </c>
      <c r="S30" s="5">
        <v>0.4675081813931744</v>
      </c>
      <c r="T30" s="5">
        <v>0</v>
      </c>
      <c r="U30" s="5">
        <v>-1.1510800000000001E-3</v>
      </c>
    </row>
    <row r="31" spans="1:21" x14ac:dyDescent="0.2">
      <c r="A31" s="26"/>
      <c r="B31" t="s">
        <v>32</v>
      </c>
      <c r="C31" s="6">
        <v>45239</v>
      </c>
      <c r="D31" s="4">
        <v>0</v>
      </c>
      <c r="E31" s="4">
        <v>100000</v>
      </c>
      <c r="F31" s="4">
        <v>-100000</v>
      </c>
      <c r="G31" s="4">
        <v>-1419920694.8640482</v>
      </c>
      <c r="H31" s="4">
        <f t="shared" si="0"/>
        <v>-10535695877.107674</v>
      </c>
      <c r="I31" s="4"/>
      <c r="J31" s="4"/>
      <c r="K31" s="4"/>
      <c r="L31" s="4"/>
      <c r="M31" s="4"/>
      <c r="N31" s="4"/>
      <c r="O31" s="4"/>
      <c r="P31" s="4"/>
      <c r="Q31" s="4"/>
      <c r="R31" s="4">
        <v>264800</v>
      </c>
      <c r="S31" s="5">
        <v>0.37764350453172207</v>
      </c>
      <c r="T31" s="5">
        <v>0</v>
      </c>
      <c r="U31" s="5">
        <v>2.1510789999999998E-2</v>
      </c>
    </row>
    <row r="32" spans="1:21" x14ac:dyDescent="0.2">
      <c r="A32" s="26"/>
      <c r="B32" t="s">
        <v>33</v>
      </c>
      <c r="C32" s="6">
        <v>45240</v>
      </c>
      <c r="D32" s="4">
        <v>0</v>
      </c>
      <c r="E32" s="4">
        <v>100000</v>
      </c>
      <c r="F32" s="4">
        <v>-100000</v>
      </c>
      <c r="G32" s="4">
        <v>-1444136771.3004484</v>
      </c>
      <c r="H32" s="4">
        <f t="shared" si="0"/>
        <v>-11979832648.408123</v>
      </c>
      <c r="I32" s="4"/>
      <c r="J32" s="4"/>
      <c r="K32" s="4"/>
      <c r="L32" s="4"/>
      <c r="M32" s="4"/>
      <c r="N32" s="4"/>
      <c r="O32" s="4"/>
      <c r="P32" s="4"/>
      <c r="Q32" s="4"/>
      <c r="R32" s="4">
        <v>713600</v>
      </c>
      <c r="S32" s="5">
        <v>0.14013452914798205</v>
      </c>
      <c r="T32" s="5">
        <v>0</v>
      </c>
      <c r="U32" s="5">
        <v>1.697183E-2</v>
      </c>
    </row>
    <row r="33" spans="1:21" x14ac:dyDescent="0.2">
      <c r="A33" s="26"/>
      <c r="B33" t="s">
        <v>36</v>
      </c>
      <c r="C33" s="6">
        <v>45243</v>
      </c>
      <c r="D33" s="4">
        <v>0</v>
      </c>
      <c r="E33" s="4">
        <v>100000</v>
      </c>
      <c r="F33" s="4">
        <v>-100000</v>
      </c>
      <c r="G33" s="4">
        <v>-1432463295.2691681</v>
      </c>
      <c r="H33" s="4">
        <f t="shared" si="0"/>
        <v>-13412295943.677292</v>
      </c>
      <c r="I33" s="4"/>
      <c r="J33" s="4"/>
      <c r="K33" s="4"/>
      <c r="L33" s="4"/>
      <c r="M33" s="4"/>
      <c r="N33" s="4"/>
      <c r="O33" s="4"/>
      <c r="P33" s="4"/>
      <c r="Q33" s="4"/>
      <c r="R33" s="4">
        <v>367800</v>
      </c>
      <c r="S33" s="5">
        <v>0.27188689505165853</v>
      </c>
      <c r="T33" s="5">
        <v>0</v>
      </c>
      <c r="U33" s="5">
        <v>-5.2083299999999997E-3</v>
      </c>
    </row>
    <row r="34" spans="1:21" x14ac:dyDescent="0.2">
      <c r="A34" s="26"/>
      <c r="B34" t="s">
        <v>38</v>
      </c>
      <c r="C34" s="6">
        <v>45244</v>
      </c>
      <c r="D34" s="4">
        <v>0</v>
      </c>
      <c r="E34" s="4">
        <v>100000</v>
      </c>
      <c r="F34" s="4">
        <v>-100000</v>
      </c>
      <c r="G34" s="4">
        <v>-1424694214.8760331</v>
      </c>
      <c r="H34" s="4">
        <f t="shared" si="0"/>
        <v>-14836990158.553326</v>
      </c>
      <c r="I34" s="4"/>
      <c r="J34" s="4"/>
      <c r="K34" s="4"/>
      <c r="L34" s="4"/>
      <c r="M34" s="4"/>
      <c r="N34" s="4"/>
      <c r="O34" s="4"/>
      <c r="P34" s="4"/>
      <c r="Q34" s="4"/>
      <c r="R34" s="4">
        <v>242000</v>
      </c>
      <c r="S34" s="5">
        <v>0.41322314049586778</v>
      </c>
      <c r="T34" s="5">
        <v>0</v>
      </c>
      <c r="U34" s="5">
        <v>-3.7062900000000001E-3</v>
      </c>
    </row>
    <row r="35" spans="1:21" x14ac:dyDescent="0.2">
      <c r="A35" s="26"/>
      <c r="B35" t="s">
        <v>7</v>
      </c>
      <c r="C35" s="6">
        <v>45245</v>
      </c>
      <c r="D35" s="4">
        <v>0</v>
      </c>
      <c r="E35" s="4">
        <v>100000</v>
      </c>
      <c r="F35" s="4">
        <v>-100000</v>
      </c>
      <c r="G35" s="4">
        <v>-1426845208.8452089</v>
      </c>
      <c r="H35" s="4">
        <f t="shared" si="0"/>
        <v>-16263835367.398535</v>
      </c>
      <c r="I35" s="4"/>
      <c r="J35" s="4"/>
      <c r="K35" s="4"/>
      <c r="L35" s="4"/>
      <c r="M35" s="4"/>
      <c r="N35" s="4"/>
      <c r="O35" s="4"/>
      <c r="P35" s="4"/>
      <c r="Q35" s="4"/>
      <c r="R35" s="4">
        <v>203500</v>
      </c>
      <c r="S35" s="5">
        <v>0.49140049140049141</v>
      </c>
      <c r="T35" s="5">
        <v>0</v>
      </c>
      <c r="U35" s="5">
        <v>4.7887299999999997E-3</v>
      </c>
    </row>
    <row r="36" spans="1:21" x14ac:dyDescent="0.2">
      <c r="A36" s="26"/>
      <c r="B36" t="s">
        <v>8</v>
      </c>
      <c r="C36" s="6">
        <v>45246</v>
      </c>
      <c r="D36" s="4">
        <v>0</v>
      </c>
      <c r="E36" s="4">
        <v>100000</v>
      </c>
      <c r="F36" s="4">
        <v>-100000</v>
      </c>
      <c r="G36" s="4">
        <v>-1416723549.4880545</v>
      </c>
      <c r="H36" s="4">
        <f t="shared" si="0"/>
        <v>-17680558916.886589</v>
      </c>
      <c r="I36" s="4"/>
      <c r="J36" s="4"/>
      <c r="K36" s="4"/>
      <c r="L36" s="4"/>
      <c r="M36" s="4"/>
      <c r="N36" s="4"/>
      <c r="O36" s="4"/>
      <c r="P36" s="4"/>
      <c r="Q36" s="4"/>
      <c r="R36" s="4">
        <v>175800</v>
      </c>
      <c r="S36" s="5">
        <v>0.56882821387940841</v>
      </c>
      <c r="T36" s="5">
        <v>0</v>
      </c>
      <c r="U36" s="5">
        <v>-9.3007000000000003E-3</v>
      </c>
    </row>
    <row r="37" spans="1:21" x14ac:dyDescent="0.2">
      <c r="A37" s="26"/>
      <c r="B37" t="s">
        <v>9</v>
      </c>
      <c r="C37" s="6">
        <v>45247</v>
      </c>
      <c r="D37" s="4">
        <v>0</v>
      </c>
      <c r="E37" s="4">
        <v>100000</v>
      </c>
      <c r="F37" s="4">
        <v>-100000</v>
      </c>
      <c r="G37" s="4">
        <v>-1404386387.9957128</v>
      </c>
      <c r="H37" s="4">
        <f t="shared" si="0"/>
        <v>-19084945304.882301</v>
      </c>
      <c r="I37" s="4"/>
      <c r="J37" s="4"/>
      <c r="K37" s="4"/>
      <c r="L37" s="4"/>
      <c r="M37" s="4"/>
      <c r="N37" s="4"/>
      <c r="O37" s="4"/>
      <c r="P37" s="4"/>
      <c r="Q37" s="4"/>
      <c r="R37" s="4">
        <v>373200</v>
      </c>
      <c r="S37" s="5">
        <v>0.26795284030010719</v>
      </c>
      <c r="T37" s="5">
        <v>0</v>
      </c>
      <c r="U37" s="5">
        <v>-1.098592E-2</v>
      </c>
    </row>
    <row r="38" spans="1:21" x14ac:dyDescent="0.2">
      <c r="A38" s="26"/>
      <c r="B38" t="s">
        <v>12</v>
      </c>
      <c r="C38" s="2">
        <v>45250</v>
      </c>
      <c r="D38" s="4">
        <v>0</v>
      </c>
      <c r="E38" s="4">
        <v>100000</v>
      </c>
      <c r="F38" s="4">
        <v>-100000</v>
      </c>
      <c r="G38" s="4">
        <v>-1391463142.2189128</v>
      </c>
      <c r="H38" s="4">
        <f>H37+G38</f>
        <v>-20476408447.101215</v>
      </c>
      <c r="I38" s="4"/>
      <c r="J38" s="4"/>
      <c r="K38" s="4"/>
      <c r="L38" s="4"/>
      <c r="M38" s="4"/>
      <c r="N38" s="4"/>
      <c r="O38" s="4"/>
      <c r="P38" s="4"/>
      <c r="Q38" s="4"/>
      <c r="R38" s="4">
        <v>268600</v>
      </c>
      <c r="S38" s="5">
        <v>0.37230081906180196</v>
      </c>
      <c r="T38" s="5">
        <v>0</v>
      </c>
      <c r="U38" s="5">
        <v>-6.0714300000000001E-3</v>
      </c>
    </row>
    <row r="39" spans="1:21" x14ac:dyDescent="0.2">
      <c r="A39" s="26"/>
      <c r="B39" t="s">
        <v>13</v>
      </c>
      <c r="C39" s="2">
        <v>45251</v>
      </c>
      <c r="D39" s="4">
        <v>500</v>
      </c>
      <c r="E39" s="4">
        <v>100000</v>
      </c>
      <c r="F39" s="4">
        <v>-99500</v>
      </c>
      <c r="G39" s="4">
        <v>-1389840018.2871077</v>
      </c>
      <c r="H39" s="4">
        <f t="shared" si="0"/>
        <v>-21866248465.388325</v>
      </c>
      <c r="I39" s="4"/>
      <c r="J39" s="4"/>
      <c r="K39" s="4"/>
      <c r="L39" s="4"/>
      <c r="M39" s="4"/>
      <c r="N39" s="4"/>
      <c r="O39" s="4"/>
      <c r="P39" s="4"/>
      <c r="Q39" s="4"/>
      <c r="R39" s="4">
        <v>328100</v>
      </c>
      <c r="S39" s="5">
        <v>0.30630905211825665</v>
      </c>
      <c r="T39" s="5">
        <v>0</v>
      </c>
      <c r="U39" s="5">
        <v>4.89209E-3</v>
      </c>
    </row>
    <row r="40" spans="1:21" x14ac:dyDescent="0.2">
      <c r="A40" s="26"/>
      <c r="B40" t="s">
        <v>14</v>
      </c>
      <c r="C40" s="2">
        <v>45252</v>
      </c>
      <c r="D40" s="4">
        <v>0</v>
      </c>
      <c r="E40" s="4">
        <v>100000</v>
      </c>
      <c r="F40" s="4">
        <v>-100000</v>
      </c>
      <c r="G40" s="4">
        <v>-1398277634.9614396</v>
      </c>
      <c r="H40" s="4">
        <f t="shared" si="0"/>
        <v>-23264526100.349766</v>
      </c>
      <c r="I40" s="4"/>
      <c r="J40" s="4"/>
      <c r="K40" s="4"/>
      <c r="L40" s="4"/>
      <c r="M40" s="4"/>
      <c r="N40" s="4"/>
      <c r="O40" s="4"/>
      <c r="P40" s="4"/>
      <c r="Q40" s="4"/>
      <c r="R40" s="4">
        <v>155600</v>
      </c>
      <c r="S40" s="5">
        <v>0.64267352185089976</v>
      </c>
      <c r="T40" s="5">
        <v>0</v>
      </c>
      <c r="U40" s="5">
        <v>-1.21429E-3</v>
      </c>
    </row>
    <row r="41" spans="1:21" x14ac:dyDescent="0.2">
      <c r="A41" s="26"/>
      <c r="B41" t="s">
        <v>15</v>
      </c>
      <c r="C41" s="2">
        <v>45253</v>
      </c>
      <c r="D41" s="4">
        <v>0</v>
      </c>
      <c r="E41" s="4">
        <v>500</v>
      </c>
      <c r="F41" s="4">
        <v>-500</v>
      </c>
      <c r="G41" s="4">
        <v>-7057011.7647058824</v>
      </c>
      <c r="H41" s="4">
        <f t="shared" si="0"/>
        <v>-23271583112.114471</v>
      </c>
      <c r="I41" s="4"/>
      <c r="J41" s="4"/>
      <c r="K41" s="4"/>
      <c r="L41" s="4"/>
      <c r="M41" s="4"/>
      <c r="N41" s="4"/>
      <c r="O41" s="4"/>
      <c r="P41" s="4"/>
      <c r="Q41" s="4"/>
      <c r="R41" s="4">
        <v>212500</v>
      </c>
      <c r="S41" s="5">
        <v>2.352941176470588E-3</v>
      </c>
      <c r="T41" s="5">
        <v>0</v>
      </c>
      <c r="U41" s="5">
        <v>8.14286E-3</v>
      </c>
    </row>
    <row r="42" spans="1:21" x14ac:dyDescent="0.2">
      <c r="A42" s="26"/>
      <c r="B42" t="s">
        <v>16</v>
      </c>
      <c r="C42" s="2">
        <v>45254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-23271583112.114471</v>
      </c>
      <c r="I42" s="4"/>
      <c r="J42" s="4"/>
      <c r="K42" s="4"/>
      <c r="L42" s="4"/>
      <c r="M42" s="4"/>
      <c r="N42" s="4"/>
      <c r="O42" s="4"/>
      <c r="P42" s="4"/>
      <c r="Q42" s="4"/>
      <c r="R42" s="4">
        <v>313700</v>
      </c>
      <c r="S42" s="5">
        <v>0</v>
      </c>
      <c r="T42" s="5">
        <v>0</v>
      </c>
      <c r="U42" s="5">
        <v>-5.4609899999999998E-3</v>
      </c>
    </row>
    <row r="43" spans="1:21" x14ac:dyDescent="0.2">
      <c r="A43" s="26"/>
      <c r="B43" t="s">
        <v>19</v>
      </c>
      <c r="C43" s="2">
        <v>45257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-23271583112.114471</v>
      </c>
      <c r="I43" s="4"/>
      <c r="J43" s="4"/>
      <c r="K43" s="4"/>
      <c r="L43" s="4"/>
      <c r="M43" s="4"/>
      <c r="N43" s="4"/>
      <c r="O43" s="4"/>
      <c r="P43" s="4"/>
      <c r="Q43" s="4"/>
      <c r="R43" s="4">
        <v>194200</v>
      </c>
      <c r="S43" s="5">
        <v>0</v>
      </c>
      <c r="T43" s="5">
        <v>0</v>
      </c>
      <c r="U43" s="5">
        <v>1.5714289999999999E-2</v>
      </c>
    </row>
    <row r="44" spans="1:21" x14ac:dyDescent="0.2">
      <c r="A44" s="26"/>
      <c r="B44" t="s">
        <v>20</v>
      </c>
      <c r="C44" s="2">
        <v>45258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-23271583112.114471</v>
      </c>
      <c r="I44" s="4"/>
      <c r="J44" s="4"/>
      <c r="K44" s="4"/>
      <c r="L44" s="4"/>
      <c r="M44" s="4"/>
      <c r="N44" s="4"/>
      <c r="O44" s="4"/>
      <c r="P44" s="4"/>
      <c r="Q44" s="4"/>
      <c r="R44" s="4">
        <v>369600</v>
      </c>
      <c r="S44" s="5">
        <v>0</v>
      </c>
      <c r="T44" s="5">
        <v>0</v>
      </c>
      <c r="U44" s="5">
        <v>1.3732390000000001E-2</v>
      </c>
    </row>
    <row r="45" spans="1:21" x14ac:dyDescent="0.2">
      <c r="A45" s="26"/>
      <c r="B45" t="s">
        <v>21</v>
      </c>
      <c r="C45" s="2">
        <v>45259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-23271583112.114471</v>
      </c>
      <c r="I45" s="4"/>
      <c r="J45" s="4"/>
      <c r="K45" s="4"/>
      <c r="L45" s="4"/>
      <c r="M45" s="4"/>
      <c r="N45" s="4"/>
      <c r="O45" s="4"/>
      <c r="P45" s="4"/>
      <c r="Q45" s="4"/>
      <c r="R45" s="4">
        <v>501500</v>
      </c>
      <c r="S45" s="5">
        <v>0</v>
      </c>
      <c r="T45" s="5">
        <v>0</v>
      </c>
      <c r="U45" s="5">
        <v>1.645833E-2</v>
      </c>
    </row>
    <row r="46" spans="1:21" x14ac:dyDescent="0.2">
      <c r="A46" s="26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-23271583112.114471</v>
      </c>
      <c r="I46" s="4"/>
      <c r="J46" s="4"/>
      <c r="K46" s="4"/>
      <c r="L46" s="4"/>
      <c r="M46" s="4"/>
      <c r="N46" s="4"/>
      <c r="O46" s="4"/>
      <c r="P46" s="4"/>
      <c r="Q46" s="4"/>
      <c r="R46" s="4">
        <v>341000</v>
      </c>
      <c r="S46" s="5">
        <v>0</v>
      </c>
      <c r="T46" s="5">
        <v>0</v>
      </c>
      <c r="U46" s="5">
        <v>-4.3835599999999999E-3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-23271583112.114471</v>
      </c>
      <c r="I47" s="4"/>
      <c r="J47" s="4"/>
      <c r="K47" s="4"/>
      <c r="L47" s="4"/>
      <c r="M47" s="4"/>
      <c r="N47" s="4"/>
      <c r="O47" s="4"/>
      <c r="P47" s="4"/>
      <c r="Q47" s="4"/>
      <c r="R47" s="4">
        <v>524600</v>
      </c>
      <c r="S47" s="5">
        <v>0</v>
      </c>
      <c r="T47" s="5">
        <v>0</v>
      </c>
      <c r="U47" s="5">
        <v>-3.51724E-3</v>
      </c>
    </row>
    <row r="48" spans="1:21" x14ac:dyDescent="0.2">
      <c r="A48" s="26"/>
      <c r="B48" t="s">
        <v>27</v>
      </c>
      <c r="C48" s="2">
        <v>45264</v>
      </c>
      <c r="D48" s="4">
        <v>28600</v>
      </c>
      <c r="E48" s="4">
        <v>0</v>
      </c>
      <c r="F48" s="4">
        <v>28600</v>
      </c>
      <c r="G48" s="4">
        <v>418292334.10015929</v>
      </c>
      <c r="H48" s="4">
        <f t="shared" si="0"/>
        <v>-22853290778.014313</v>
      </c>
      <c r="I48" s="4"/>
      <c r="J48" s="4"/>
      <c r="K48" s="4"/>
      <c r="L48" s="4"/>
      <c r="M48" s="4"/>
      <c r="N48" s="4"/>
      <c r="O48" s="4"/>
      <c r="P48" s="4"/>
      <c r="Q48" s="4"/>
      <c r="R48" s="4">
        <v>565100</v>
      </c>
      <c r="S48" s="5">
        <v>5.0610511413909043E-2</v>
      </c>
      <c r="T48" s="5">
        <v>0</v>
      </c>
      <c r="U48" s="5">
        <v>1.569444E-2</v>
      </c>
    </row>
    <row r="49" spans="1:21" x14ac:dyDescent="0.2">
      <c r="A49" s="26"/>
      <c r="B49" t="s">
        <v>28</v>
      </c>
      <c r="C49" s="2">
        <v>45265</v>
      </c>
      <c r="D49" s="4">
        <v>20400</v>
      </c>
      <c r="E49" s="4">
        <v>0</v>
      </c>
      <c r="F49" s="4">
        <v>20400</v>
      </c>
      <c r="G49" s="4">
        <v>301168754.17661101</v>
      </c>
      <c r="H49" s="4">
        <f t="shared" si="0"/>
        <v>-22552122023.8377</v>
      </c>
      <c r="I49" s="4"/>
      <c r="J49" s="4"/>
      <c r="K49" s="4"/>
      <c r="L49" s="4"/>
      <c r="M49" s="4"/>
      <c r="N49" s="4"/>
      <c r="O49" s="4"/>
      <c r="P49" s="4"/>
      <c r="Q49" s="4"/>
      <c r="R49" s="4">
        <v>838000</v>
      </c>
      <c r="S49" s="5">
        <v>2.4343675417661099E-2</v>
      </c>
      <c r="T49" s="5">
        <v>0</v>
      </c>
      <c r="U49" s="5">
        <v>1.116438E-2</v>
      </c>
    </row>
    <row r="50" spans="1:21" x14ac:dyDescent="0.2">
      <c r="A50" s="26"/>
      <c r="B50" t="s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-22552122023.8377</v>
      </c>
      <c r="I50" s="4"/>
      <c r="J50" s="4"/>
      <c r="K50" s="4"/>
      <c r="L50" s="4"/>
      <c r="M50" s="4"/>
      <c r="N50" s="4"/>
      <c r="O50" s="4"/>
      <c r="P50" s="4"/>
      <c r="Q50" s="4"/>
      <c r="R50" s="4">
        <v>465500</v>
      </c>
      <c r="S50" s="5">
        <v>0</v>
      </c>
      <c r="T50" s="5">
        <v>0</v>
      </c>
      <c r="U50" s="5">
        <v>-2.5000000000000001E-3</v>
      </c>
    </row>
    <row r="51" spans="1:21" x14ac:dyDescent="0.2">
      <c r="A51" s="26"/>
      <c r="B51" t="s">
        <v>30</v>
      </c>
      <c r="C51" s="2">
        <v>45267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-22552122023.8377</v>
      </c>
      <c r="I51" s="4"/>
      <c r="J51" s="4"/>
      <c r="K51" s="4"/>
      <c r="L51" s="4"/>
      <c r="M51" s="4"/>
      <c r="N51" s="4"/>
      <c r="O51" s="4"/>
      <c r="P51" s="4"/>
      <c r="Q51" s="4"/>
      <c r="R51" s="4">
        <v>934600</v>
      </c>
      <c r="S51" s="5">
        <v>0</v>
      </c>
      <c r="T51" s="5">
        <v>0</v>
      </c>
      <c r="U51" s="5">
        <v>2.1621600000000002E-3</v>
      </c>
    </row>
    <row r="52" spans="1:21" x14ac:dyDescent="0.2">
      <c r="A52" s="26"/>
      <c r="B52" t="s">
        <v>37</v>
      </c>
      <c r="C52" s="2">
        <v>45268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-22552122023.8377</v>
      </c>
      <c r="I52" s="4"/>
      <c r="J52" s="4"/>
      <c r="K52" s="4"/>
      <c r="L52" s="4"/>
      <c r="M52" s="4"/>
      <c r="N52" s="4"/>
      <c r="O52" s="4"/>
      <c r="P52" s="4"/>
      <c r="Q52" s="4"/>
      <c r="R52" s="4">
        <v>815100</v>
      </c>
      <c r="S52" s="5">
        <v>0</v>
      </c>
      <c r="T52" s="5">
        <v>0</v>
      </c>
      <c r="U52" s="5">
        <v>2.047297E-2</v>
      </c>
    </row>
    <row r="53" spans="1:21" x14ac:dyDescent="0.2">
      <c r="A53" s="26"/>
      <c r="B53" t="s">
        <v>34</v>
      </c>
      <c r="C53" s="2">
        <v>45271</v>
      </c>
      <c r="D53" s="4">
        <v>0</v>
      </c>
      <c r="E53" s="4">
        <v>10600</v>
      </c>
      <c r="F53" s="4">
        <v>-10600</v>
      </c>
      <c r="G53" s="4">
        <v>-154527511.76655161</v>
      </c>
      <c r="H53" s="4">
        <f t="shared" si="0"/>
        <v>-22706649535.604252</v>
      </c>
      <c r="I53" s="4"/>
      <c r="J53" s="4"/>
      <c r="K53" s="4"/>
      <c r="L53" s="4"/>
      <c r="M53" s="4"/>
      <c r="N53" s="4"/>
      <c r="O53" s="4"/>
      <c r="P53" s="4"/>
      <c r="Q53" s="4"/>
      <c r="R53" s="4">
        <v>318700</v>
      </c>
      <c r="S53" s="5">
        <v>3.3260119234389707E-2</v>
      </c>
      <c r="T53" s="5">
        <v>0</v>
      </c>
      <c r="U53" s="5">
        <v>1.236111E-2</v>
      </c>
    </row>
    <row r="54" spans="1:21" x14ac:dyDescent="0.2">
      <c r="A54" s="26"/>
      <c r="B54" t="s">
        <v>35</v>
      </c>
      <c r="C54" s="2">
        <v>45272</v>
      </c>
      <c r="D54" s="4">
        <v>0</v>
      </c>
      <c r="E54" s="4">
        <v>11600</v>
      </c>
      <c r="F54" s="4">
        <v>-11600</v>
      </c>
      <c r="G54" s="4">
        <v>-166613931.3766019</v>
      </c>
      <c r="H54" s="4">
        <f t="shared" si="0"/>
        <v>-22873263466.980854</v>
      </c>
      <c r="I54" s="4"/>
      <c r="J54" s="4"/>
      <c r="K54" s="4"/>
      <c r="L54" s="4"/>
      <c r="M54" s="4"/>
      <c r="N54" s="4"/>
      <c r="O54" s="4"/>
      <c r="P54" s="4"/>
      <c r="Q54" s="4"/>
      <c r="R54" s="4">
        <v>483800</v>
      </c>
      <c r="S54" s="5">
        <v>2.3976849937990905E-2</v>
      </c>
      <c r="T54" s="5">
        <v>0</v>
      </c>
      <c r="U54" s="5">
        <v>-1.6232880000000002E-2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968-7034-3440-A055-7F8DCC1E3A40}">
  <dimension ref="A1:U67"/>
  <sheetViews>
    <sheetView workbookViewId="0">
      <pane ySplit="2" topLeftCell="A24" activePane="bottomLeft" state="frozen"/>
      <selection pane="bottomLeft" activeCell="L53" sqref="L53"/>
    </sheetView>
  </sheetViews>
  <sheetFormatPr baseColWidth="10" defaultRowHeight="16" x14ac:dyDescent="0.2"/>
  <cols>
    <col min="4" max="4" width="14" customWidth="1"/>
    <col min="5" max="5" width="13.33203125" customWidth="1"/>
    <col min="7" max="7" width="17.33203125" customWidth="1"/>
    <col min="8" max="8" width="17.5" customWidth="1"/>
    <col min="12" max="12" width="15.83203125" customWidth="1"/>
    <col min="18" max="18" width="13.6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36800</v>
      </c>
      <c r="E3" s="4">
        <v>25000</v>
      </c>
      <c r="F3" s="4">
        <v>11800</v>
      </c>
      <c r="G3" s="4">
        <v>1102120000</v>
      </c>
      <c r="H3" s="4">
        <v>1102120000</v>
      </c>
      <c r="I3" s="4"/>
      <c r="J3" s="4"/>
      <c r="K3" s="4"/>
      <c r="L3" s="4"/>
      <c r="M3" s="4"/>
      <c r="N3" s="4"/>
      <c r="O3" s="4"/>
      <c r="P3" s="4"/>
      <c r="Q3" s="4"/>
      <c r="R3" s="4">
        <v>1588140</v>
      </c>
      <c r="S3" s="5">
        <v>3.8913445917866184E-2</v>
      </c>
      <c r="T3" s="5">
        <v>0</v>
      </c>
      <c r="U3" s="5">
        <v>4.3103400000000002E-3</v>
      </c>
    </row>
    <row r="4" spans="1:21" x14ac:dyDescent="0.2">
      <c r="A4" s="26"/>
      <c r="B4" t="s">
        <v>26</v>
      </c>
      <c r="C4" s="2">
        <v>45202</v>
      </c>
      <c r="D4" s="4">
        <v>701746</v>
      </c>
      <c r="E4" s="4">
        <v>712414</v>
      </c>
      <c r="F4" s="4">
        <v>-10668</v>
      </c>
      <c r="G4" s="4">
        <v>-982890000</v>
      </c>
      <c r="H4" s="4">
        <f>H3+G4</f>
        <v>119230000</v>
      </c>
      <c r="I4" s="4"/>
      <c r="J4" s="4"/>
      <c r="K4" s="4"/>
      <c r="L4" s="4"/>
      <c r="M4" s="4"/>
      <c r="N4" s="4"/>
      <c r="O4" s="4"/>
      <c r="P4" s="4"/>
      <c r="Q4" s="4"/>
      <c r="R4" s="4">
        <v>2848600</v>
      </c>
      <c r="S4" s="5">
        <v>0.49644035666643266</v>
      </c>
      <c r="T4" s="5">
        <v>0</v>
      </c>
      <c r="U4" s="5">
        <v>-1.0729610000000001E-2</v>
      </c>
    </row>
    <row r="5" spans="1:21" x14ac:dyDescent="0.2">
      <c r="A5" s="26"/>
      <c r="B5" t="s">
        <v>27</v>
      </c>
      <c r="C5" s="2">
        <v>45203</v>
      </c>
      <c r="D5" s="4">
        <v>1076500</v>
      </c>
      <c r="E5" s="4">
        <v>958500</v>
      </c>
      <c r="F5" s="4">
        <v>118000</v>
      </c>
      <c r="G5" s="4">
        <v>10974000000</v>
      </c>
      <c r="H5" s="4">
        <f>H4+G5</f>
        <v>11093230000</v>
      </c>
      <c r="I5" s="4"/>
      <c r="J5" s="4"/>
      <c r="K5" s="4"/>
      <c r="L5" s="4"/>
      <c r="M5" s="4"/>
      <c r="N5" s="4"/>
      <c r="O5" s="4"/>
      <c r="P5" s="4"/>
      <c r="Q5" s="4"/>
      <c r="R5" s="4">
        <v>2708201</v>
      </c>
      <c r="S5" s="5">
        <v>0.75142133098688024</v>
      </c>
      <c r="T5" s="5">
        <v>0</v>
      </c>
      <c r="U5" s="5">
        <v>3.2537999999999998E-3</v>
      </c>
    </row>
    <row r="6" spans="1:21" x14ac:dyDescent="0.2">
      <c r="A6" s="26"/>
      <c r="B6" t="s">
        <v>28</v>
      </c>
      <c r="C6" s="2">
        <v>45204</v>
      </c>
      <c r="D6" s="4">
        <v>0</v>
      </c>
      <c r="E6" s="4">
        <v>3600</v>
      </c>
      <c r="F6" s="4">
        <v>-3600</v>
      </c>
      <c r="G6" s="4">
        <v>-329760000</v>
      </c>
      <c r="H6" s="4">
        <f>H5+G6</f>
        <v>10763470000</v>
      </c>
      <c r="I6" s="4"/>
      <c r="J6" s="4"/>
      <c r="K6" s="4"/>
      <c r="L6" s="4"/>
      <c r="M6" s="4"/>
      <c r="N6" s="4"/>
      <c r="O6" s="4"/>
      <c r="P6" s="4"/>
      <c r="Q6" s="4"/>
      <c r="R6" s="4">
        <v>1479100</v>
      </c>
      <c r="S6" s="5">
        <v>2.4339125143668446E-3</v>
      </c>
      <c r="T6" s="5">
        <v>0</v>
      </c>
      <c r="U6" s="5">
        <v>-9.7297300000000007E-3</v>
      </c>
    </row>
    <row r="7" spans="1:21" x14ac:dyDescent="0.2">
      <c r="A7" s="26"/>
      <c r="B7" t="s">
        <v>29</v>
      </c>
      <c r="C7" s="2">
        <v>45205</v>
      </c>
      <c r="D7" s="4">
        <v>162514</v>
      </c>
      <c r="E7" s="4">
        <v>151800</v>
      </c>
      <c r="F7" s="4">
        <v>10714</v>
      </c>
      <c r="G7" s="4">
        <v>980350000</v>
      </c>
      <c r="H7" s="4">
        <f t="shared" ref="H7:H54" si="0">H6+G7</f>
        <v>11743820000</v>
      </c>
      <c r="I7" s="4"/>
      <c r="J7" s="4"/>
      <c r="K7" s="4"/>
      <c r="L7" s="4"/>
      <c r="M7" s="4"/>
      <c r="N7" s="4"/>
      <c r="O7" s="4"/>
      <c r="P7" s="4"/>
      <c r="Q7" s="4"/>
      <c r="R7" s="4">
        <v>1339600</v>
      </c>
      <c r="S7" s="5">
        <v>0.23463272618692146</v>
      </c>
      <c r="T7" s="5">
        <v>0</v>
      </c>
      <c r="U7" s="5">
        <v>1.200873E-2</v>
      </c>
    </row>
    <row r="8" spans="1:21" x14ac:dyDescent="0.2">
      <c r="A8" s="26"/>
      <c r="B8" t="s">
        <v>32</v>
      </c>
      <c r="C8" s="2">
        <v>45208</v>
      </c>
      <c r="D8" s="4">
        <v>1175000</v>
      </c>
      <c r="E8" s="4">
        <v>1230300</v>
      </c>
      <c r="F8" s="4">
        <v>-55300</v>
      </c>
      <c r="G8" s="4">
        <v>-5252570000</v>
      </c>
      <c r="H8" s="4">
        <f t="shared" si="0"/>
        <v>6491250000</v>
      </c>
      <c r="I8" s="4"/>
      <c r="J8" s="4"/>
      <c r="K8" s="4"/>
      <c r="L8" s="4"/>
      <c r="M8" s="4"/>
      <c r="N8" s="4"/>
      <c r="O8" s="4"/>
      <c r="P8" s="4"/>
      <c r="Q8" s="4"/>
      <c r="R8" s="4">
        <v>4974000</v>
      </c>
      <c r="S8" s="5">
        <v>0.48357458785685564</v>
      </c>
      <c r="T8" s="5">
        <v>0</v>
      </c>
      <c r="U8" s="5">
        <v>3.1283709999999999E-2</v>
      </c>
    </row>
    <row r="9" spans="1:21" x14ac:dyDescent="0.2">
      <c r="A9" s="26"/>
      <c r="B9" t="s">
        <v>33</v>
      </c>
      <c r="C9" s="2">
        <v>45209</v>
      </c>
      <c r="D9" s="4">
        <v>1428100</v>
      </c>
      <c r="E9" s="4">
        <v>1466085</v>
      </c>
      <c r="F9" s="4">
        <v>-37985</v>
      </c>
      <c r="G9" s="4">
        <v>-3674580000</v>
      </c>
      <c r="H9" s="4">
        <f t="shared" si="0"/>
        <v>2816670000</v>
      </c>
      <c r="I9" s="4"/>
      <c r="J9" s="4"/>
      <c r="K9" s="4"/>
      <c r="L9" s="4"/>
      <c r="M9" s="4"/>
      <c r="N9" s="4"/>
      <c r="O9" s="4"/>
      <c r="P9" s="4"/>
      <c r="Q9" s="4"/>
      <c r="R9" s="4">
        <v>5808100</v>
      </c>
      <c r="S9" s="5">
        <v>0.49830150996022798</v>
      </c>
      <c r="T9" s="5">
        <v>0</v>
      </c>
      <c r="U9" s="5">
        <v>7.3221800000000002E-3</v>
      </c>
    </row>
    <row r="10" spans="1:21" x14ac:dyDescent="0.2">
      <c r="A10" s="26"/>
      <c r="B10" t="s">
        <v>34</v>
      </c>
      <c r="C10" s="2">
        <v>45210</v>
      </c>
      <c r="D10" s="4">
        <v>488600</v>
      </c>
      <c r="E10" s="4">
        <v>681500</v>
      </c>
      <c r="F10" s="4">
        <v>-192900</v>
      </c>
      <c r="G10" s="4">
        <v>-18754230000</v>
      </c>
      <c r="H10" s="4">
        <f t="shared" si="0"/>
        <v>-15937560000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2921800</v>
      </c>
      <c r="S10" s="5">
        <v>0.40047231158874669</v>
      </c>
      <c r="T10" s="5">
        <v>0</v>
      </c>
      <c r="U10" s="5">
        <v>7.2689499999999997E-3</v>
      </c>
    </row>
    <row r="11" spans="1:21" x14ac:dyDescent="0.2">
      <c r="A11" s="26"/>
      <c r="B11" t="s">
        <v>35</v>
      </c>
      <c r="C11" s="2">
        <v>45211</v>
      </c>
      <c r="D11" s="4">
        <v>235300</v>
      </c>
      <c r="E11" s="4">
        <v>319030</v>
      </c>
      <c r="F11" s="4">
        <v>-83730</v>
      </c>
      <c r="G11" s="4">
        <v>-8150300000</v>
      </c>
      <c r="H11" s="4">
        <f t="shared" si="0"/>
        <v>-24087860000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2199300</v>
      </c>
      <c r="S11" s="5">
        <v>0.25204837902969124</v>
      </c>
      <c r="T11" s="5">
        <v>0</v>
      </c>
      <c r="U11" s="5">
        <v>-6.1855699999999996E-3</v>
      </c>
    </row>
    <row r="12" spans="1:21" x14ac:dyDescent="0.2">
      <c r="A12" s="26"/>
      <c r="B12" t="s">
        <v>36</v>
      </c>
      <c r="C12" s="2">
        <v>45212</v>
      </c>
      <c r="D12" s="4">
        <v>532985</v>
      </c>
      <c r="E12" s="4">
        <v>1153800</v>
      </c>
      <c r="F12" s="4">
        <v>-620815</v>
      </c>
      <c r="G12" s="4">
        <v>-59458550000</v>
      </c>
      <c r="H12" s="4">
        <f t="shared" si="0"/>
        <v>-83546410000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2970000</v>
      </c>
      <c r="S12" s="5">
        <v>0.56794107744107747</v>
      </c>
      <c r="T12" s="5">
        <v>0</v>
      </c>
      <c r="U12" s="5">
        <v>-3.11203E-3</v>
      </c>
    </row>
    <row r="13" spans="1:21" x14ac:dyDescent="0.2">
      <c r="A13" s="26"/>
      <c r="B13" t="s">
        <v>8</v>
      </c>
      <c r="C13" s="6">
        <v>45215</v>
      </c>
      <c r="D13" s="4">
        <v>2129100</v>
      </c>
      <c r="E13" s="4">
        <v>3088129</v>
      </c>
      <c r="F13" s="4">
        <v>-959029</v>
      </c>
      <c r="G13" s="4">
        <v>-93990900000</v>
      </c>
      <c r="H13" s="4">
        <f t="shared" si="0"/>
        <v>-177537310000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6972400</v>
      </c>
      <c r="S13" s="5">
        <v>0.74826874533876431</v>
      </c>
      <c r="T13" s="5">
        <v>0</v>
      </c>
      <c r="U13" s="5">
        <v>7.2840800000000001E-3</v>
      </c>
    </row>
    <row r="14" spans="1:21" x14ac:dyDescent="0.2">
      <c r="A14" s="26"/>
      <c r="B14" t="s">
        <v>9</v>
      </c>
      <c r="C14" s="6">
        <v>45216</v>
      </c>
      <c r="D14" s="4">
        <v>423830</v>
      </c>
      <c r="E14" s="4">
        <v>413642</v>
      </c>
      <c r="F14" s="4">
        <v>10188</v>
      </c>
      <c r="G14" s="4">
        <v>1175870000</v>
      </c>
      <c r="H14" s="4">
        <f t="shared" si="0"/>
        <v>-176361440000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2743400</v>
      </c>
      <c r="S14" s="5">
        <v>0.30526791572501277</v>
      </c>
      <c r="T14" s="5">
        <v>0</v>
      </c>
      <c r="U14" s="5">
        <v>-3.8223140000000003E-2</v>
      </c>
    </row>
    <row r="15" spans="1:21" x14ac:dyDescent="0.2">
      <c r="A15" s="26"/>
      <c r="B15" t="s">
        <v>10</v>
      </c>
      <c r="C15" s="6">
        <v>45217</v>
      </c>
      <c r="D15" s="4">
        <v>2422300</v>
      </c>
      <c r="E15" s="4">
        <v>2040700</v>
      </c>
      <c r="F15" s="4">
        <v>381600</v>
      </c>
      <c r="G15" s="4">
        <v>36251590000</v>
      </c>
      <c r="H15" s="4">
        <f t="shared" si="0"/>
        <v>-140109850000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7902700</v>
      </c>
      <c r="S15" s="5">
        <v>0.56474369519278222</v>
      </c>
      <c r="T15" s="5">
        <v>0</v>
      </c>
      <c r="U15" s="5">
        <v>-1.0741100000000001E-3</v>
      </c>
    </row>
    <row r="16" spans="1:21" x14ac:dyDescent="0.2">
      <c r="A16" s="26"/>
      <c r="B16" t="s">
        <v>11</v>
      </c>
      <c r="C16" s="6">
        <v>45218</v>
      </c>
      <c r="D16" s="4">
        <v>4085606</v>
      </c>
      <c r="E16" s="4">
        <v>3233077</v>
      </c>
      <c r="F16" s="4">
        <v>852529</v>
      </c>
      <c r="G16" s="4">
        <v>80252090000</v>
      </c>
      <c r="H16" s="4">
        <f t="shared" si="0"/>
        <v>-59857760000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6001577</v>
      </c>
      <c r="S16" s="5">
        <v>1.2194599852672057</v>
      </c>
      <c r="T16" s="5">
        <v>0</v>
      </c>
      <c r="U16" s="5">
        <v>-1.0752690000000001E-2</v>
      </c>
    </row>
    <row r="17" spans="1:21" x14ac:dyDescent="0.2">
      <c r="A17" s="26"/>
      <c r="B17" t="s">
        <v>12</v>
      </c>
      <c r="C17" s="6">
        <v>45219</v>
      </c>
      <c r="D17" s="4">
        <v>1064117</v>
      </c>
      <c r="E17" s="4">
        <v>968575</v>
      </c>
      <c r="F17" s="4">
        <v>95542</v>
      </c>
      <c r="G17" s="4">
        <v>8875640000</v>
      </c>
      <c r="H17" s="4">
        <f t="shared" si="0"/>
        <v>-50982120000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3868475</v>
      </c>
      <c r="S17" s="5">
        <v>0.52545046820775632</v>
      </c>
      <c r="T17" s="5">
        <v>0</v>
      </c>
      <c r="U17" s="5">
        <v>9.7826100000000006E-3</v>
      </c>
    </row>
    <row r="18" spans="1:21" x14ac:dyDescent="0.2">
      <c r="A18" s="26"/>
      <c r="B18" t="s">
        <v>15</v>
      </c>
      <c r="C18" s="6">
        <v>45222</v>
      </c>
      <c r="D18" s="4">
        <v>1313600</v>
      </c>
      <c r="E18" s="4">
        <v>1082800</v>
      </c>
      <c r="F18" s="4">
        <v>230800</v>
      </c>
      <c r="G18" s="4">
        <v>21758100000</v>
      </c>
      <c r="H18" s="4">
        <f t="shared" si="0"/>
        <v>-29224020000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3049502</v>
      </c>
      <c r="S18" s="5">
        <v>0.78583322785162957</v>
      </c>
      <c r="T18" s="5">
        <v>0</v>
      </c>
      <c r="U18" s="5">
        <v>-2.0452100000000001E-2</v>
      </c>
    </row>
    <row r="19" spans="1:21" x14ac:dyDescent="0.2">
      <c r="A19" s="26"/>
      <c r="B19" t="s">
        <v>16</v>
      </c>
      <c r="C19" s="6">
        <v>45223</v>
      </c>
      <c r="D19" s="4">
        <v>1310425</v>
      </c>
      <c r="E19" s="4">
        <v>1011515</v>
      </c>
      <c r="F19" s="4">
        <v>298910</v>
      </c>
      <c r="G19" s="4">
        <v>27619390000</v>
      </c>
      <c r="H19" s="4">
        <f t="shared" si="0"/>
        <v>-1604630000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2700704</v>
      </c>
      <c r="S19" s="5">
        <v>0.85975360498595921</v>
      </c>
      <c r="T19" s="5">
        <v>0</v>
      </c>
      <c r="U19" s="5">
        <v>1.098901E-2</v>
      </c>
    </row>
    <row r="20" spans="1:21" x14ac:dyDescent="0.2">
      <c r="A20" s="26"/>
      <c r="B20" t="s">
        <v>17</v>
      </c>
      <c r="C20" s="6">
        <v>45224</v>
      </c>
      <c r="D20" s="4">
        <v>722500</v>
      </c>
      <c r="E20" s="4">
        <v>689200</v>
      </c>
      <c r="F20" s="4">
        <v>33300</v>
      </c>
      <c r="G20" s="4">
        <v>3056940000</v>
      </c>
      <c r="H20" s="4">
        <f t="shared" si="0"/>
        <v>1452310000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2570700</v>
      </c>
      <c r="S20" s="5">
        <v>0.54915003695491504</v>
      </c>
      <c r="T20" s="5">
        <v>0</v>
      </c>
      <c r="U20" s="5">
        <v>-1.195652E-2</v>
      </c>
    </row>
    <row r="21" spans="1:21" x14ac:dyDescent="0.2">
      <c r="A21" s="26"/>
      <c r="B21" t="s">
        <v>18</v>
      </c>
      <c r="C21" s="6">
        <v>45225</v>
      </c>
      <c r="D21" s="4">
        <v>199425</v>
      </c>
      <c r="E21" s="4">
        <v>151289</v>
      </c>
      <c r="F21" s="4">
        <v>48136</v>
      </c>
      <c r="G21" s="4">
        <v>4254180000</v>
      </c>
      <c r="H21" s="4">
        <f t="shared" si="0"/>
        <v>5706490000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6098925</v>
      </c>
      <c r="S21" s="5">
        <v>5.7504232303233767E-2</v>
      </c>
      <c r="T21" s="5">
        <v>0</v>
      </c>
      <c r="U21" s="5">
        <v>-4.510451E-2</v>
      </c>
    </row>
    <row r="22" spans="1:21" x14ac:dyDescent="0.2">
      <c r="A22" s="26"/>
      <c r="B22" t="s">
        <v>19</v>
      </c>
      <c r="C22" s="6">
        <v>45226</v>
      </c>
      <c r="D22" s="4">
        <v>440000</v>
      </c>
      <c r="E22" s="4">
        <v>444500</v>
      </c>
      <c r="F22" s="4">
        <v>-4500</v>
      </c>
      <c r="G22" s="4">
        <v>-391840000</v>
      </c>
      <c r="H22" s="4">
        <f t="shared" si="0"/>
        <v>5314650000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2474800</v>
      </c>
      <c r="S22" s="5">
        <v>0.35740261839340554</v>
      </c>
      <c r="T22" s="5">
        <v>0</v>
      </c>
      <c r="U22" s="5">
        <v>2.30415E-3</v>
      </c>
    </row>
    <row r="23" spans="1:21" x14ac:dyDescent="0.2">
      <c r="A23" s="26"/>
      <c r="B23" t="s">
        <v>22</v>
      </c>
      <c r="C23" s="2">
        <v>45229</v>
      </c>
      <c r="D23" s="4">
        <v>50800</v>
      </c>
      <c r="E23" s="4">
        <v>86100</v>
      </c>
      <c r="F23" s="4">
        <v>-35300</v>
      </c>
      <c r="G23" s="4">
        <v>-3037940658.4648304</v>
      </c>
      <c r="H23" s="4">
        <f t="shared" si="0"/>
        <v>2276709341.5351696</v>
      </c>
      <c r="I23" s="4"/>
      <c r="J23" s="4"/>
      <c r="K23" s="4"/>
      <c r="L23" s="4"/>
      <c r="M23" s="4"/>
      <c r="N23" s="4"/>
      <c r="O23" s="4"/>
      <c r="P23" s="4"/>
      <c r="Q23" s="4"/>
      <c r="R23" s="4">
        <v>1987300</v>
      </c>
      <c r="S23" s="5">
        <v>6.8887435213606407E-2</v>
      </c>
      <c r="T23" s="5">
        <v>0</v>
      </c>
      <c r="U23" s="5">
        <v>-2.298851E-2</v>
      </c>
    </row>
    <row r="24" spans="1:21" x14ac:dyDescent="0.2">
      <c r="A24" s="26"/>
      <c r="B24" t="s">
        <v>23</v>
      </c>
      <c r="C24" s="2">
        <v>45230</v>
      </c>
      <c r="D24" s="4">
        <v>1860</v>
      </c>
      <c r="E24" s="4">
        <v>3890</v>
      </c>
      <c r="F24" s="4">
        <v>-2030</v>
      </c>
      <c r="G24" s="4">
        <v>-170587682.00958797</v>
      </c>
      <c r="H24" s="4">
        <f t="shared" si="0"/>
        <v>2106121659.5255816</v>
      </c>
      <c r="I24" s="4"/>
      <c r="J24" s="4"/>
      <c r="K24" s="4"/>
      <c r="L24" s="4"/>
      <c r="M24" s="4"/>
      <c r="N24" s="4"/>
      <c r="O24" s="4"/>
      <c r="P24" s="4"/>
      <c r="Q24" s="4"/>
      <c r="R24" s="4">
        <v>3087200</v>
      </c>
      <c r="S24" s="5">
        <v>1.862529152630215E-3</v>
      </c>
      <c r="T24" s="5">
        <v>0</v>
      </c>
      <c r="U24" s="5">
        <v>-2.3529410000000001E-2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1381800</v>
      </c>
      <c r="E25" s="4">
        <v>1381400</v>
      </c>
      <c r="F25" s="4">
        <v>400</v>
      </c>
      <c r="G25" s="4">
        <v>34190000</v>
      </c>
      <c r="H25" s="4">
        <f t="shared" si="0"/>
        <v>2140311659.5255816</v>
      </c>
      <c r="I25" s="4"/>
      <c r="J25" s="4"/>
      <c r="K25" s="4"/>
      <c r="L25" s="4"/>
      <c r="M25" s="4"/>
      <c r="N25" s="4"/>
      <c r="O25" s="4"/>
      <c r="P25" s="4"/>
      <c r="Q25" s="4"/>
      <c r="R25" s="4">
        <v>5052501</v>
      </c>
      <c r="S25" s="5">
        <v>0.54689746721475163</v>
      </c>
      <c r="T25" s="5">
        <v>0</v>
      </c>
      <c r="U25" s="5">
        <v>2.8915659999999999E-2</v>
      </c>
    </row>
    <row r="26" spans="1:21" x14ac:dyDescent="0.2">
      <c r="A26" s="26"/>
      <c r="B26" t="s">
        <v>25</v>
      </c>
      <c r="C26" s="6">
        <v>45232</v>
      </c>
      <c r="D26" s="4">
        <v>35300</v>
      </c>
      <c r="E26" s="4">
        <v>5400</v>
      </c>
      <c r="F26" s="4">
        <v>29900</v>
      </c>
      <c r="G26" s="4">
        <v>2752460000</v>
      </c>
      <c r="H26" s="4">
        <f t="shared" si="0"/>
        <v>4892771659.5255814</v>
      </c>
      <c r="I26" s="4"/>
      <c r="J26" s="4"/>
      <c r="K26" s="4"/>
      <c r="L26" s="4"/>
      <c r="M26" s="4"/>
      <c r="N26" s="4"/>
      <c r="O26" s="4"/>
      <c r="P26" s="4"/>
      <c r="Q26" s="4"/>
      <c r="R26" s="4">
        <v>3739300</v>
      </c>
      <c r="S26" s="5">
        <v>1.0884390126494264E-2</v>
      </c>
      <c r="T26" s="5">
        <v>0</v>
      </c>
      <c r="U26" s="5">
        <v>4.2154570000000002E-2</v>
      </c>
    </row>
    <row r="27" spans="1:21" x14ac:dyDescent="0.2">
      <c r="A27" s="26"/>
      <c r="B27" t="s">
        <v>26</v>
      </c>
      <c r="C27" s="6">
        <v>45233</v>
      </c>
      <c r="D27" s="4">
        <v>610685</v>
      </c>
      <c r="E27" s="4">
        <v>636005</v>
      </c>
      <c r="F27" s="4">
        <v>-25320</v>
      </c>
      <c r="G27" s="4">
        <v>-2235420000</v>
      </c>
      <c r="H27" s="4">
        <f t="shared" si="0"/>
        <v>2657351659.5255814</v>
      </c>
      <c r="I27" s="4"/>
      <c r="J27" s="4"/>
      <c r="K27" s="4"/>
      <c r="L27" s="4"/>
      <c r="M27" s="4"/>
      <c r="N27" s="4"/>
      <c r="O27" s="4"/>
      <c r="P27" s="4"/>
      <c r="Q27" s="4"/>
      <c r="R27" s="4">
        <v>5449105</v>
      </c>
      <c r="S27" s="5">
        <v>0.22878803032791623</v>
      </c>
      <c r="T27" s="5">
        <v>0</v>
      </c>
      <c r="U27" s="5">
        <v>-2.2471910000000001E-2</v>
      </c>
    </row>
    <row r="28" spans="1:21" x14ac:dyDescent="0.2">
      <c r="A28" s="26"/>
      <c r="B28" t="s">
        <v>29</v>
      </c>
      <c r="C28" s="6">
        <v>45236</v>
      </c>
      <c r="D28" s="4">
        <v>790080</v>
      </c>
      <c r="E28" s="4">
        <v>791410</v>
      </c>
      <c r="F28" s="4">
        <v>-1330</v>
      </c>
      <c r="G28" s="4">
        <v>-117549402.85926819</v>
      </c>
      <c r="H28" s="4">
        <f t="shared" si="0"/>
        <v>2539802256.6663132</v>
      </c>
      <c r="I28" s="4"/>
      <c r="J28" s="4"/>
      <c r="K28" s="4"/>
      <c r="L28" s="4"/>
      <c r="M28" s="4"/>
      <c r="N28" s="4"/>
      <c r="O28" s="4"/>
      <c r="P28" s="4"/>
      <c r="Q28" s="4"/>
      <c r="R28" s="4">
        <v>1996075</v>
      </c>
      <c r="S28" s="5">
        <v>0.79229988853124256</v>
      </c>
      <c r="T28" s="5">
        <v>0</v>
      </c>
      <c r="U28" s="5">
        <v>1.7241380000000001E-2</v>
      </c>
    </row>
    <row r="29" spans="1:21" x14ac:dyDescent="0.2">
      <c r="A29" s="26"/>
      <c r="B29" t="s">
        <v>30</v>
      </c>
      <c r="C29" s="6">
        <v>45237</v>
      </c>
      <c r="D29" s="4">
        <v>5400</v>
      </c>
      <c r="E29" s="4">
        <v>33842</v>
      </c>
      <c r="F29" s="4">
        <v>-28442</v>
      </c>
      <c r="G29" s="4">
        <v>-2513620000</v>
      </c>
      <c r="H29" s="4">
        <f t="shared" si="0"/>
        <v>26182256.666313171</v>
      </c>
      <c r="I29" s="4"/>
      <c r="J29" s="4"/>
      <c r="K29" s="4"/>
      <c r="L29" s="4"/>
      <c r="M29" s="4"/>
      <c r="N29" s="4"/>
      <c r="O29" s="4"/>
      <c r="P29" s="4"/>
      <c r="Q29" s="4"/>
      <c r="R29" s="4">
        <v>1340200</v>
      </c>
      <c r="S29" s="5">
        <v>2.928070437248172E-2</v>
      </c>
      <c r="T29" s="5">
        <v>0</v>
      </c>
      <c r="U29" s="5">
        <v>-2.2598900000000001E-3</v>
      </c>
    </row>
    <row r="30" spans="1:21" x14ac:dyDescent="0.2">
      <c r="A30" s="26"/>
      <c r="B30" t="s">
        <v>37</v>
      </c>
      <c r="C30" s="6">
        <v>45238</v>
      </c>
      <c r="D30" s="4">
        <v>1017905</v>
      </c>
      <c r="E30" s="4">
        <v>988800</v>
      </c>
      <c r="F30" s="4">
        <v>29105</v>
      </c>
      <c r="G30" s="4">
        <v>2747920000</v>
      </c>
      <c r="H30" s="4">
        <f t="shared" si="0"/>
        <v>2774102256.6663132</v>
      </c>
      <c r="I30" s="4"/>
      <c r="J30" s="4"/>
      <c r="K30" s="4"/>
      <c r="L30" s="4"/>
      <c r="M30" s="4"/>
      <c r="N30" s="4"/>
      <c r="O30" s="4"/>
      <c r="P30" s="4"/>
      <c r="Q30" s="4"/>
      <c r="R30" s="4">
        <v>4161100</v>
      </c>
      <c r="S30" s="5">
        <v>0.48225349066352646</v>
      </c>
      <c r="T30" s="5">
        <v>0</v>
      </c>
      <c r="U30" s="5">
        <v>4.8697619999999997E-2</v>
      </c>
    </row>
    <row r="31" spans="1:21" x14ac:dyDescent="0.2">
      <c r="A31" s="26"/>
      <c r="B31" t="s">
        <v>32</v>
      </c>
      <c r="C31" s="6">
        <v>45239</v>
      </c>
      <c r="D31" s="4">
        <v>906030</v>
      </c>
      <c r="E31" s="4">
        <v>915660</v>
      </c>
      <c r="F31" s="4">
        <v>-9630</v>
      </c>
      <c r="G31" s="4">
        <v>-891500000</v>
      </c>
      <c r="H31" s="4">
        <f t="shared" si="0"/>
        <v>1882602256.6663132</v>
      </c>
      <c r="I31" s="4"/>
      <c r="J31" s="4"/>
      <c r="K31" s="4"/>
      <c r="L31" s="4"/>
      <c r="M31" s="4"/>
      <c r="N31" s="4"/>
      <c r="O31" s="4"/>
      <c r="P31" s="4"/>
      <c r="Q31" s="4"/>
      <c r="R31" s="4">
        <v>3010800</v>
      </c>
      <c r="S31" s="5">
        <v>0.60505181347150261</v>
      </c>
      <c r="T31" s="5">
        <v>0</v>
      </c>
      <c r="U31" s="5">
        <v>-1.0799099999999999E-3</v>
      </c>
    </row>
    <row r="32" spans="1:21" x14ac:dyDescent="0.2">
      <c r="A32" s="26"/>
      <c r="B32" t="s">
        <v>33</v>
      </c>
      <c r="C32" s="6">
        <v>45240</v>
      </c>
      <c r="D32" s="4">
        <v>526342</v>
      </c>
      <c r="E32" s="4">
        <v>494000</v>
      </c>
      <c r="F32" s="4">
        <v>32342</v>
      </c>
      <c r="G32" s="4">
        <v>3149470000</v>
      </c>
      <c r="H32" s="4">
        <f t="shared" si="0"/>
        <v>5032072256.6663132</v>
      </c>
      <c r="I32" s="4"/>
      <c r="J32" s="4"/>
      <c r="K32" s="4"/>
      <c r="L32" s="4"/>
      <c r="M32" s="4"/>
      <c r="N32" s="4"/>
      <c r="O32" s="4"/>
      <c r="P32" s="4"/>
      <c r="Q32" s="4"/>
      <c r="R32" s="4">
        <v>2952801</v>
      </c>
      <c r="S32" s="5">
        <v>0.34555054675204999</v>
      </c>
      <c r="T32" s="5">
        <v>0</v>
      </c>
      <c r="U32" s="5">
        <v>-1.0810810000000001E-2</v>
      </c>
    </row>
    <row r="33" spans="1:21" x14ac:dyDescent="0.2">
      <c r="A33" s="26"/>
      <c r="B33" t="s">
        <v>36</v>
      </c>
      <c r="C33" s="6">
        <v>45243</v>
      </c>
      <c r="D33" s="4">
        <v>477400</v>
      </c>
      <c r="E33" s="4">
        <v>502400</v>
      </c>
      <c r="F33" s="4">
        <v>-25000</v>
      </c>
      <c r="G33" s="4">
        <v>-2288030000</v>
      </c>
      <c r="H33" s="4">
        <f t="shared" si="0"/>
        <v>2744042256.6663132</v>
      </c>
      <c r="I33" s="4"/>
      <c r="J33" s="4"/>
      <c r="K33" s="4"/>
      <c r="L33" s="4"/>
      <c r="M33" s="4"/>
      <c r="N33" s="4"/>
      <c r="O33" s="4"/>
      <c r="P33" s="4"/>
      <c r="Q33" s="4"/>
      <c r="R33" s="4">
        <v>2009500</v>
      </c>
      <c r="S33" s="5">
        <v>0.48758397611346105</v>
      </c>
      <c r="T33" s="5">
        <v>0</v>
      </c>
      <c r="U33" s="5">
        <v>-1.0928999999999999E-3</v>
      </c>
    </row>
    <row r="34" spans="1:21" x14ac:dyDescent="0.2">
      <c r="A34" s="26"/>
      <c r="B34" t="s">
        <v>38</v>
      </c>
      <c r="C34" s="6">
        <v>45244</v>
      </c>
      <c r="D34" s="4">
        <v>188500</v>
      </c>
      <c r="E34" s="4">
        <v>188511</v>
      </c>
      <c r="F34" s="4">
        <v>-11</v>
      </c>
      <c r="G34" s="4">
        <v>-1010000</v>
      </c>
      <c r="H34" s="4">
        <f t="shared" si="0"/>
        <v>2743032256.6663132</v>
      </c>
      <c r="I34" s="4"/>
      <c r="J34" s="4"/>
      <c r="K34" s="4"/>
      <c r="L34" s="4"/>
      <c r="M34" s="4"/>
      <c r="N34" s="4"/>
      <c r="O34" s="4"/>
      <c r="P34" s="4"/>
      <c r="Q34" s="4"/>
      <c r="R34" s="4">
        <v>2228300</v>
      </c>
      <c r="S34" s="5">
        <v>0.16919220930754386</v>
      </c>
      <c r="T34" s="5">
        <v>0</v>
      </c>
      <c r="U34" s="5">
        <v>1.3129099999999999E-2</v>
      </c>
    </row>
    <row r="35" spans="1:21" x14ac:dyDescent="0.2">
      <c r="A35" s="26"/>
      <c r="B35" t="s">
        <v>7</v>
      </c>
      <c r="C35" s="6">
        <v>45245</v>
      </c>
      <c r="D35" s="4">
        <v>451700</v>
      </c>
      <c r="E35" s="4">
        <v>451700</v>
      </c>
      <c r="F35" s="4">
        <v>0</v>
      </c>
      <c r="G35" s="4">
        <v>0</v>
      </c>
      <c r="H35" s="4">
        <f t="shared" si="0"/>
        <v>2743032256.6663132</v>
      </c>
      <c r="I35" s="4"/>
      <c r="J35" s="4"/>
      <c r="K35" s="4"/>
      <c r="L35" s="4"/>
      <c r="M35" s="4"/>
      <c r="N35" s="4"/>
      <c r="O35" s="4"/>
      <c r="P35" s="4"/>
      <c r="Q35" s="4"/>
      <c r="R35" s="4">
        <v>2949301</v>
      </c>
      <c r="S35" s="5">
        <v>0.30630986799923099</v>
      </c>
      <c r="T35" s="5">
        <v>0</v>
      </c>
      <c r="U35" s="5">
        <v>-2.1598300000000002E-3</v>
      </c>
    </row>
    <row r="36" spans="1:21" x14ac:dyDescent="0.2">
      <c r="A36" s="26"/>
      <c r="B36" t="s">
        <v>8</v>
      </c>
      <c r="C36" s="6">
        <v>45246</v>
      </c>
      <c r="D36" s="4">
        <v>524760</v>
      </c>
      <c r="E36" s="4">
        <v>508800</v>
      </c>
      <c r="F36" s="4">
        <v>15960</v>
      </c>
      <c r="G36" s="4">
        <v>1471380000</v>
      </c>
      <c r="H36" s="4">
        <f t="shared" si="0"/>
        <v>4214412256.6663132</v>
      </c>
      <c r="I36" s="4"/>
      <c r="J36" s="4"/>
      <c r="K36" s="4"/>
      <c r="L36" s="4"/>
      <c r="M36" s="4"/>
      <c r="N36" s="4"/>
      <c r="O36" s="4"/>
      <c r="P36" s="4"/>
      <c r="Q36" s="4"/>
      <c r="R36" s="4">
        <v>2456401</v>
      </c>
      <c r="S36" s="5">
        <v>0.42076191957257791</v>
      </c>
      <c r="T36" s="5">
        <v>0</v>
      </c>
      <c r="U36" s="5">
        <v>6.4935100000000001E-3</v>
      </c>
    </row>
    <row r="37" spans="1:21" x14ac:dyDescent="0.2">
      <c r="A37" s="26"/>
      <c r="B37" t="s">
        <v>9</v>
      </c>
      <c r="C37" s="6">
        <v>45247</v>
      </c>
      <c r="D37" s="4">
        <v>243411</v>
      </c>
      <c r="E37" s="4">
        <v>245050</v>
      </c>
      <c r="F37" s="4">
        <v>-1639</v>
      </c>
      <c r="G37" s="4">
        <v>-150740000</v>
      </c>
      <c r="H37" s="4">
        <f t="shared" si="0"/>
        <v>4063672256.6663132</v>
      </c>
      <c r="I37" s="4"/>
      <c r="J37" s="4"/>
      <c r="K37" s="4"/>
      <c r="L37" s="4"/>
      <c r="M37" s="4"/>
      <c r="N37" s="4"/>
      <c r="O37" s="4"/>
      <c r="P37" s="4"/>
      <c r="Q37" s="4"/>
      <c r="R37" s="4">
        <v>3851300</v>
      </c>
      <c r="S37" s="5">
        <v>0.1268301612442552</v>
      </c>
      <c r="T37" s="5">
        <v>0</v>
      </c>
      <c r="U37" s="5">
        <v>-2.1505380000000001E-2</v>
      </c>
    </row>
    <row r="38" spans="1:21" x14ac:dyDescent="0.2">
      <c r="A38" s="26"/>
      <c r="B38" t="s">
        <v>12</v>
      </c>
      <c r="C38" s="2">
        <v>45250</v>
      </c>
      <c r="D38" s="4">
        <v>333000</v>
      </c>
      <c r="E38" s="4">
        <v>333023</v>
      </c>
      <c r="F38" s="4">
        <v>-23</v>
      </c>
      <c r="G38" s="4">
        <v>-2090000</v>
      </c>
      <c r="H38" s="4">
        <f>H37+G38</f>
        <v>4061582256.6663132</v>
      </c>
      <c r="I38" s="4"/>
      <c r="J38" s="4"/>
      <c r="K38" s="4"/>
      <c r="L38" s="4"/>
      <c r="M38" s="4"/>
      <c r="N38" s="4"/>
      <c r="O38" s="4"/>
      <c r="P38" s="4"/>
      <c r="Q38" s="4"/>
      <c r="R38" s="4">
        <v>2214600</v>
      </c>
      <c r="S38" s="5">
        <v>0.30074189469881696</v>
      </c>
      <c r="T38" s="5">
        <v>0</v>
      </c>
      <c r="U38" s="5">
        <v>-3.2967000000000001E-3</v>
      </c>
    </row>
    <row r="39" spans="1:21" x14ac:dyDescent="0.2">
      <c r="A39" s="26"/>
      <c r="B39" t="s">
        <v>13</v>
      </c>
      <c r="C39" s="2">
        <v>45251</v>
      </c>
      <c r="D39" s="4">
        <v>193400</v>
      </c>
      <c r="E39" s="4">
        <v>192700</v>
      </c>
      <c r="F39" s="4">
        <v>700</v>
      </c>
      <c r="G39" s="4">
        <v>64400000</v>
      </c>
      <c r="H39" s="4">
        <f t="shared" si="0"/>
        <v>4125982256.6663132</v>
      </c>
      <c r="I39" s="4"/>
      <c r="J39" s="4"/>
      <c r="K39" s="4"/>
      <c r="L39" s="4"/>
      <c r="M39" s="4"/>
      <c r="N39" s="4"/>
      <c r="O39" s="4"/>
      <c r="P39" s="4"/>
      <c r="Q39" s="4"/>
      <c r="R39" s="4">
        <v>1653400</v>
      </c>
      <c r="S39" s="5">
        <v>0.23351880972541431</v>
      </c>
      <c r="T39" s="5">
        <v>0</v>
      </c>
      <c r="U39" s="5">
        <v>1.323043E-2</v>
      </c>
    </row>
    <row r="40" spans="1:21" x14ac:dyDescent="0.2">
      <c r="A40" s="26"/>
      <c r="B40" t="s">
        <v>14</v>
      </c>
      <c r="C40" s="2">
        <v>45252</v>
      </c>
      <c r="D40" s="4">
        <v>99150</v>
      </c>
      <c r="E40" s="4">
        <v>113900</v>
      </c>
      <c r="F40" s="4">
        <v>-14750</v>
      </c>
      <c r="G40" s="4">
        <v>-1372520000</v>
      </c>
      <c r="H40" s="4">
        <f t="shared" si="0"/>
        <v>2753462256.6663132</v>
      </c>
      <c r="I40" s="4"/>
      <c r="J40" s="4"/>
      <c r="K40" s="4"/>
      <c r="L40" s="4"/>
      <c r="M40" s="4"/>
      <c r="N40" s="4"/>
      <c r="O40" s="4"/>
      <c r="P40" s="4"/>
      <c r="Q40" s="4"/>
      <c r="R40" s="4">
        <v>3394300</v>
      </c>
      <c r="S40" s="5">
        <v>6.2766991721415311E-2</v>
      </c>
      <c r="T40" s="5">
        <v>0</v>
      </c>
      <c r="U40" s="5">
        <v>1.1969530000000001E-2</v>
      </c>
    </row>
    <row r="41" spans="1:21" x14ac:dyDescent="0.2">
      <c r="A41" s="26"/>
      <c r="B41" t="s">
        <v>15</v>
      </c>
      <c r="C41" s="2">
        <v>45253</v>
      </c>
      <c r="D41" s="4">
        <v>425823</v>
      </c>
      <c r="E41" s="4">
        <v>425806</v>
      </c>
      <c r="F41" s="4">
        <v>17</v>
      </c>
      <c r="G41" s="4">
        <v>1600000</v>
      </c>
      <c r="H41" s="4">
        <f t="shared" si="0"/>
        <v>2755062256.6663132</v>
      </c>
      <c r="I41" s="4"/>
      <c r="J41" s="4"/>
      <c r="K41" s="4"/>
      <c r="L41" s="4"/>
      <c r="M41" s="4"/>
      <c r="N41" s="4"/>
      <c r="O41" s="4"/>
      <c r="P41" s="4"/>
      <c r="Q41" s="4"/>
      <c r="R41" s="4">
        <v>2631500</v>
      </c>
      <c r="S41" s="5">
        <v>0.32362872886186583</v>
      </c>
      <c r="T41" s="5">
        <v>0</v>
      </c>
      <c r="U41" s="5">
        <v>-2.3655909999999999E-2</v>
      </c>
    </row>
    <row r="42" spans="1:21" x14ac:dyDescent="0.2">
      <c r="A42" s="26"/>
      <c r="B42" t="s">
        <v>16</v>
      </c>
      <c r="C42" s="2">
        <v>45254</v>
      </c>
      <c r="D42" s="4">
        <v>147300</v>
      </c>
      <c r="E42" s="4">
        <v>147358</v>
      </c>
      <c r="F42" s="4">
        <v>-58</v>
      </c>
      <c r="G42" s="4">
        <v>-5290000</v>
      </c>
      <c r="H42" s="4">
        <f t="shared" si="0"/>
        <v>2749772256.6663132</v>
      </c>
      <c r="I42" s="4"/>
      <c r="J42" s="4"/>
      <c r="K42" s="4"/>
      <c r="L42" s="4"/>
      <c r="M42" s="4"/>
      <c r="N42" s="4"/>
      <c r="O42" s="4"/>
      <c r="P42" s="4"/>
      <c r="Q42" s="4"/>
      <c r="R42" s="4">
        <v>2500900</v>
      </c>
      <c r="S42" s="5">
        <v>0.11782078451757368</v>
      </c>
      <c r="T42" s="5">
        <v>0</v>
      </c>
      <c r="U42" s="5">
        <v>4.4052900000000001E-3</v>
      </c>
    </row>
    <row r="43" spans="1:21" x14ac:dyDescent="0.2">
      <c r="A43" s="26"/>
      <c r="B43" t="s">
        <v>19</v>
      </c>
      <c r="C43" s="2">
        <v>45257</v>
      </c>
      <c r="D43" s="4">
        <v>498700</v>
      </c>
      <c r="E43" s="4">
        <v>482300</v>
      </c>
      <c r="F43" s="4">
        <v>16400</v>
      </c>
      <c r="G43" s="4">
        <v>1498960000</v>
      </c>
      <c r="H43" s="4">
        <f t="shared" si="0"/>
        <v>4248732256.6663132</v>
      </c>
      <c r="I43" s="4"/>
      <c r="J43" s="4"/>
      <c r="K43" s="4"/>
      <c r="L43" s="4"/>
      <c r="M43" s="4"/>
      <c r="N43" s="4"/>
      <c r="O43" s="4"/>
      <c r="P43" s="4"/>
      <c r="Q43" s="4"/>
      <c r="R43" s="4">
        <v>2181800</v>
      </c>
      <c r="S43" s="5">
        <v>0.44962874690622423</v>
      </c>
      <c r="T43" s="5">
        <v>0</v>
      </c>
      <c r="U43" s="5">
        <v>-5.4824599999999998E-3</v>
      </c>
    </row>
    <row r="44" spans="1:21" x14ac:dyDescent="0.2">
      <c r="A44" s="26"/>
      <c r="B44" t="s">
        <v>20</v>
      </c>
      <c r="C44" s="2">
        <v>45258</v>
      </c>
      <c r="D44" s="4">
        <v>177006</v>
      </c>
      <c r="E44" s="4">
        <v>177000</v>
      </c>
      <c r="F44" s="4">
        <v>6</v>
      </c>
      <c r="G44" s="4">
        <v>540000</v>
      </c>
      <c r="H44" s="4">
        <f t="shared" si="0"/>
        <v>4249272256.6663132</v>
      </c>
      <c r="I44" s="4"/>
      <c r="J44" s="4"/>
      <c r="K44" s="4"/>
      <c r="L44" s="4"/>
      <c r="M44" s="4"/>
      <c r="N44" s="4"/>
      <c r="O44" s="4"/>
      <c r="P44" s="4"/>
      <c r="Q44" s="4"/>
      <c r="R44" s="4">
        <v>3038800</v>
      </c>
      <c r="S44" s="5">
        <v>0.11649532710280373</v>
      </c>
      <c r="T44" s="5">
        <v>0</v>
      </c>
      <c r="U44" s="5">
        <v>4.4101399999999999E-3</v>
      </c>
    </row>
    <row r="45" spans="1:21" x14ac:dyDescent="0.2">
      <c r="A45" s="26"/>
      <c r="B45" t="s">
        <v>21</v>
      </c>
      <c r="C45" s="2">
        <v>45259</v>
      </c>
      <c r="D45" s="4">
        <v>133358</v>
      </c>
      <c r="E45" s="4">
        <v>133300</v>
      </c>
      <c r="F45" s="4">
        <v>58</v>
      </c>
      <c r="G45" s="4">
        <v>5280000</v>
      </c>
      <c r="H45" s="4">
        <f t="shared" si="0"/>
        <v>4254552256.6663132</v>
      </c>
      <c r="I45" s="4"/>
      <c r="J45" s="4"/>
      <c r="K45" s="4"/>
      <c r="L45" s="4"/>
      <c r="M45" s="4"/>
      <c r="N45" s="4"/>
      <c r="O45" s="4"/>
      <c r="P45" s="4"/>
      <c r="Q45" s="4"/>
      <c r="R45" s="4">
        <v>934800</v>
      </c>
      <c r="S45" s="5">
        <v>0.28525673940949936</v>
      </c>
      <c r="T45" s="5">
        <v>0</v>
      </c>
      <c r="U45" s="5">
        <v>6.5861699999999997E-3</v>
      </c>
    </row>
    <row r="46" spans="1:21" x14ac:dyDescent="0.2">
      <c r="A46" s="26"/>
      <c r="B46" t="s">
        <v>22</v>
      </c>
      <c r="C46" s="2">
        <v>45260</v>
      </c>
      <c r="D46" s="4">
        <v>842600</v>
      </c>
      <c r="E46" s="4">
        <v>842823</v>
      </c>
      <c r="F46" s="4">
        <v>-223</v>
      </c>
      <c r="G46" s="4">
        <v>-20620000</v>
      </c>
      <c r="H46" s="4">
        <f t="shared" si="0"/>
        <v>4233932256.6663132</v>
      </c>
      <c r="I46" s="4"/>
      <c r="J46" s="4"/>
      <c r="K46" s="4"/>
      <c r="L46" s="4"/>
      <c r="M46" s="4"/>
      <c r="N46" s="4"/>
      <c r="O46" s="4"/>
      <c r="P46" s="4"/>
      <c r="Q46" s="4"/>
      <c r="R46" s="4">
        <v>2850100</v>
      </c>
      <c r="S46" s="5">
        <v>0.59135574190379281</v>
      </c>
      <c r="T46" s="5">
        <v>0</v>
      </c>
      <c r="U46" s="5">
        <v>2.18103E-3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684478</v>
      </c>
      <c r="E47" s="4">
        <v>684517</v>
      </c>
      <c r="F47" s="4">
        <v>-39</v>
      </c>
      <c r="G47" s="4">
        <v>-3830000</v>
      </c>
      <c r="H47" s="4">
        <f t="shared" si="0"/>
        <v>4230102256.6663132</v>
      </c>
      <c r="I47" s="4"/>
      <c r="J47" s="4"/>
      <c r="K47" s="4"/>
      <c r="L47" s="4"/>
      <c r="M47" s="4"/>
      <c r="N47" s="4"/>
      <c r="O47" s="4"/>
      <c r="P47" s="4"/>
      <c r="Q47" s="4"/>
      <c r="R47" s="4">
        <v>1875317</v>
      </c>
      <c r="S47" s="5">
        <v>0.73000724677481199</v>
      </c>
      <c r="T47" s="5">
        <v>0</v>
      </c>
      <c r="U47" s="5">
        <v>5.4406999999999997E-3</v>
      </c>
    </row>
    <row r="48" spans="1:21" x14ac:dyDescent="0.2">
      <c r="A48" s="26"/>
      <c r="B48" t="s">
        <v>27</v>
      </c>
      <c r="C48" s="2">
        <v>45264</v>
      </c>
      <c r="D48" s="4">
        <v>189000</v>
      </c>
      <c r="E48" s="4">
        <v>190297</v>
      </c>
      <c r="F48" s="4">
        <v>-1297</v>
      </c>
      <c r="G48" s="4">
        <v>-120330000</v>
      </c>
      <c r="H48" s="4">
        <f t="shared" si="0"/>
        <v>4109772256.6663132</v>
      </c>
      <c r="I48" s="4"/>
      <c r="J48" s="4"/>
      <c r="K48" s="4"/>
      <c r="L48" s="4"/>
      <c r="M48" s="4"/>
      <c r="N48" s="4"/>
      <c r="O48" s="4"/>
      <c r="P48" s="4"/>
      <c r="Q48" s="4"/>
      <c r="R48" s="4">
        <v>3676403</v>
      </c>
      <c r="S48" s="5">
        <v>0.10317068068979381</v>
      </c>
      <c r="T48" s="5">
        <v>0</v>
      </c>
      <c r="U48" s="5">
        <v>1.298701E-2</v>
      </c>
    </row>
    <row r="49" spans="1:21" x14ac:dyDescent="0.2">
      <c r="A49" s="26"/>
      <c r="B49" t="s">
        <v>28</v>
      </c>
      <c r="C49" s="2">
        <v>45265</v>
      </c>
      <c r="D49" s="4">
        <v>20223</v>
      </c>
      <c r="E49" s="4">
        <v>20000</v>
      </c>
      <c r="F49" s="4">
        <v>223</v>
      </c>
      <c r="G49" s="4">
        <v>20940000</v>
      </c>
      <c r="H49" s="4">
        <f t="shared" si="0"/>
        <v>4130712256.6663132</v>
      </c>
      <c r="I49" s="4"/>
      <c r="J49" s="4"/>
      <c r="K49" s="4"/>
      <c r="L49" s="4"/>
      <c r="M49" s="4"/>
      <c r="N49" s="4"/>
      <c r="O49" s="4"/>
      <c r="P49" s="4"/>
      <c r="Q49" s="4"/>
      <c r="R49" s="4">
        <v>3671700</v>
      </c>
      <c r="S49" s="5">
        <v>1.0954871040662364E-2</v>
      </c>
      <c r="T49" s="5">
        <v>0</v>
      </c>
      <c r="U49" s="5">
        <v>1.282051E-2</v>
      </c>
    </row>
    <row r="50" spans="1:21" x14ac:dyDescent="0.2">
      <c r="A50" s="26"/>
      <c r="B50" t="s">
        <v>29</v>
      </c>
      <c r="C50" s="2">
        <v>45266</v>
      </c>
      <c r="D50" s="4">
        <v>860339</v>
      </c>
      <c r="E50" s="4">
        <v>861100</v>
      </c>
      <c r="F50" s="4">
        <v>-761</v>
      </c>
      <c r="G50" s="4">
        <v>-71730000</v>
      </c>
      <c r="H50" s="4">
        <f t="shared" si="0"/>
        <v>4058982256.6663132</v>
      </c>
      <c r="I50" s="4"/>
      <c r="J50" s="4"/>
      <c r="K50" s="4"/>
      <c r="L50" s="4"/>
      <c r="M50" s="4"/>
      <c r="N50" s="4"/>
      <c r="O50" s="4"/>
      <c r="P50" s="4"/>
      <c r="Q50" s="4"/>
      <c r="R50" s="4">
        <v>2106100</v>
      </c>
      <c r="S50" s="5">
        <v>0.81735862494658373</v>
      </c>
      <c r="T50" s="5">
        <v>0</v>
      </c>
      <c r="U50" s="5">
        <v>2.1096999999999999E-3</v>
      </c>
    </row>
    <row r="51" spans="1:21" x14ac:dyDescent="0.2">
      <c r="A51" s="26"/>
      <c r="B51" t="s">
        <v>30</v>
      </c>
      <c r="C51" s="2">
        <v>45267</v>
      </c>
      <c r="D51" s="4">
        <v>1239700</v>
      </c>
      <c r="E51" s="4">
        <v>1245130</v>
      </c>
      <c r="F51" s="4">
        <v>-5430</v>
      </c>
      <c r="G51" s="4">
        <v>-506330000</v>
      </c>
      <c r="H51" s="4">
        <f t="shared" si="0"/>
        <v>3552652256.6663132</v>
      </c>
      <c r="I51" s="4"/>
      <c r="J51" s="4"/>
      <c r="K51" s="4"/>
      <c r="L51" s="4"/>
      <c r="M51" s="4"/>
      <c r="N51" s="4"/>
      <c r="O51" s="4"/>
      <c r="P51" s="4"/>
      <c r="Q51" s="4"/>
      <c r="R51" s="4">
        <v>5040930</v>
      </c>
      <c r="S51" s="5">
        <v>0.49293086791524582</v>
      </c>
      <c r="T51" s="5">
        <v>0</v>
      </c>
      <c r="U51" s="5">
        <v>-7.3684199999999997E-3</v>
      </c>
    </row>
    <row r="52" spans="1:21" x14ac:dyDescent="0.2">
      <c r="A52" s="26"/>
      <c r="B52" t="s">
        <v>37</v>
      </c>
      <c r="C52" s="2">
        <v>45268</v>
      </c>
      <c r="D52" s="4">
        <v>193200</v>
      </c>
      <c r="E52" s="4">
        <v>211815</v>
      </c>
      <c r="F52" s="4">
        <v>-18615</v>
      </c>
      <c r="G52" s="4">
        <v>-1750380000</v>
      </c>
      <c r="H52" s="4">
        <f t="shared" si="0"/>
        <v>1802272256.6663132</v>
      </c>
      <c r="I52" s="4">
        <v>27370</v>
      </c>
      <c r="J52" s="4">
        <v>198400</v>
      </c>
      <c r="K52" s="4">
        <v>-171030</v>
      </c>
      <c r="L52" s="4">
        <v>-16104717000</v>
      </c>
      <c r="M52" s="4"/>
      <c r="N52" s="4"/>
      <c r="O52" s="4"/>
      <c r="P52" s="4"/>
      <c r="Q52" s="4"/>
      <c r="R52" s="4">
        <v>1964170</v>
      </c>
      <c r="S52" s="5">
        <v>0.20620160169435436</v>
      </c>
      <c r="T52" s="5">
        <v>0</v>
      </c>
      <c r="U52" s="5">
        <v>-1.0604500000000001E-3</v>
      </c>
    </row>
    <row r="53" spans="1:21" x14ac:dyDescent="0.2">
      <c r="A53" s="26"/>
      <c r="B53" t="s">
        <v>34</v>
      </c>
      <c r="C53" s="2">
        <v>45271</v>
      </c>
      <c r="D53" s="4">
        <v>258100</v>
      </c>
      <c r="E53" s="4">
        <v>262530</v>
      </c>
      <c r="F53" s="4">
        <v>-4430</v>
      </c>
      <c r="G53" s="4">
        <v>-421820000</v>
      </c>
      <c r="H53" s="4">
        <f t="shared" si="0"/>
        <v>1380452256.6663132</v>
      </c>
      <c r="I53" s="4">
        <v>31500</v>
      </c>
      <c r="J53" s="4">
        <v>120000</v>
      </c>
      <c r="K53" s="4">
        <v>-88500</v>
      </c>
      <c r="L53" s="4">
        <v>-8436670000</v>
      </c>
      <c r="M53" s="4"/>
      <c r="N53" s="4"/>
      <c r="O53" s="4"/>
      <c r="P53" s="4"/>
      <c r="Q53" s="4"/>
      <c r="R53" s="4">
        <v>1821800</v>
      </c>
      <c r="S53" s="5">
        <v>0.28577780217367438</v>
      </c>
      <c r="T53" s="5">
        <v>8.315951256998573E-2</v>
      </c>
      <c r="U53" s="5">
        <v>8.4925699999999996E-3</v>
      </c>
    </row>
    <row r="54" spans="1:21" x14ac:dyDescent="0.2">
      <c r="A54" s="26"/>
      <c r="B54" t="s">
        <v>35</v>
      </c>
      <c r="C54" s="2">
        <v>45272</v>
      </c>
      <c r="D54" s="4">
        <v>1151656</v>
      </c>
      <c r="E54" s="4">
        <v>1152186</v>
      </c>
      <c r="F54" s="4">
        <v>-530</v>
      </c>
      <c r="G54" s="4">
        <v>-56170000</v>
      </c>
      <c r="H54" s="4">
        <f t="shared" si="0"/>
        <v>1324282256.6663132</v>
      </c>
      <c r="I54" s="4">
        <v>291362</v>
      </c>
      <c r="J54" s="4">
        <v>759969</v>
      </c>
      <c r="K54" s="4">
        <v>-468607</v>
      </c>
      <c r="L54" s="4">
        <v>-45069621000</v>
      </c>
      <c r="M54" s="4"/>
      <c r="N54" s="4"/>
      <c r="O54" s="4"/>
      <c r="P54" s="4"/>
      <c r="Q54" s="4"/>
      <c r="R54" s="4">
        <v>5303088</v>
      </c>
      <c r="S54" s="5">
        <v>0.43443405050038769</v>
      </c>
      <c r="T54" s="5">
        <v>0.1982488316241405</v>
      </c>
      <c r="U54" s="5">
        <v>1.8947370000000002E-2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C53-DE44-8445-9735-3A41BEBED4B3}">
  <dimension ref="A1:U67"/>
  <sheetViews>
    <sheetView topLeftCell="G1" workbookViewId="0">
      <pane ySplit="2" topLeftCell="A32" activePane="bottomLeft" state="frozen"/>
      <selection pane="bottomLeft" activeCell="H54" sqref="H54"/>
    </sheetView>
  </sheetViews>
  <sheetFormatPr baseColWidth="10" defaultRowHeight="16" x14ac:dyDescent="0.2"/>
  <cols>
    <col min="4" max="4" width="12.6640625" customWidth="1"/>
    <col min="5" max="5" width="13.33203125" customWidth="1"/>
    <col min="6" max="6" width="13.1640625" customWidth="1"/>
    <col min="7" max="7" width="16" customWidth="1"/>
    <col min="8" max="8" width="19.83203125" customWidth="1"/>
    <col min="18" max="18" width="13.6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811</v>
      </c>
      <c r="E3" s="4">
        <v>46478</v>
      </c>
      <c r="F3" s="4">
        <v>-45667</v>
      </c>
      <c r="G3" s="4">
        <v>-2114641031.8900003</v>
      </c>
      <c r="H3" s="4">
        <v>-2114641031.8900003</v>
      </c>
      <c r="I3" s="4"/>
      <c r="J3" s="4"/>
      <c r="K3" s="4"/>
      <c r="L3" s="4"/>
      <c r="M3" s="4"/>
      <c r="N3" s="4"/>
      <c r="O3" s="4"/>
      <c r="P3" s="4"/>
      <c r="Q3" s="4"/>
      <c r="R3" s="4">
        <v>631300</v>
      </c>
      <c r="S3" s="5">
        <v>7.4907334072548709E-2</v>
      </c>
      <c r="T3" s="5">
        <v>0</v>
      </c>
      <c r="U3" s="5">
        <v>2.29437E-3</v>
      </c>
    </row>
    <row r="4" spans="1:21" x14ac:dyDescent="0.2">
      <c r="A4" s="26"/>
      <c r="B4" t="s">
        <v>26</v>
      </c>
      <c r="C4" s="2">
        <v>45202</v>
      </c>
      <c r="D4" s="4">
        <v>5000</v>
      </c>
      <c r="E4" s="4">
        <v>17200</v>
      </c>
      <c r="F4" s="4">
        <v>-12200</v>
      </c>
      <c r="G4" s="4">
        <v>-552847514</v>
      </c>
      <c r="H4" s="4">
        <f>H3+G4</f>
        <v>-2667488545.8900003</v>
      </c>
      <c r="I4" s="4"/>
      <c r="J4" s="4"/>
      <c r="K4" s="4"/>
      <c r="L4" s="4"/>
      <c r="M4" s="4"/>
      <c r="N4" s="4"/>
      <c r="O4" s="4"/>
      <c r="P4" s="4"/>
      <c r="Q4" s="4"/>
      <c r="R4" s="4">
        <v>977900</v>
      </c>
      <c r="S4" s="5">
        <v>2.2701707741077819E-2</v>
      </c>
      <c r="T4" s="5">
        <v>0</v>
      </c>
      <c r="U4" s="5">
        <v>-2.1274299999999999E-2</v>
      </c>
    </row>
    <row r="5" spans="1:21" x14ac:dyDescent="0.2">
      <c r="A5" s="26"/>
      <c r="B5" t="s">
        <v>27</v>
      </c>
      <c r="C5" s="2">
        <v>45203</v>
      </c>
      <c r="D5" s="4">
        <v>49</v>
      </c>
      <c r="E5" s="4">
        <v>21800</v>
      </c>
      <c r="F5" s="4">
        <v>-21751</v>
      </c>
      <c r="G5" s="4">
        <v>-978616424.28999996</v>
      </c>
      <c r="H5" s="4">
        <f>H4+G5</f>
        <v>-3646104970.1800003</v>
      </c>
      <c r="I5" s="4"/>
      <c r="J5" s="4"/>
      <c r="K5" s="4"/>
      <c r="L5" s="4"/>
      <c r="M5" s="4"/>
      <c r="N5" s="4"/>
      <c r="O5" s="4"/>
      <c r="P5" s="4"/>
      <c r="Q5" s="4"/>
      <c r="R5" s="4">
        <v>1033100</v>
      </c>
      <c r="S5" s="5">
        <v>2.1148969122059821E-2</v>
      </c>
      <c r="T5" s="5">
        <v>0</v>
      </c>
      <c r="U5" s="5">
        <v>-6.7991199999999996E-3</v>
      </c>
    </row>
    <row r="6" spans="1:21" x14ac:dyDescent="0.2">
      <c r="A6" s="26"/>
      <c r="B6" t="s">
        <v>28</v>
      </c>
      <c r="C6" s="2">
        <v>45204</v>
      </c>
      <c r="D6" s="4">
        <v>0</v>
      </c>
      <c r="E6" s="4">
        <v>29500</v>
      </c>
      <c r="F6" s="4">
        <v>-29500</v>
      </c>
      <c r="G6" s="4">
        <v>-1346224535</v>
      </c>
      <c r="H6" s="4">
        <f>H5+G6</f>
        <v>-4992329505.1800003</v>
      </c>
      <c r="I6" s="4"/>
      <c r="J6" s="4"/>
      <c r="K6" s="4"/>
      <c r="L6" s="4"/>
      <c r="M6" s="4"/>
      <c r="N6" s="4"/>
      <c r="O6" s="4"/>
      <c r="P6" s="4"/>
      <c r="Q6" s="4"/>
      <c r="R6" s="4">
        <v>816400</v>
      </c>
      <c r="S6" s="5">
        <v>3.6134247917687407E-2</v>
      </c>
      <c r="T6" s="5">
        <v>0</v>
      </c>
      <c r="U6" s="5">
        <v>1.411111E-2</v>
      </c>
    </row>
    <row r="7" spans="1:21" x14ac:dyDescent="0.2">
      <c r="A7" s="26"/>
      <c r="B7" t="s">
        <v>29</v>
      </c>
      <c r="C7" s="2">
        <v>45205</v>
      </c>
      <c r="D7" s="4">
        <v>0</v>
      </c>
      <c r="E7" s="4">
        <v>10280</v>
      </c>
      <c r="F7" s="4">
        <v>-10280</v>
      </c>
      <c r="G7" s="4">
        <v>-465915370.91052425</v>
      </c>
      <c r="H7" s="4">
        <f t="shared" ref="H7:H54" si="0">H6+G7</f>
        <v>-5458244876.0905247</v>
      </c>
      <c r="I7" s="4"/>
      <c r="J7" s="4"/>
      <c r="K7" s="4"/>
      <c r="L7" s="4"/>
      <c r="M7" s="4"/>
      <c r="N7" s="4"/>
      <c r="O7" s="4"/>
      <c r="P7" s="4"/>
      <c r="Q7" s="4"/>
      <c r="R7" s="4">
        <v>761100</v>
      </c>
      <c r="S7" s="5">
        <v>1.3506766522139009E-2</v>
      </c>
      <c r="T7" s="5">
        <v>0</v>
      </c>
      <c r="U7" s="5">
        <v>-6.0745599999999997E-3</v>
      </c>
    </row>
    <row r="8" spans="1:21" x14ac:dyDescent="0.2">
      <c r="A8" s="26"/>
      <c r="B8" t="s">
        <v>32</v>
      </c>
      <c r="C8" s="2">
        <v>45208</v>
      </c>
      <c r="D8" s="4">
        <v>5000</v>
      </c>
      <c r="E8" s="4">
        <v>3770</v>
      </c>
      <c r="F8" s="4">
        <v>1230</v>
      </c>
      <c r="G8" s="4">
        <v>57022099.112564236</v>
      </c>
      <c r="H8" s="4">
        <f t="shared" si="0"/>
        <v>-5401222776.9779606</v>
      </c>
      <c r="I8" s="4"/>
      <c r="J8" s="4"/>
      <c r="K8" s="4"/>
      <c r="L8" s="4"/>
      <c r="M8" s="4"/>
      <c r="N8" s="4"/>
      <c r="O8" s="4"/>
      <c r="P8" s="4"/>
      <c r="Q8" s="4"/>
      <c r="R8" s="4">
        <v>1070500</v>
      </c>
      <c r="S8" s="5">
        <v>8.1924334423166753E-3</v>
      </c>
      <c r="T8" s="5">
        <v>0</v>
      </c>
      <c r="U8" s="5">
        <v>2.3377479999999999E-2</v>
      </c>
    </row>
    <row r="9" spans="1:21" x14ac:dyDescent="0.2">
      <c r="A9" s="26"/>
      <c r="B9" t="s">
        <v>33</v>
      </c>
      <c r="C9" s="2">
        <v>45209</v>
      </c>
      <c r="D9" s="4">
        <v>150</v>
      </c>
      <c r="E9" s="4">
        <v>1200</v>
      </c>
      <c r="F9" s="4">
        <v>-1050</v>
      </c>
      <c r="G9" s="4">
        <v>-50127510.421342909</v>
      </c>
      <c r="H9" s="4">
        <f t="shared" si="0"/>
        <v>-5451350287.3993034</v>
      </c>
      <c r="I9" s="4"/>
      <c r="J9" s="4"/>
      <c r="K9" s="4"/>
      <c r="L9" s="4"/>
      <c r="M9" s="4"/>
      <c r="N9" s="4"/>
      <c r="O9" s="4"/>
      <c r="P9" s="4"/>
      <c r="Q9" s="4"/>
      <c r="R9" s="4">
        <v>1559300</v>
      </c>
      <c r="S9" s="5">
        <v>8.6577310331559037E-4</v>
      </c>
      <c r="T9" s="5">
        <v>0</v>
      </c>
      <c r="U9" s="5">
        <v>2.8879309999999998E-2</v>
      </c>
    </row>
    <row r="10" spans="1:21" x14ac:dyDescent="0.2">
      <c r="A10" s="26"/>
      <c r="B10" t="s">
        <v>34</v>
      </c>
      <c r="C10" s="2">
        <v>45210</v>
      </c>
      <c r="D10" s="4">
        <v>3320</v>
      </c>
      <c r="E10" s="4">
        <v>1100</v>
      </c>
      <c r="F10" s="4">
        <v>2220</v>
      </c>
      <c r="G10" s="4">
        <v>107234772.90836653</v>
      </c>
      <c r="H10" s="4">
        <f t="shared" si="0"/>
        <v>-5344115514.4909372</v>
      </c>
      <c r="I10" s="4"/>
      <c r="J10" s="4"/>
      <c r="K10" s="4"/>
      <c r="L10" s="4"/>
      <c r="M10" s="4"/>
      <c r="N10" s="4"/>
      <c r="O10" s="4"/>
      <c r="P10" s="4"/>
      <c r="Q10" s="4"/>
      <c r="R10" s="4">
        <v>928700</v>
      </c>
      <c r="S10" s="5">
        <v>4.7593410143210941E-3</v>
      </c>
      <c r="T10" s="5">
        <v>0</v>
      </c>
      <c r="U10" s="5">
        <v>1.266247E-2</v>
      </c>
    </row>
    <row r="11" spans="1:21" x14ac:dyDescent="0.2">
      <c r="A11" s="26"/>
      <c r="B11" t="s">
        <v>35</v>
      </c>
      <c r="C11" s="2">
        <v>45211</v>
      </c>
      <c r="D11" s="4">
        <v>2380</v>
      </c>
      <c r="E11" s="4">
        <v>3000</v>
      </c>
      <c r="F11" s="4">
        <v>-620</v>
      </c>
      <c r="G11" s="4">
        <v>-29922077.757125154</v>
      </c>
      <c r="H11" s="4">
        <f t="shared" si="0"/>
        <v>-5374037592.2480621</v>
      </c>
      <c r="I11" s="4"/>
      <c r="J11" s="4"/>
      <c r="K11" s="4"/>
      <c r="L11" s="4"/>
      <c r="M11" s="4"/>
      <c r="N11" s="4"/>
      <c r="O11" s="4"/>
      <c r="P11" s="4"/>
      <c r="Q11" s="4"/>
      <c r="R11" s="4">
        <v>645600</v>
      </c>
      <c r="S11" s="5">
        <v>8.3333333333333332E-3</v>
      </c>
      <c r="T11" s="5">
        <v>0</v>
      </c>
      <c r="U11" s="5">
        <v>-8.0745000000000003E-4</v>
      </c>
    </row>
    <row r="12" spans="1:21" x14ac:dyDescent="0.2">
      <c r="A12" s="26"/>
      <c r="B12" t="s">
        <v>36</v>
      </c>
      <c r="C12" s="2">
        <v>45212</v>
      </c>
      <c r="D12" s="4">
        <v>6800</v>
      </c>
      <c r="E12" s="4">
        <v>3000</v>
      </c>
      <c r="F12" s="4">
        <v>3800</v>
      </c>
      <c r="G12" s="4">
        <v>186560825.10103276</v>
      </c>
      <c r="H12" s="4">
        <f t="shared" si="0"/>
        <v>-5187476767.1470289</v>
      </c>
      <c r="I12" s="4"/>
      <c r="J12" s="4"/>
      <c r="K12" s="4"/>
      <c r="L12" s="4"/>
      <c r="M12" s="4"/>
      <c r="N12" s="4"/>
      <c r="O12" s="4"/>
      <c r="P12" s="4"/>
      <c r="Q12" s="4"/>
      <c r="R12" s="4">
        <v>1781600</v>
      </c>
      <c r="S12" s="5">
        <v>5.5006735518634935E-3</v>
      </c>
      <c r="T12" s="5">
        <v>0</v>
      </c>
      <c r="U12" s="5">
        <v>1.6459629999999999E-2</v>
      </c>
    </row>
    <row r="13" spans="1:21" x14ac:dyDescent="0.2">
      <c r="A13" s="26"/>
      <c r="B13" t="s">
        <v>8</v>
      </c>
      <c r="C13" s="6">
        <v>45215</v>
      </c>
      <c r="D13" s="4">
        <v>16520</v>
      </c>
      <c r="E13" s="4">
        <v>107070</v>
      </c>
      <c r="F13" s="4">
        <v>-90550</v>
      </c>
      <c r="G13" s="4">
        <v>-4617510316.7845736</v>
      </c>
      <c r="H13" s="4">
        <f t="shared" si="0"/>
        <v>-9804987083.9316025</v>
      </c>
      <c r="I13" s="4"/>
      <c r="J13" s="4"/>
      <c r="K13" s="4"/>
      <c r="L13" s="4"/>
      <c r="M13" s="4"/>
      <c r="N13" s="4"/>
      <c r="O13" s="4"/>
      <c r="P13" s="4"/>
      <c r="Q13" s="4"/>
      <c r="R13" s="4">
        <v>1597300</v>
      </c>
      <c r="S13" s="5">
        <v>7.7374319163588556E-2</v>
      </c>
      <c r="T13" s="5">
        <v>0</v>
      </c>
      <c r="U13" s="5">
        <v>3.8574339999999999E-2</v>
      </c>
    </row>
    <row r="14" spans="1:21" x14ac:dyDescent="0.2">
      <c r="A14" s="26"/>
      <c r="B14" t="s">
        <v>9</v>
      </c>
      <c r="C14" s="6">
        <v>45216</v>
      </c>
      <c r="D14" s="4">
        <v>3840</v>
      </c>
      <c r="E14" s="4">
        <v>10300</v>
      </c>
      <c r="F14" s="4">
        <v>-6460</v>
      </c>
      <c r="G14" s="4">
        <v>-324898482.61327714</v>
      </c>
      <c r="H14" s="4">
        <f t="shared" si="0"/>
        <v>-10129885566.54488</v>
      </c>
      <c r="I14" s="4"/>
      <c r="J14" s="4"/>
      <c r="K14" s="4"/>
      <c r="L14" s="4"/>
      <c r="M14" s="4"/>
      <c r="N14" s="4"/>
      <c r="O14" s="4"/>
      <c r="P14" s="4"/>
      <c r="Q14" s="4"/>
      <c r="R14" s="4">
        <v>1803100</v>
      </c>
      <c r="S14" s="5">
        <v>7.8420498031168545E-3</v>
      </c>
      <c r="T14" s="5">
        <v>0</v>
      </c>
      <c r="U14" s="5">
        <v>-1.384314E-2</v>
      </c>
    </row>
    <row r="15" spans="1:21" x14ac:dyDescent="0.2">
      <c r="A15" s="26"/>
      <c r="B15" t="s">
        <v>10</v>
      </c>
      <c r="C15" s="6">
        <v>45217</v>
      </c>
      <c r="D15" s="4">
        <v>31910</v>
      </c>
      <c r="E15" s="4">
        <v>1700</v>
      </c>
      <c r="F15" s="4">
        <v>30210</v>
      </c>
      <c r="G15" s="4">
        <v>1446930032.2902946</v>
      </c>
      <c r="H15" s="4">
        <f t="shared" si="0"/>
        <v>-8682955534.2545853</v>
      </c>
      <c r="I15" s="4"/>
      <c r="J15" s="4"/>
      <c r="K15" s="4"/>
      <c r="L15" s="4"/>
      <c r="M15" s="4"/>
      <c r="N15" s="4"/>
      <c r="O15" s="4"/>
      <c r="P15" s="4"/>
      <c r="Q15" s="4"/>
      <c r="R15" s="4">
        <v>2271900</v>
      </c>
      <c r="S15" s="5">
        <v>1.479378493771733E-2</v>
      </c>
      <c r="T15" s="5">
        <v>0</v>
      </c>
      <c r="U15" s="5">
        <v>-4.7793240000000001E-2</v>
      </c>
    </row>
    <row r="16" spans="1:21" x14ac:dyDescent="0.2">
      <c r="A16" s="26"/>
      <c r="B16" t="s">
        <v>11</v>
      </c>
      <c r="C16" s="6">
        <v>45218</v>
      </c>
      <c r="D16" s="4">
        <v>10300</v>
      </c>
      <c r="E16" s="4">
        <v>100</v>
      </c>
      <c r="F16" s="4">
        <v>10200</v>
      </c>
      <c r="G16" s="4">
        <v>477905772.08480567</v>
      </c>
      <c r="H16" s="4">
        <f t="shared" si="0"/>
        <v>-8205049762.1697798</v>
      </c>
      <c r="I16" s="4"/>
      <c r="J16" s="4"/>
      <c r="K16" s="4"/>
      <c r="L16" s="4"/>
      <c r="M16" s="4"/>
      <c r="N16" s="4"/>
      <c r="O16" s="4"/>
      <c r="P16" s="4"/>
      <c r="Q16" s="4"/>
      <c r="R16" s="4">
        <v>1132000</v>
      </c>
      <c r="S16" s="5">
        <v>9.1872791519434626E-3</v>
      </c>
      <c r="T16" s="5">
        <v>0</v>
      </c>
      <c r="U16" s="5">
        <v>-2.1837160000000001E-2</v>
      </c>
    </row>
    <row r="17" spans="1:21" x14ac:dyDescent="0.2">
      <c r="A17" s="26"/>
      <c r="B17" t="s">
        <v>12</v>
      </c>
      <c r="C17" s="6">
        <v>45219</v>
      </c>
      <c r="D17" s="4">
        <v>4500</v>
      </c>
      <c r="E17" s="4">
        <v>500</v>
      </c>
      <c r="F17" s="4">
        <v>4000</v>
      </c>
      <c r="G17" s="4">
        <v>182945340.59945503</v>
      </c>
      <c r="H17" s="4">
        <f t="shared" si="0"/>
        <v>-8022104421.5703249</v>
      </c>
      <c r="I17" s="4"/>
      <c r="J17" s="4"/>
      <c r="K17" s="4"/>
      <c r="L17" s="4"/>
      <c r="M17" s="4"/>
      <c r="N17" s="4"/>
      <c r="O17" s="4"/>
      <c r="P17" s="4"/>
      <c r="Q17" s="4"/>
      <c r="R17" s="4">
        <v>1468000</v>
      </c>
      <c r="S17" s="5">
        <v>3.4059945504087193E-3</v>
      </c>
      <c r="T17" s="5">
        <v>0</v>
      </c>
      <c r="U17" s="5">
        <v>-2.4818759999999999E-2</v>
      </c>
    </row>
    <row r="18" spans="1:21" x14ac:dyDescent="0.2">
      <c r="A18" s="26"/>
      <c r="B18" t="s">
        <v>15</v>
      </c>
      <c r="C18" s="6">
        <v>45222</v>
      </c>
      <c r="D18" s="4">
        <v>600</v>
      </c>
      <c r="E18" s="4">
        <v>5500</v>
      </c>
      <c r="F18" s="4">
        <v>-4900</v>
      </c>
      <c r="G18" s="4">
        <v>-229248063.13587523</v>
      </c>
      <c r="H18" s="4">
        <f t="shared" si="0"/>
        <v>-8251352484.7061996</v>
      </c>
      <c r="I18" s="4"/>
      <c r="J18" s="4"/>
      <c r="K18" s="4"/>
      <c r="L18" s="4"/>
      <c r="M18" s="4"/>
      <c r="N18" s="4"/>
      <c r="O18" s="4"/>
      <c r="P18" s="4"/>
      <c r="Q18" s="4"/>
      <c r="R18" s="4">
        <v>1051700</v>
      </c>
      <c r="S18" s="5">
        <v>5.8001331178092613E-3</v>
      </c>
      <c r="T18" s="5">
        <v>0</v>
      </c>
      <c r="U18" s="5">
        <v>2.3741789999999999E-2</v>
      </c>
    </row>
    <row r="19" spans="1:21" x14ac:dyDescent="0.2">
      <c r="A19" s="26"/>
      <c r="B19" t="s">
        <v>16</v>
      </c>
      <c r="C19" s="6">
        <v>45223</v>
      </c>
      <c r="D19" s="4">
        <v>1500</v>
      </c>
      <c r="E19" s="4">
        <v>1400</v>
      </c>
      <c r="F19" s="4">
        <v>100</v>
      </c>
      <c r="G19" s="4">
        <v>4823762.7432808131</v>
      </c>
      <c r="H19" s="4">
        <f t="shared" si="0"/>
        <v>-8246528721.9629192</v>
      </c>
      <c r="I19" s="4"/>
      <c r="J19" s="4"/>
      <c r="K19" s="4"/>
      <c r="L19" s="4"/>
      <c r="M19" s="4"/>
      <c r="N19" s="4"/>
      <c r="O19" s="4"/>
      <c r="P19" s="4"/>
      <c r="Q19" s="4"/>
      <c r="R19" s="4">
        <v>1186900</v>
      </c>
      <c r="S19" s="5">
        <v>2.4433397927373832E-3</v>
      </c>
      <c r="T19" s="5">
        <v>0</v>
      </c>
      <c r="U19" s="5">
        <v>3.07265E-2</v>
      </c>
    </row>
    <row r="20" spans="1:21" x14ac:dyDescent="0.2">
      <c r="A20" s="26"/>
      <c r="B20" t="s">
        <v>17</v>
      </c>
      <c r="C20" s="6">
        <v>45224</v>
      </c>
      <c r="D20" s="4">
        <v>1600</v>
      </c>
      <c r="E20" s="4">
        <v>900</v>
      </c>
      <c r="F20" s="4">
        <v>700</v>
      </c>
      <c r="G20" s="4">
        <v>33492561.697477452</v>
      </c>
      <c r="H20" s="4">
        <f t="shared" si="0"/>
        <v>-8213036160.2654419</v>
      </c>
      <c r="I20" s="4"/>
      <c r="J20" s="4"/>
      <c r="K20" s="4"/>
      <c r="L20" s="4"/>
      <c r="M20" s="4"/>
      <c r="N20" s="4"/>
      <c r="O20" s="4"/>
      <c r="P20" s="4"/>
      <c r="Q20" s="4"/>
      <c r="R20" s="4">
        <v>1098100</v>
      </c>
      <c r="S20" s="5">
        <v>2.2766596849102998E-3</v>
      </c>
      <c r="T20" s="5">
        <v>0</v>
      </c>
      <c r="U20" s="5">
        <v>-7.3236500000000001E-3</v>
      </c>
    </row>
    <row r="21" spans="1:21" x14ac:dyDescent="0.2">
      <c r="A21" s="26"/>
      <c r="B21" t="s">
        <v>18</v>
      </c>
      <c r="C21" s="6">
        <v>45225</v>
      </c>
      <c r="D21" s="4">
        <v>11300</v>
      </c>
      <c r="E21" s="4">
        <v>7810</v>
      </c>
      <c r="F21" s="4">
        <v>3490</v>
      </c>
      <c r="G21" s="4">
        <v>159288096.42677402</v>
      </c>
      <c r="H21" s="4">
        <f t="shared" si="0"/>
        <v>-8053748063.8386679</v>
      </c>
      <c r="I21" s="4"/>
      <c r="J21" s="4"/>
      <c r="K21" s="4"/>
      <c r="L21" s="4"/>
      <c r="M21" s="4"/>
      <c r="N21" s="4"/>
      <c r="O21" s="4"/>
      <c r="P21" s="4"/>
      <c r="Q21" s="4"/>
      <c r="R21" s="4">
        <v>1987000</v>
      </c>
      <c r="S21" s="5">
        <v>9.6175138399597383E-3</v>
      </c>
      <c r="T21" s="5">
        <v>0</v>
      </c>
      <c r="U21" s="5">
        <v>-4.5167359999999997E-2</v>
      </c>
    </row>
    <row r="22" spans="1:21" x14ac:dyDescent="0.2">
      <c r="A22" s="26"/>
      <c r="B22" t="s">
        <v>19</v>
      </c>
      <c r="C22" s="6">
        <v>45226</v>
      </c>
      <c r="D22" s="4">
        <v>1500</v>
      </c>
      <c r="E22" s="4">
        <v>1200</v>
      </c>
      <c r="F22" s="4">
        <v>300</v>
      </c>
      <c r="G22" s="4">
        <v>13818117.369042926</v>
      </c>
      <c r="H22" s="4">
        <f t="shared" si="0"/>
        <v>-8039929946.4696245</v>
      </c>
      <c r="I22" s="4"/>
      <c r="J22" s="4"/>
      <c r="K22" s="4"/>
      <c r="L22" s="4"/>
      <c r="M22" s="4"/>
      <c r="N22" s="4"/>
      <c r="O22" s="4"/>
      <c r="P22" s="4"/>
      <c r="Q22" s="4"/>
      <c r="R22" s="4">
        <v>761700</v>
      </c>
      <c r="S22" s="5">
        <v>3.5447026388341868E-3</v>
      </c>
      <c r="T22" s="5">
        <v>0</v>
      </c>
      <c r="U22" s="5">
        <v>1.008772E-2</v>
      </c>
    </row>
    <row r="23" spans="1:21" x14ac:dyDescent="0.2">
      <c r="A23" s="26"/>
      <c r="B23" t="s">
        <v>22</v>
      </c>
      <c r="C23" s="2">
        <v>45229</v>
      </c>
      <c r="D23" s="4">
        <v>41050</v>
      </c>
      <c r="E23" s="4">
        <v>390</v>
      </c>
      <c r="F23" s="4">
        <v>40660</v>
      </c>
      <c r="G23" s="4">
        <v>1844353307.2346296</v>
      </c>
      <c r="H23" s="4">
        <f t="shared" si="0"/>
        <v>-6195576639.2349949</v>
      </c>
      <c r="I23" s="4"/>
      <c r="J23" s="4"/>
      <c r="K23" s="4"/>
      <c r="L23" s="4"/>
      <c r="M23" s="4"/>
      <c r="N23" s="4"/>
      <c r="O23" s="4"/>
      <c r="P23" s="4"/>
      <c r="Q23" s="4"/>
      <c r="R23" s="4">
        <v>1159700</v>
      </c>
      <c r="S23" s="5">
        <v>3.5733379322238509E-2</v>
      </c>
      <c r="T23" s="5">
        <v>0</v>
      </c>
      <c r="U23" s="5">
        <v>-1.605206E-2</v>
      </c>
    </row>
    <row r="24" spans="1:21" x14ac:dyDescent="0.2">
      <c r="A24" s="26"/>
      <c r="B24" t="s">
        <v>23</v>
      </c>
      <c r="C24" s="2">
        <v>45230</v>
      </c>
      <c r="D24" s="4">
        <v>211800</v>
      </c>
      <c r="E24" s="4">
        <v>900</v>
      </c>
      <c r="F24" s="4">
        <v>210900</v>
      </c>
      <c r="G24" s="4">
        <v>8824185486.9442482</v>
      </c>
      <c r="H24" s="4">
        <f t="shared" si="0"/>
        <v>2628608847.7092533</v>
      </c>
      <c r="I24" s="4"/>
      <c r="J24" s="4"/>
      <c r="K24" s="4"/>
      <c r="L24" s="4"/>
      <c r="M24" s="4"/>
      <c r="N24" s="4"/>
      <c r="O24" s="4"/>
      <c r="P24" s="4"/>
      <c r="Q24" s="4"/>
      <c r="R24" s="4">
        <v>1983800</v>
      </c>
      <c r="S24" s="5">
        <v>0.10721846960379071</v>
      </c>
      <c r="T24" s="5">
        <v>0</v>
      </c>
      <c r="U24" s="5">
        <v>-7.8392069999999994E-2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204800</v>
      </c>
      <c r="E25" s="4">
        <v>1690</v>
      </c>
      <c r="F25" s="4">
        <v>203110</v>
      </c>
      <c r="G25" s="4">
        <v>8174580955.1380901</v>
      </c>
      <c r="H25" s="4">
        <f t="shared" si="0"/>
        <v>10803189802.847343</v>
      </c>
      <c r="I25" s="4"/>
      <c r="J25" s="4"/>
      <c r="K25" s="4"/>
      <c r="L25" s="4"/>
      <c r="M25" s="4"/>
      <c r="N25" s="4"/>
      <c r="O25" s="4"/>
      <c r="P25" s="4"/>
      <c r="Q25" s="4"/>
      <c r="R25" s="4">
        <v>1426600</v>
      </c>
      <c r="S25" s="5">
        <v>0.14474274498808357</v>
      </c>
      <c r="T25" s="5">
        <v>0</v>
      </c>
      <c r="U25" s="5">
        <v>-3.7153110000000003E-2</v>
      </c>
    </row>
    <row r="26" spans="1:21" x14ac:dyDescent="0.2">
      <c r="A26" s="26"/>
      <c r="B26" t="s">
        <v>25</v>
      </c>
      <c r="C26" s="6">
        <v>45232</v>
      </c>
      <c r="D26" s="4">
        <v>0</v>
      </c>
      <c r="E26" s="4">
        <v>23900</v>
      </c>
      <c r="F26" s="4">
        <v>-23900</v>
      </c>
      <c r="G26" s="4">
        <v>-1020173071.2508885</v>
      </c>
      <c r="H26" s="4">
        <f t="shared" si="0"/>
        <v>9783016731.5964546</v>
      </c>
      <c r="I26" s="4"/>
      <c r="J26" s="4"/>
      <c r="K26" s="4"/>
      <c r="L26" s="4"/>
      <c r="M26" s="4"/>
      <c r="N26" s="4"/>
      <c r="O26" s="4"/>
      <c r="P26" s="4"/>
      <c r="Q26" s="4"/>
      <c r="R26" s="4">
        <v>1125600</v>
      </c>
      <c r="S26" s="5">
        <v>2.1233120113717127E-2</v>
      </c>
      <c r="T26" s="5">
        <v>0</v>
      </c>
      <c r="U26" s="5">
        <v>6.1815920000000003E-2</v>
      </c>
    </row>
    <row r="27" spans="1:21" x14ac:dyDescent="0.2">
      <c r="A27" s="26"/>
      <c r="B27" t="s">
        <v>26</v>
      </c>
      <c r="C27" s="6">
        <v>45233</v>
      </c>
      <c r="D27" s="4">
        <v>82100</v>
      </c>
      <c r="E27" s="4">
        <v>70</v>
      </c>
      <c r="F27" s="4">
        <v>82030</v>
      </c>
      <c r="G27" s="4">
        <v>3551750949.2239199</v>
      </c>
      <c r="H27" s="4">
        <f t="shared" si="0"/>
        <v>13334767680.820374</v>
      </c>
      <c r="I27" s="4"/>
      <c r="J27" s="4"/>
      <c r="K27" s="4"/>
      <c r="L27" s="4"/>
      <c r="M27" s="4"/>
      <c r="N27" s="4"/>
      <c r="O27" s="4"/>
      <c r="P27" s="4"/>
      <c r="Q27" s="4"/>
      <c r="R27" s="4">
        <v>831100</v>
      </c>
      <c r="S27" s="5">
        <v>9.8868968836481774E-2</v>
      </c>
      <c r="T27" s="5">
        <v>0</v>
      </c>
      <c r="U27" s="5">
        <v>1.400468E-2</v>
      </c>
    </row>
    <row r="28" spans="1:21" x14ac:dyDescent="0.2">
      <c r="A28" s="26"/>
      <c r="B28" t="s">
        <v>29</v>
      </c>
      <c r="C28" s="6">
        <v>45236</v>
      </c>
      <c r="D28" s="4">
        <v>2200</v>
      </c>
      <c r="E28" s="4">
        <v>80</v>
      </c>
      <c r="F28" s="4">
        <v>2120</v>
      </c>
      <c r="G28" s="4">
        <v>92769771.744595274</v>
      </c>
      <c r="H28" s="4">
        <f t="shared" si="0"/>
        <v>13427537452.564968</v>
      </c>
      <c r="I28" s="4"/>
      <c r="J28" s="4"/>
      <c r="K28" s="4"/>
      <c r="L28" s="4"/>
      <c r="M28" s="4"/>
      <c r="N28" s="4"/>
      <c r="O28" s="4"/>
      <c r="P28" s="4"/>
      <c r="Q28" s="4"/>
      <c r="R28" s="4">
        <v>596700</v>
      </c>
      <c r="S28" s="5">
        <v>3.8210155857214679E-3</v>
      </c>
      <c r="T28" s="5">
        <v>0</v>
      </c>
      <c r="U28" s="5">
        <v>1.0600460000000001E-2</v>
      </c>
    </row>
    <row r="29" spans="1:21" x14ac:dyDescent="0.2">
      <c r="A29" s="26"/>
      <c r="B29" t="s">
        <v>30</v>
      </c>
      <c r="C29" s="6">
        <v>45237</v>
      </c>
      <c r="D29" s="4">
        <v>6030</v>
      </c>
      <c r="E29" s="4">
        <v>100</v>
      </c>
      <c r="F29" s="4">
        <v>5930</v>
      </c>
      <c r="G29" s="4">
        <v>255468149.78362626</v>
      </c>
      <c r="H29" s="4">
        <f t="shared" si="0"/>
        <v>13683005602.348595</v>
      </c>
      <c r="I29" s="4"/>
      <c r="J29" s="4"/>
      <c r="K29" s="4"/>
      <c r="L29" s="4"/>
      <c r="M29" s="4"/>
      <c r="N29" s="4"/>
      <c r="O29" s="4"/>
      <c r="P29" s="4"/>
      <c r="Q29" s="4"/>
      <c r="R29" s="4">
        <v>1132300</v>
      </c>
      <c r="S29" s="5">
        <v>5.4137596043451379E-3</v>
      </c>
      <c r="T29" s="5">
        <v>0</v>
      </c>
      <c r="U29" s="5">
        <v>-1.6415530000000001E-2</v>
      </c>
    </row>
    <row r="30" spans="1:21" x14ac:dyDescent="0.2">
      <c r="A30" s="26"/>
      <c r="B30" t="s">
        <v>37</v>
      </c>
      <c r="C30" s="6">
        <v>45238</v>
      </c>
      <c r="D30" s="4">
        <v>0</v>
      </c>
      <c r="E30" s="4">
        <v>1500</v>
      </c>
      <c r="F30" s="4">
        <v>-1500</v>
      </c>
      <c r="G30" s="4">
        <v>-66416628.938790292</v>
      </c>
      <c r="H30" s="4">
        <f t="shared" si="0"/>
        <v>13616588973.409805</v>
      </c>
      <c r="I30" s="4"/>
      <c r="J30" s="4"/>
      <c r="K30" s="4"/>
      <c r="L30" s="4"/>
      <c r="M30" s="4"/>
      <c r="N30" s="4"/>
      <c r="O30" s="4"/>
      <c r="P30" s="4"/>
      <c r="Q30" s="4"/>
      <c r="R30" s="4">
        <v>1104400</v>
      </c>
      <c r="S30" s="5">
        <v>1.3582035494386093E-3</v>
      </c>
      <c r="T30" s="5">
        <v>0</v>
      </c>
      <c r="U30" s="5">
        <v>2.7331790000000002E-2</v>
      </c>
    </row>
    <row r="31" spans="1:21" x14ac:dyDescent="0.2">
      <c r="A31" s="26"/>
      <c r="B31" t="s">
        <v>32</v>
      </c>
      <c r="C31" s="6">
        <v>45239</v>
      </c>
      <c r="D31" s="4">
        <v>85900</v>
      </c>
      <c r="E31" s="4">
        <v>83130</v>
      </c>
      <c r="F31" s="4">
        <v>2770</v>
      </c>
      <c r="G31" s="4">
        <v>128568433.70351648</v>
      </c>
      <c r="H31" s="4">
        <f t="shared" si="0"/>
        <v>13745157407.113321</v>
      </c>
      <c r="I31" s="4"/>
      <c r="J31" s="4"/>
      <c r="K31" s="4"/>
      <c r="L31" s="4"/>
      <c r="M31" s="4"/>
      <c r="N31" s="4"/>
      <c r="O31" s="4"/>
      <c r="P31" s="4"/>
      <c r="Q31" s="4"/>
      <c r="R31" s="4">
        <v>1188600</v>
      </c>
      <c r="S31" s="5">
        <v>0.1422093218913007</v>
      </c>
      <c r="T31" s="5">
        <v>0</v>
      </c>
      <c r="U31" s="5">
        <v>4.7742659999999999E-2</v>
      </c>
    </row>
    <row r="32" spans="1:21" x14ac:dyDescent="0.2">
      <c r="A32" s="26"/>
      <c r="B32" t="s">
        <v>33</v>
      </c>
      <c r="C32" s="6">
        <v>45240</v>
      </c>
      <c r="D32" s="4">
        <v>107900</v>
      </c>
      <c r="E32" s="4">
        <v>2290</v>
      </c>
      <c r="F32" s="4">
        <v>105610</v>
      </c>
      <c r="G32" s="4">
        <v>4849198191.6363955</v>
      </c>
      <c r="H32" s="4">
        <f t="shared" si="0"/>
        <v>18594355598.749718</v>
      </c>
      <c r="I32" s="4"/>
      <c r="J32" s="4"/>
      <c r="K32" s="4"/>
      <c r="L32" s="4"/>
      <c r="M32" s="4"/>
      <c r="N32" s="4"/>
      <c r="O32" s="4"/>
      <c r="P32" s="4"/>
      <c r="Q32" s="4"/>
      <c r="R32" s="4">
        <v>1128700</v>
      </c>
      <c r="S32" s="5">
        <v>9.7625586958447766E-2</v>
      </c>
      <c r="T32" s="5">
        <v>0</v>
      </c>
      <c r="U32" s="5">
        <v>-1.0431030000000001E-2</v>
      </c>
    </row>
    <row r="33" spans="1:21" x14ac:dyDescent="0.2">
      <c r="A33" s="26"/>
      <c r="B33" t="s">
        <v>36</v>
      </c>
      <c r="C33" s="6">
        <v>45243</v>
      </c>
      <c r="D33" s="4">
        <v>47900</v>
      </c>
      <c r="E33" s="4">
        <v>6010</v>
      </c>
      <c r="F33" s="4">
        <v>41890</v>
      </c>
      <c r="G33" s="4">
        <v>1917390863.0458817</v>
      </c>
      <c r="H33" s="4">
        <f t="shared" si="0"/>
        <v>20511746461.795601</v>
      </c>
      <c r="I33" s="4"/>
      <c r="J33" s="4"/>
      <c r="K33" s="4"/>
      <c r="L33" s="4"/>
      <c r="M33" s="4"/>
      <c r="N33" s="4"/>
      <c r="O33" s="4"/>
      <c r="P33" s="4"/>
      <c r="Q33" s="4"/>
      <c r="R33" s="4">
        <v>723600</v>
      </c>
      <c r="S33" s="5">
        <v>7.4502487562189051E-2</v>
      </c>
      <c r="T33" s="5">
        <v>0</v>
      </c>
      <c r="U33" s="5">
        <v>-2.78867E-3</v>
      </c>
    </row>
    <row r="34" spans="1:21" x14ac:dyDescent="0.2">
      <c r="A34" s="26"/>
      <c r="B34" t="s">
        <v>38</v>
      </c>
      <c r="C34" s="6">
        <v>45244</v>
      </c>
      <c r="D34" s="4">
        <v>56200</v>
      </c>
      <c r="E34" s="4">
        <v>0</v>
      </c>
      <c r="F34" s="4">
        <v>56200</v>
      </c>
      <c r="G34" s="4">
        <v>2620329024.7851539</v>
      </c>
      <c r="H34" s="4">
        <f t="shared" si="0"/>
        <v>23132075486.580753</v>
      </c>
      <c r="I34" s="4"/>
      <c r="J34" s="4"/>
      <c r="K34" s="4"/>
      <c r="L34" s="4"/>
      <c r="M34" s="4"/>
      <c r="N34" s="4"/>
      <c r="O34" s="4"/>
      <c r="P34" s="4"/>
      <c r="Q34" s="4"/>
      <c r="R34" s="4">
        <v>802900</v>
      </c>
      <c r="S34" s="5">
        <v>6.9996263544650647E-2</v>
      </c>
      <c r="T34" s="5">
        <v>0</v>
      </c>
      <c r="U34" s="5">
        <v>1.8013100000000001E-2</v>
      </c>
    </row>
    <row r="35" spans="1:21" x14ac:dyDescent="0.2">
      <c r="A35" s="26"/>
      <c r="B35" t="s">
        <v>7</v>
      </c>
      <c r="C35" s="6">
        <v>45245</v>
      </c>
      <c r="D35" s="4">
        <v>76500</v>
      </c>
      <c r="E35" s="4">
        <v>100500</v>
      </c>
      <c r="F35" s="4">
        <v>-24000</v>
      </c>
      <c r="G35" s="4">
        <v>-1131746048.6828947</v>
      </c>
      <c r="H35" s="4">
        <f t="shared" si="0"/>
        <v>22000329437.897858</v>
      </c>
      <c r="I35" s="4"/>
      <c r="J35" s="4"/>
      <c r="K35" s="4"/>
      <c r="L35" s="4"/>
      <c r="M35" s="4"/>
      <c r="N35" s="4"/>
      <c r="O35" s="4"/>
      <c r="P35" s="4"/>
      <c r="Q35" s="4"/>
      <c r="R35" s="4">
        <v>899700</v>
      </c>
      <c r="S35" s="5">
        <v>0.19673224408136045</v>
      </c>
      <c r="T35" s="5">
        <v>0</v>
      </c>
      <c r="U35" s="5">
        <v>1.193133E-2</v>
      </c>
    </row>
    <row r="36" spans="1:21" x14ac:dyDescent="0.2">
      <c r="A36" s="26"/>
      <c r="B36" t="s">
        <v>8</v>
      </c>
      <c r="C36" s="6">
        <v>45246</v>
      </c>
      <c r="D36" s="4">
        <v>52400</v>
      </c>
      <c r="E36" s="4">
        <v>1000</v>
      </c>
      <c r="F36" s="4">
        <v>51400</v>
      </c>
      <c r="G36" s="4">
        <v>2435136594.4040208</v>
      </c>
      <c r="H36" s="4">
        <f t="shared" si="0"/>
        <v>24435466032.30188</v>
      </c>
      <c r="I36" s="4"/>
      <c r="J36" s="4"/>
      <c r="K36" s="4"/>
      <c r="L36" s="4"/>
      <c r="M36" s="4"/>
      <c r="N36" s="4"/>
      <c r="O36" s="4"/>
      <c r="P36" s="4"/>
      <c r="Q36" s="4"/>
      <c r="R36" s="4">
        <v>1333100</v>
      </c>
      <c r="S36" s="5">
        <v>4.0057009976745932E-2</v>
      </c>
      <c r="T36" s="5">
        <v>0</v>
      </c>
      <c r="U36" s="5">
        <v>3.7288099999999999E-3</v>
      </c>
    </row>
    <row r="37" spans="1:21" x14ac:dyDescent="0.2">
      <c r="A37" s="26"/>
      <c r="B37" t="s">
        <v>9</v>
      </c>
      <c r="C37" s="6">
        <v>45247</v>
      </c>
      <c r="D37" s="4">
        <v>45800</v>
      </c>
      <c r="E37" s="4">
        <v>2940</v>
      </c>
      <c r="F37" s="4">
        <v>42860</v>
      </c>
      <c r="G37" s="4">
        <v>2030351268.7879963</v>
      </c>
      <c r="H37" s="4">
        <f t="shared" si="0"/>
        <v>26465817301.089874</v>
      </c>
      <c r="I37" s="4"/>
      <c r="J37" s="4"/>
      <c r="K37" s="4"/>
      <c r="L37" s="4"/>
      <c r="M37" s="4"/>
      <c r="N37" s="4"/>
      <c r="O37" s="4"/>
      <c r="P37" s="4"/>
      <c r="Q37" s="4"/>
      <c r="R37" s="4">
        <v>1546200</v>
      </c>
      <c r="S37" s="5">
        <v>3.1522442116155736E-2</v>
      </c>
      <c r="T37" s="5">
        <v>0</v>
      </c>
      <c r="U37" s="5">
        <v>-5.9071999999999998E-4</v>
      </c>
    </row>
    <row r="38" spans="1:21" x14ac:dyDescent="0.2">
      <c r="A38" s="26"/>
      <c r="B38" t="s">
        <v>12</v>
      </c>
      <c r="C38" s="2">
        <v>45250</v>
      </c>
      <c r="D38" s="4">
        <v>27400</v>
      </c>
      <c r="E38" s="4">
        <v>0</v>
      </c>
      <c r="F38" s="4">
        <v>27400</v>
      </c>
      <c r="G38" s="4">
        <v>1282393599.0855837</v>
      </c>
      <c r="H38" s="4">
        <f>H37+G38</f>
        <v>27748210900.175457</v>
      </c>
      <c r="I38" s="4"/>
      <c r="J38" s="4"/>
      <c r="K38" s="4"/>
      <c r="L38" s="4"/>
      <c r="M38" s="4"/>
      <c r="N38" s="4"/>
      <c r="O38" s="4"/>
      <c r="P38" s="4"/>
      <c r="Q38" s="4"/>
      <c r="R38" s="4">
        <v>699900</v>
      </c>
      <c r="S38" s="5">
        <v>3.914844977853979E-2</v>
      </c>
      <c r="T38" s="5">
        <v>0</v>
      </c>
      <c r="U38" s="5">
        <v>-1.2594940000000001E-2</v>
      </c>
    </row>
    <row r="39" spans="1:21" x14ac:dyDescent="0.2">
      <c r="A39" s="26"/>
      <c r="B39" t="s">
        <v>13</v>
      </c>
      <c r="C39" s="2">
        <v>45251</v>
      </c>
      <c r="D39" s="4">
        <v>0</v>
      </c>
      <c r="E39" s="4">
        <v>106160</v>
      </c>
      <c r="F39" s="4">
        <v>-106160</v>
      </c>
      <c r="G39" s="4">
        <v>-5025112902.703578</v>
      </c>
      <c r="H39" s="4">
        <f t="shared" si="0"/>
        <v>22723097997.471878</v>
      </c>
      <c r="I39" s="4"/>
      <c r="J39" s="4"/>
      <c r="K39" s="4"/>
      <c r="L39" s="4"/>
      <c r="M39" s="4"/>
      <c r="N39" s="4"/>
      <c r="O39" s="4"/>
      <c r="P39" s="4"/>
      <c r="Q39" s="4"/>
      <c r="R39" s="4">
        <v>617700</v>
      </c>
      <c r="S39" s="5">
        <v>0.17186336409260158</v>
      </c>
      <c r="T39" s="5">
        <v>0</v>
      </c>
      <c r="U39" s="5">
        <v>1.143162E-2</v>
      </c>
    </row>
    <row r="40" spans="1:21" x14ac:dyDescent="0.2">
      <c r="A40" s="26"/>
      <c r="B40" t="s">
        <v>14</v>
      </c>
      <c r="C40" s="2">
        <v>45252</v>
      </c>
      <c r="D40" s="4">
        <v>10300</v>
      </c>
      <c r="E40" s="4">
        <v>102870</v>
      </c>
      <c r="F40" s="4">
        <v>-92570</v>
      </c>
      <c r="G40" s="4">
        <v>-4398694075.5136042</v>
      </c>
      <c r="H40" s="4">
        <f t="shared" si="0"/>
        <v>18324403921.958275</v>
      </c>
      <c r="I40" s="4"/>
      <c r="J40" s="4"/>
      <c r="K40" s="4"/>
      <c r="L40" s="4"/>
      <c r="M40" s="4"/>
      <c r="N40" s="4"/>
      <c r="O40" s="4"/>
      <c r="P40" s="4"/>
      <c r="Q40" s="4"/>
      <c r="R40" s="4">
        <v>1080600</v>
      </c>
      <c r="S40" s="5">
        <v>0.10472885434018138</v>
      </c>
      <c r="T40" s="5">
        <v>0</v>
      </c>
      <c r="U40" s="5">
        <v>4.5877399999999999E-3</v>
      </c>
    </row>
    <row r="41" spans="1:21" x14ac:dyDescent="0.2">
      <c r="A41" s="26"/>
      <c r="B41" t="s">
        <v>15</v>
      </c>
      <c r="C41" s="2">
        <v>45253</v>
      </c>
      <c r="D41" s="4">
        <v>900</v>
      </c>
      <c r="E41" s="4">
        <v>1500</v>
      </c>
      <c r="F41" s="4">
        <v>-600</v>
      </c>
      <c r="G41" s="4">
        <v>-28732583.600549705</v>
      </c>
      <c r="H41" s="4">
        <f t="shared" si="0"/>
        <v>18295671338.357723</v>
      </c>
      <c r="I41" s="4"/>
      <c r="J41" s="4"/>
      <c r="K41" s="4"/>
      <c r="L41" s="4"/>
      <c r="M41" s="4"/>
      <c r="N41" s="4"/>
      <c r="O41" s="4"/>
      <c r="P41" s="4"/>
      <c r="Q41" s="4"/>
      <c r="R41" s="4">
        <v>1309800</v>
      </c>
      <c r="S41" s="5">
        <v>1.8323408153916628E-3</v>
      </c>
      <c r="T41" s="5">
        <v>0</v>
      </c>
      <c r="U41" s="5">
        <v>8.1684199999999992E-3</v>
      </c>
    </row>
    <row r="42" spans="1:21" x14ac:dyDescent="0.2">
      <c r="A42" s="26"/>
      <c r="B42" t="s">
        <v>16</v>
      </c>
      <c r="C42" s="2">
        <v>45254</v>
      </c>
      <c r="D42" s="4">
        <v>7600</v>
      </c>
      <c r="E42" s="4">
        <v>0</v>
      </c>
      <c r="F42" s="4">
        <v>7600</v>
      </c>
      <c r="G42" s="4">
        <v>353357915.88785046</v>
      </c>
      <c r="H42" s="4">
        <f t="shared" si="0"/>
        <v>18649029254.245575</v>
      </c>
      <c r="I42" s="4"/>
      <c r="J42" s="4"/>
      <c r="K42" s="4"/>
      <c r="L42" s="4"/>
      <c r="M42" s="4"/>
      <c r="N42" s="4"/>
      <c r="O42" s="4"/>
      <c r="P42" s="4"/>
      <c r="Q42" s="4"/>
      <c r="R42" s="4">
        <v>1284000</v>
      </c>
      <c r="S42" s="5">
        <v>5.9190031152647976E-3</v>
      </c>
      <c r="T42" s="5">
        <v>0</v>
      </c>
      <c r="U42" s="5">
        <v>-2.9352820000000002E-2</v>
      </c>
    </row>
    <row r="43" spans="1:21" x14ac:dyDescent="0.2">
      <c r="A43" s="26"/>
      <c r="B43" t="s">
        <v>19</v>
      </c>
      <c r="C43" s="2">
        <v>45257</v>
      </c>
      <c r="D43" s="4">
        <v>300</v>
      </c>
      <c r="E43" s="4">
        <v>1760</v>
      </c>
      <c r="F43" s="4">
        <v>-1460</v>
      </c>
      <c r="G43" s="4">
        <v>-69010622.405687422</v>
      </c>
      <c r="H43" s="4">
        <f t="shared" si="0"/>
        <v>18580018631.839886</v>
      </c>
      <c r="I43" s="4"/>
      <c r="J43" s="4"/>
      <c r="K43" s="4"/>
      <c r="L43" s="4"/>
      <c r="M43" s="4"/>
      <c r="N43" s="4"/>
      <c r="O43" s="4"/>
      <c r="P43" s="4"/>
      <c r="Q43" s="4"/>
      <c r="R43" s="4">
        <v>872100</v>
      </c>
      <c r="S43" s="5">
        <v>2.3621144364178422E-3</v>
      </c>
      <c r="T43" s="5">
        <v>0</v>
      </c>
      <c r="U43" s="5">
        <v>1.651613E-2</v>
      </c>
    </row>
    <row r="44" spans="1:21" x14ac:dyDescent="0.2">
      <c r="A44" s="26"/>
      <c r="B44" t="s">
        <v>20</v>
      </c>
      <c r="C44" s="2">
        <v>45258</v>
      </c>
      <c r="D44" s="4">
        <v>15300</v>
      </c>
      <c r="E44" s="4">
        <v>11000</v>
      </c>
      <c r="F44" s="4">
        <v>4300</v>
      </c>
      <c r="G44" s="4">
        <v>201434178.6699357</v>
      </c>
      <c r="H44" s="4">
        <f t="shared" si="0"/>
        <v>18781452810.509823</v>
      </c>
      <c r="I44" s="4"/>
      <c r="J44" s="4"/>
      <c r="K44" s="4"/>
      <c r="L44" s="4"/>
      <c r="M44" s="4"/>
      <c r="N44" s="4"/>
      <c r="O44" s="4"/>
      <c r="P44" s="4"/>
      <c r="Q44" s="4"/>
      <c r="R44" s="4">
        <v>652600</v>
      </c>
      <c r="S44" s="5">
        <v>4.0300337113086115E-2</v>
      </c>
      <c r="T44" s="5">
        <v>0</v>
      </c>
      <c r="U44" s="5">
        <v>-9.6194499999999999E-3</v>
      </c>
    </row>
    <row r="45" spans="1:21" x14ac:dyDescent="0.2">
      <c r="A45" s="26"/>
      <c r="B45" t="s">
        <v>21</v>
      </c>
      <c r="C45" s="2">
        <v>45259</v>
      </c>
      <c r="D45" s="4">
        <v>15000</v>
      </c>
      <c r="E45" s="4">
        <v>15000</v>
      </c>
      <c r="F45" s="4">
        <v>0</v>
      </c>
      <c r="G45" s="4">
        <v>0</v>
      </c>
      <c r="H45" s="4">
        <f t="shared" si="0"/>
        <v>18781452810.509823</v>
      </c>
      <c r="I45" s="4"/>
      <c r="J45" s="4"/>
      <c r="K45" s="4"/>
      <c r="L45" s="4"/>
      <c r="M45" s="4"/>
      <c r="N45" s="4"/>
      <c r="O45" s="4"/>
      <c r="P45" s="4"/>
      <c r="Q45" s="4"/>
      <c r="R45" s="4">
        <v>641000</v>
      </c>
      <c r="S45" s="5">
        <v>4.6801872074882997E-2</v>
      </c>
      <c r="T45" s="5">
        <v>0</v>
      </c>
      <c r="U45" s="5">
        <v>6.9230799999999999E-3</v>
      </c>
    </row>
    <row r="46" spans="1:21" x14ac:dyDescent="0.2">
      <c r="A46" s="26"/>
      <c r="B46" t="s">
        <v>22</v>
      </c>
      <c r="C46" s="2">
        <v>45260</v>
      </c>
      <c r="D46" s="4">
        <v>4200</v>
      </c>
      <c r="E46" s="4">
        <v>2200</v>
      </c>
      <c r="F46" s="4">
        <v>2000</v>
      </c>
      <c r="G46" s="4">
        <v>95271471.113758177</v>
      </c>
      <c r="H46" s="4">
        <f t="shared" si="0"/>
        <v>18876724281.623581</v>
      </c>
      <c r="I46" s="4"/>
      <c r="J46" s="4"/>
      <c r="K46" s="4"/>
      <c r="L46" s="4"/>
      <c r="M46" s="4"/>
      <c r="N46" s="4"/>
      <c r="O46" s="4"/>
      <c r="P46" s="4"/>
      <c r="Q46" s="4"/>
      <c r="R46" s="4">
        <v>839500</v>
      </c>
      <c r="S46" s="5">
        <v>7.6235854675402023E-3</v>
      </c>
      <c r="T46" s="5">
        <v>0</v>
      </c>
      <c r="U46" s="5">
        <v>1.1380039999999999E-2</v>
      </c>
    </row>
    <row r="47" spans="1:21" x14ac:dyDescent="0.2">
      <c r="A47" s="26">
        <v>12</v>
      </c>
      <c r="B47" t="s">
        <v>24</v>
      </c>
      <c r="C47" s="2">
        <v>45261</v>
      </c>
      <c r="D47" s="4">
        <v>3180</v>
      </c>
      <c r="E47" s="4">
        <v>24200</v>
      </c>
      <c r="F47" s="4">
        <v>-21020</v>
      </c>
      <c r="G47" s="4">
        <v>-1001473507.1633238</v>
      </c>
      <c r="H47" s="4">
        <f t="shared" si="0"/>
        <v>17875250774.460258</v>
      </c>
      <c r="I47" s="4"/>
      <c r="J47" s="4"/>
      <c r="K47" s="4"/>
      <c r="L47" s="4"/>
      <c r="M47" s="4"/>
      <c r="N47" s="4"/>
      <c r="O47" s="4"/>
      <c r="P47" s="4"/>
      <c r="Q47" s="4"/>
      <c r="R47" s="4">
        <v>628200</v>
      </c>
      <c r="S47" s="5">
        <v>4.3584845590576252E-2</v>
      </c>
      <c r="T47" s="5">
        <v>0</v>
      </c>
      <c r="U47" s="5">
        <v>9.2436999999999999E-4</v>
      </c>
    </row>
    <row r="48" spans="1:21" x14ac:dyDescent="0.2">
      <c r="A48" s="26"/>
      <c r="B48" t="s">
        <v>27</v>
      </c>
      <c r="C48" s="2">
        <v>45264</v>
      </c>
      <c r="D48" s="4">
        <v>3830</v>
      </c>
      <c r="E48" s="4">
        <v>5600</v>
      </c>
      <c r="F48" s="4">
        <v>-1770</v>
      </c>
      <c r="G48" s="4">
        <v>-85641863.032650799</v>
      </c>
      <c r="H48" s="4">
        <f t="shared" si="0"/>
        <v>17789608911.427608</v>
      </c>
      <c r="I48" s="4"/>
      <c r="J48" s="4"/>
      <c r="K48" s="4"/>
      <c r="L48" s="4"/>
      <c r="M48" s="4"/>
      <c r="N48" s="4"/>
      <c r="O48" s="4"/>
      <c r="P48" s="4"/>
      <c r="Q48" s="4"/>
      <c r="R48" s="4">
        <v>1084200</v>
      </c>
      <c r="S48" s="5">
        <v>8.6976572588083386E-3</v>
      </c>
      <c r="T48" s="5">
        <v>0</v>
      </c>
      <c r="U48" s="5">
        <v>1.6491599999999999E-2</v>
      </c>
    </row>
    <row r="49" spans="1:21" x14ac:dyDescent="0.2">
      <c r="A49" s="26"/>
      <c r="B49" t="s">
        <v>28</v>
      </c>
      <c r="C49" s="2">
        <v>45265</v>
      </c>
      <c r="D49" s="4">
        <v>200</v>
      </c>
      <c r="E49" s="4">
        <v>11030</v>
      </c>
      <c r="F49" s="4">
        <v>-10830</v>
      </c>
      <c r="G49" s="4">
        <v>-526750571.4285714</v>
      </c>
      <c r="H49" s="4">
        <f t="shared" si="0"/>
        <v>17262858339.999039</v>
      </c>
      <c r="I49" s="4"/>
      <c r="J49" s="4"/>
      <c r="K49" s="4"/>
      <c r="L49" s="4"/>
      <c r="M49" s="4"/>
      <c r="N49" s="4"/>
      <c r="O49" s="4"/>
      <c r="P49" s="4"/>
      <c r="Q49" s="4"/>
      <c r="R49" s="4">
        <v>676200</v>
      </c>
      <c r="S49" s="5">
        <v>1.6607512570245491E-2</v>
      </c>
      <c r="T49" s="5">
        <v>0</v>
      </c>
      <c r="U49" s="5">
        <v>4.91736E-3</v>
      </c>
    </row>
    <row r="50" spans="1:21" x14ac:dyDescent="0.2">
      <c r="A50" s="26"/>
      <c r="B50" t="s">
        <v>29</v>
      </c>
      <c r="C50" s="2">
        <v>45266</v>
      </c>
      <c r="D50" s="4">
        <v>310</v>
      </c>
      <c r="E50" s="4">
        <v>7100</v>
      </c>
      <c r="F50" s="4">
        <v>-6790</v>
      </c>
      <c r="G50" s="4">
        <v>-331114267.59708738</v>
      </c>
      <c r="H50" s="4">
        <f t="shared" si="0"/>
        <v>16931744072.401951</v>
      </c>
      <c r="I50" s="4"/>
      <c r="J50" s="4"/>
      <c r="K50" s="4"/>
      <c r="L50" s="4"/>
      <c r="M50" s="4"/>
      <c r="N50" s="4"/>
      <c r="O50" s="4"/>
      <c r="P50" s="4"/>
      <c r="Q50" s="4"/>
      <c r="R50" s="4">
        <v>659200</v>
      </c>
      <c r="S50" s="5">
        <v>1.1240898058252426E-2</v>
      </c>
      <c r="T50" s="5">
        <v>0</v>
      </c>
      <c r="U50" s="5">
        <v>3.3950600000000001E-3</v>
      </c>
    </row>
    <row r="51" spans="1:21" x14ac:dyDescent="0.2">
      <c r="A51" s="26"/>
      <c r="B51" t="s">
        <v>30</v>
      </c>
      <c r="C51" s="2">
        <v>45267</v>
      </c>
      <c r="D51" s="4">
        <v>37800</v>
      </c>
      <c r="E51" s="4">
        <v>0</v>
      </c>
      <c r="F51" s="4">
        <v>37800</v>
      </c>
      <c r="G51" s="4">
        <v>1832019380.2228413</v>
      </c>
      <c r="H51" s="4">
        <f t="shared" si="0"/>
        <v>18763763452.624794</v>
      </c>
      <c r="I51" s="4"/>
      <c r="J51" s="4"/>
      <c r="K51" s="4"/>
      <c r="L51" s="4"/>
      <c r="M51" s="4"/>
      <c r="N51" s="4"/>
      <c r="O51" s="4"/>
      <c r="P51" s="4"/>
      <c r="Q51" s="4"/>
      <c r="R51" s="4">
        <v>861600</v>
      </c>
      <c r="S51" s="5">
        <v>4.3871866295264621E-2</v>
      </c>
      <c r="T51" s="5">
        <v>0</v>
      </c>
      <c r="U51" s="5">
        <v>-6.8442599999999996E-3</v>
      </c>
    </row>
    <row r="52" spans="1:21" x14ac:dyDescent="0.2">
      <c r="A52" s="26"/>
      <c r="B52" t="s">
        <v>37</v>
      </c>
      <c r="C52" s="2">
        <v>45268</v>
      </c>
      <c r="D52" s="4">
        <v>300</v>
      </c>
      <c r="E52" s="4">
        <v>2600</v>
      </c>
      <c r="F52" s="4">
        <v>-2300</v>
      </c>
      <c r="G52" s="4">
        <v>-112661270.36972138</v>
      </c>
      <c r="H52" s="4">
        <f t="shared" si="0"/>
        <v>18651102182.255074</v>
      </c>
      <c r="I52" s="4"/>
      <c r="J52" s="4"/>
      <c r="K52" s="4"/>
      <c r="L52" s="4"/>
      <c r="M52" s="4"/>
      <c r="N52" s="4"/>
      <c r="O52" s="4"/>
      <c r="P52" s="4"/>
      <c r="Q52" s="4"/>
      <c r="R52" s="4">
        <v>570700</v>
      </c>
      <c r="S52" s="5">
        <v>5.081478885579113E-3</v>
      </c>
      <c r="T52" s="5">
        <v>0</v>
      </c>
      <c r="U52" s="5">
        <v>9.9587600000000005E-3</v>
      </c>
    </row>
    <row r="53" spans="1:21" x14ac:dyDescent="0.2">
      <c r="A53" s="26"/>
      <c r="B53" t="s">
        <v>34</v>
      </c>
      <c r="C53" s="2">
        <v>45271</v>
      </c>
      <c r="D53" s="4">
        <v>1100</v>
      </c>
      <c r="E53" s="4">
        <v>700</v>
      </c>
      <c r="F53" s="4">
        <v>400</v>
      </c>
      <c r="G53" s="4">
        <v>19503360</v>
      </c>
      <c r="H53" s="4">
        <f t="shared" si="0"/>
        <v>18670605542.255074</v>
      </c>
      <c r="I53" s="4"/>
      <c r="J53" s="4"/>
      <c r="K53" s="4"/>
      <c r="L53" s="4"/>
      <c r="M53" s="4"/>
      <c r="N53" s="4"/>
      <c r="O53" s="4"/>
      <c r="P53" s="4"/>
      <c r="Q53" s="4"/>
      <c r="R53" s="4">
        <v>727425</v>
      </c>
      <c r="S53" s="5">
        <v>2.4744819053510673E-3</v>
      </c>
      <c r="T53" s="5">
        <v>0</v>
      </c>
      <c r="U53" s="5">
        <v>-4.9387800000000003E-3</v>
      </c>
    </row>
    <row r="54" spans="1:21" x14ac:dyDescent="0.2">
      <c r="A54" s="26"/>
      <c r="B54" t="s">
        <v>35</v>
      </c>
      <c r="C54" s="2">
        <v>45272</v>
      </c>
      <c r="D54" s="4">
        <v>19300</v>
      </c>
      <c r="E54" s="4">
        <v>6500</v>
      </c>
      <c r="F54" s="4">
        <v>12800</v>
      </c>
      <c r="G54" s="4">
        <v>624060939.48370719</v>
      </c>
      <c r="H54" s="4">
        <f t="shared" si="0"/>
        <v>19294666481.738781</v>
      </c>
      <c r="I54" s="4"/>
      <c r="J54" s="4"/>
      <c r="K54" s="4"/>
      <c r="L54" s="4"/>
      <c r="M54" s="4"/>
      <c r="N54" s="4"/>
      <c r="O54" s="4"/>
      <c r="P54" s="4"/>
      <c r="Q54" s="4"/>
      <c r="R54" s="4">
        <v>474375</v>
      </c>
      <c r="S54" s="5">
        <v>5.4387351778656126E-2</v>
      </c>
      <c r="T54" s="5">
        <v>0</v>
      </c>
      <c r="U54" s="5">
        <v>-9.2212999999999995E-4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6B4-1320-1A4B-A409-737164CCD373}">
  <dimension ref="A1:U67"/>
  <sheetViews>
    <sheetView workbookViewId="0">
      <pane ySplit="2" topLeftCell="A26" activePane="bottomLeft" state="frozen"/>
      <selection pane="bottomLeft" activeCell="L43" sqref="L43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18.1640625" customWidth="1"/>
    <col min="18" max="18" width="14.1640625" customWidth="1"/>
  </cols>
  <sheetData>
    <row r="1" spans="1:21" x14ac:dyDescent="0.2">
      <c r="D1" s="23" t="s">
        <v>40</v>
      </c>
      <c r="E1" s="23"/>
      <c r="F1" s="23"/>
      <c r="G1" s="23"/>
      <c r="H1" s="23"/>
      <c r="I1" s="24" t="s">
        <v>41</v>
      </c>
      <c r="J1" s="24"/>
      <c r="K1" s="24"/>
      <c r="L1" s="24"/>
      <c r="M1" s="24"/>
      <c r="N1" s="25" t="s">
        <v>51</v>
      </c>
      <c r="O1" s="25"/>
      <c r="P1" s="25"/>
      <c r="Q1" s="25"/>
      <c r="R1" s="25"/>
      <c r="S1" s="25"/>
      <c r="T1" s="25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6">
        <v>10</v>
      </c>
      <c r="B3" t="s">
        <v>25</v>
      </c>
      <c r="C3" s="2">
        <v>45201</v>
      </c>
      <c r="D3" s="4">
        <v>900</v>
      </c>
      <c r="E3" s="4">
        <v>15210</v>
      </c>
      <c r="F3" s="4">
        <v>-14310</v>
      </c>
      <c r="G3" s="4">
        <v>-1237760000</v>
      </c>
      <c r="H3" s="4">
        <v>-1237760000</v>
      </c>
      <c r="I3" s="4"/>
      <c r="J3" s="4"/>
      <c r="K3" s="4"/>
      <c r="L3" s="4"/>
      <c r="M3" s="4"/>
      <c r="N3" s="4"/>
      <c r="O3" s="4"/>
      <c r="P3" s="4"/>
      <c r="Q3" s="4"/>
      <c r="R3" s="4">
        <v>73800</v>
      </c>
      <c r="S3" s="5">
        <v>0.21829268292682927</v>
      </c>
      <c r="T3" s="5">
        <v>0</v>
      </c>
      <c r="U3" s="5">
        <v>8.1395300000000007E-3</v>
      </c>
    </row>
    <row r="4" spans="1:21" x14ac:dyDescent="0.2">
      <c r="A4" s="26"/>
      <c r="B4" t="s">
        <v>26</v>
      </c>
      <c r="C4" s="2">
        <v>45202</v>
      </c>
      <c r="D4" s="4">
        <v>5200</v>
      </c>
      <c r="E4" s="4">
        <v>14400</v>
      </c>
      <c r="F4" s="4">
        <v>-9200</v>
      </c>
      <c r="G4" s="4">
        <v>-786190000</v>
      </c>
      <c r="H4" s="4">
        <f>H3+G4</f>
        <v>-2023950000</v>
      </c>
      <c r="I4" s="4"/>
      <c r="J4" s="4"/>
      <c r="K4" s="4"/>
      <c r="L4" s="4"/>
      <c r="M4" s="4"/>
      <c r="N4" s="4"/>
      <c r="O4" s="4"/>
      <c r="P4" s="4"/>
      <c r="Q4" s="4"/>
      <c r="R4" s="4">
        <v>233000</v>
      </c>
      <c r="S4" s="5">
        <v>8.4120171673819744E-2</v>
      </c>
      <c r="T4" s="5">
        <v>0</v>
      </c>
      <c r="U4" s="5">
        <v>-3.344867E-2</v>
      </c>
    </row>
    <row r="5" spans="1:21" x14ac:dyDescent="0.2">
      <c r="A5" s="26"/>
      <c r="B5" t="s">
        <v>27</v>
      </c>
      <c r="C5" s="2">
        <v>45203</v>
      </c>
      <c r="D5" s="4">
        <v>49100</v>
      </c>
      <c r="E5" s="4">
        <v>1050</v>
      </c>
      <c r="F5" s="4">
        <v>48050</v>
      </c>
      <c r="G5" s="4">
        <v>4060350000</v>
      </c>
      <c r="H5" s="4">
        <f>H4+G5</f>
        <v>2036400000</v>
      </c>
      <c r="I5" s="4"/>
      <c r="J5" s="4"/>
      <c r="K5" s="4"/>
      <c r="L5" s="4"/>
      <c r="M5" s="4"/>
      <c r="N5" s="4"/>
      <c r="O5" s="4"/>
      <c r="P5" s="4"/>
      <c r="Q5" s="4"/>
      <c r="R5" s="4">
        <v>149000</v>
      </c>
      <c r="S5" s="5">
        <v>0.33657718120805369</v>
      </c>
      <c r="T5" s="5">
        <v>0</v>
      </c>
      <c r="U5" s="5">
        <v>1.073986E-2</v>
      </c>
    </row>
    <row r="6" spans="1:21" x14ac:dyDescent="0.2">
      <c r="A6" s="26"/>
      <c r="B6" t="s">
        <v>28</v>
      </c>
      <c r="C6" s="2">
        <v>45204</v>
      </c>
      <c r="D6" s="4">
        <v>600</v>
      </c>
      <c r="E6" s="4">
        <v>4900</v>
      </c>
      <c r="F6" s="4">
        <v>-4300</v>
      </c>
      <c r="G6" s="4">
        <v>-370780000</v>
      </c>
      <c r="H6" s="4">
        <f>H5+G6</f>
        <v>1665620000</v>
      </c>
      <c r="I6" s="4"/>
      <c r="J6" s="4"/>
      <c r="K6" s="4"/>
      <c r="L6" s="4"/>
      <c r="M6" s="4"/>
      <c r="N6" s="4"/>
      <c r="O6" s="4"/>
      <c r="P6" s="4"/>
      <c r="Q6" s="4"/>
      <c r="R6" s="4">
        <v>145200</v>
      </c>
      <c r="S6" s="5">
        <v>3.787878787878788E-2</v>
      </c>
      <c r="T6" s="5">
        <v>0</v>
      </c>
      <c r="U6" s="5">
        <v>2.2432110000000002E-2</v>
      </c>
    </row>
    <row r="7" spans="1:21" x14ac:dyDescent="0.2">
      <c r="A7" s="26"/>
      <c r="B7" t="s">
        <v>29</v>
      </c>
      <c r="C7" s="2">
        <v>45205</v>
      </c>
      <c r="D7" s="4">
        <v>10600</v>
      </c>
      <c r="E7" s="4">
        <v>2700</v>
      </c>
      <c r="F7" s="4">
        <v>7900</v>
      </c>
      <c r="G7" s="4">
        <v>692910000</v>
      </c>
      <c r="H7" s="4">
        <f t="shared" ref="H7:H54" si="0">H6+G7</f>
        <v>2358530000</v>
      </c>
      <c r="I7" s="4"/>
      <c r="J7" s="4"/>
      <c r="K7" s="4"/>
      <c r="L7" s="4"/>
      <c r="M7" s="4"/>
      <c r="N7" s="4"/>
      <c r="O7" s="4"/>
      <c r="P7" s="4"/>
      <c r="Q7" s="4"/>
      <c r="R7" s="4">
        <v>134400</v>
      </c>
      <c r="S7" s="5">
        <v>9.8958333333333329E-2</v>
      </c>
      <c r="T7" s="5">
        <v>0</v>
      </c>
      <c r="U7" s="5">
        <v>2.3094690000000001E-2</v>
      </c>
    </row>
    <row r="8" spans="1:21" x14ac:dyDescent="0.2">
      <c r="A8" s="26"/>
      <c r="B8" t="s">
        <v>32</v>
      </c>
      <c r="C8" s="2">
        <v>45208</v>
      </c>
      <c r="D8" s="4">
        <v>2600</v>
      </c>
      <c r="E8" s="4">
        <v>4200</v>
      </c>
      <c r="F8" s="4">
        <v>-1600</v>
      </c>
      <c r="G8" s="4">
        <v>-143980000</v>
      </c>
      <c r="H8" s="4">
        <f t="shared" si="0"/>
        <v>2214550000</v>
      </c>
      <c r="I8" s="4"/>
      <c r="J8" s="4"/>
      <c r="K8" s="4"/>
      <c r="L8" s="4"/>
      <c r="M8" s="4"/>
      <c r="N8" s="4"/>
      <c r="O8" s="4"/>
      <c r="P8" s="4"/>
      <c r="Q8" s="4"/>
      <c r="R8" s="4">
        <v>173100</v>
      </c>
      <c r="S8" s="5">
        <v>3.9283651068746386E-2</v>
      </c>
      <c r="T8" s="5">
        <v>0</v>
      </c>
      <c r="U8" s="5">
        <v>0</v>
      </c>
    </row>
    <row r="9" spans="1:21" x14ac:dyDescent="0.2">
      <c r="A9" s="26"/>
      <c r="B9" t="s">
        <v>33</v>
      </c>
      <c r="C9" s="2">
        <v>45209</v>
      </c>
      <c r="D9" s="4">
        <v>30200</v>
      </c>
      <c r="E9" s="4">
        <v>1000</v>
      </c>
      <c r="F9" s="4">
        <v>29200</v>
      </c>
      <c r="G9" s="4">
        <v>2623520000</v>
      </c>
      <c r="H9" s="4">
        <f t="shared" si="0"/>
        <v>4838070000</v>
      </c>
      <c r="I9" s="4"/>
      <c r="J9" s="4"/>
      <c r="K9" s="4"/>
      <c r="L9" s="4"/>
      <c r="M9" s="4"/>
      <c r="N9" s="4"/>
      <c r="O9" s="4"/>
      <c r="P9" s="4"/>
      <c r="Q9" s="4"/>
      <c r="R9" s="4">
        <v>182100</v>
      </c>
      <c r="S9" s="5">
        <v>0.17133443163097201</v>
      </c>
      <c r="T9" s="5">
        <v>0</v>
      </c>
      <c r="U9" s="5">
        <v>1.8058689999999999E-2</v>
      </c>
    </row>
    <row r="10" spans="1:21" x14ac:dyDescent="0.2">
      <c r="A10" s="26"/>
      <c r="B10" t="s">
        <v>34</v>
      </c>
      <c r="C10" s="2">
        <v>45210</v>
      </c>
      <c r="D10" s="4">
        <v>34400</v>
      </c>
      <c r="E10" s="4">
        <v>9600</v>
      </c>
      <c r="F10" s="4">
        <v>24800</v>
      </c>
      <c r="G10" s="4">
        <v>2312330000</v>
      </c>
      <c r="H10" s="4">
        <f t="shared" si="0"/>
        <v>7150400000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351500</v>
      </c>
      <c r="S10" s="5">
        <v>0.1251778093883357</v>
      </c>
      <c r="T10" s="5">
        <v>0</v>
      </c>
      <c r="U10" s="5">
        <v>3.6585369999999999E-2</v>
      </c>
    </row>
    <row r="11" spans="1:21" x14ac:dyDescent="0.2">
      <c r="A11" s="26"/>
      <c r="B11" t="s">
        <v>35</v>
      </c>
      <c r="C11" s="2">
        <v>45211</v>
      </c>
      <c r="D11" s="4">
        <v>53800</v>
      </c>
      <c r="E11" s="4">
        <v>900</v>
      </c>
      <c r="F11" s="4">
        <v>52900</v>
      </c>
      <c r="G11" s="4">
        <v>5004040000</v>
      </c>
      <c r="H11" s="4">
        <f t="shared" si="0"/>
        <v>12154440000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374100</v>
      </c>
      <c r="S11" s="5">
        <v>0.14621758887997863</v>
      </c>
      <c r="T11" s="5">
        <v>0</v>
      </c>
      <c r="U11" s="5">
        <v>-1.604278E-2</v>
      </c>
    </row>
    <row r="12" spans="1:21" x14ac:dyDescent="0.2">
      <c r="A12" s="26"/>
      <c r="B12" t="s">
        <v>36</v>
      </c>
      <c r="C12" s="2">
        <v>45212</v>
      </c>
      <c r="D12" s="4">
        <v>900</v>
      </c>
      <c r="E12" s="4">
        <v>20100</v>
      </c>
      <c r="F12" s="4">
        <v>-19200</v>
      </c>
      <c r="G12" s="4">
        <v>-1748120000</v>
      </c>
      <c r="H12" s="4">
        <f t="shared" si="0"/>
        <v>10406320000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280700</v>
      </c>
      <c r="S12" s="5">
        <v>7.4812967581047385E-2</v>
      </c>
      <c r="T12" s="5">
        <v>0</v>
      </c>
      <c r="U12" s="5">
        <v>1.0869600000000001E-3</v>
      </c>
    </row>
    <row r="13" spans="1:21" x14ac:dyDescent="0.2">
      <c r="A13" s="26"/>
      <c r="B13" t="s">
        <v>8</v>
      </c>
      <c r="C13" s="6">
        <v>45215</v>
      </c>
      <c r="D13" s="4">
        <v>77700</v>
      </c>
      <c r="E13" s="4">
        <v>12300</v>
      </c>
      <c r="F13" s="4">
        <v>65400</v>
      </c>
      <c r="G13" s="4">
        <v>5909310000</v>
      </c>
      <c r="H13" s="4">
        <f t="shared" si="0"/>
        <v>16315630000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476600</v>
      </c>
      <c r="S13" s="5">
        <v>0.1888375996642887</v>
      </c>
      <c r="T13" s="5">
        <v>0</v>
      </c>
      <c r="U13" s="5">
        <v>-3.2573289999999998E-2</v>
      </c>
    </row>
    <row r="14" spans="1:21" x14ac:dyDescent="0.2">
      <c r="A14" s="26"/>
      <c r="B14" t="s">
        <v>9</v>
      </c>
      <c r="C14" s="6">
        <v>45216</v>
      </c>
      <c r="D14" s="4">
        <v>34400</v>
      </c>
      <c r="E14" s="4">
        <v>0</v>
      </c>
      <c r="F14" s="4">
        <v>34400</v>
      </c>
      <c r="G14" s="4">
        <v>3078280000</v>
      </c>
      <c r="H14" s="4">
        <f t="shared" si="0"/>
        <v>19393910000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154600</v>
      </c>
      <c r="S14" s="5">
        <v>0.22250970245795601</v>
      </c>
      <c r="T14" s="5">
        <v>0</v>
      </c>
      <c r="U14" s="5">
        <v>0</v>
      </c>
    </row>
    <row r="15" spans="1:21" x14ac:dyDescent="0.2">
      <c r="A15" s="26"/>
      <c r="B15" t="s">
        <v>10</v>
      </c>
      <c r="C15" s="6">
        <v>45217</v>
      </c>
      <c r="D15" s="4">
        <v>62000</v>
      </c>
      <c r="E15" s="4">
        <v>2900</v>
      </c>
      <c r="F15" s="4">
        <v>59100</v>
      </c>
      <c r="G15" s="4">
        <v>5260670000</v>
      </c>
      <c r="H15" s="4">
        <f t="shared" si="0"/>
        <v>24654580000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310000</v>
      </c>
      <c r="S15" s="5">
        <v>0.20935483870967742</v>
      </c>
      <c r="T15" s="5">
        <v>0</v>
      </c>
      <c r="U15" s="5">
        <v>-3.4792370000000003E-2</v>
      </c>
    </row>
    <row r="16" spans="1:21" x14ac:dyDescent="0.2">
      <c r="A16" s="26"/>
      <c r="B16" t="s">
        <v>11</v>
      </c>
      <c r="C16" s="6">
        <v>45218</v>
      </c>
      <c r="D16" s="4">
        <v>3100</v>
      </c>
      <c r="E16" s="4">
        <v>5700</v>
      </c>
      <c r="F16" s="4">
        <v>-2600</v>
      </c>
      <c r="G16" s="4">
        <v>-220950000</v>
      </c>
      <c r="H16" s="4">
        <f t="shared" si="0"/>
        <v>24433630000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163400</v>
      </c>
      <c r="S16" s="5">
        <v>5.3855569155446759E-2</v>
      </c>
      <c r="T16" s="5">
        <v>0</v>
      </c>
      <c r="U16" s="5">
        <v>-1.3953490000000001E-2</v>
      </c>
    </row>
    <row r="17" spans="1:21" x14ac:dyDescent="0.2">
      <c r="A17" s="26"/>
      <c r="B17" t="s">
        <v>12</v>
      </c>
      <c r="C17" s="6">
        <v>45219</v>
      </c>
      <c r="D17" s="4">
        <v>4700</v>
      </c>
      <c r="E17" s="4">
        <v>12700</v>
      </c>
      <c r="F17" s="4">
        <v>-8000</v>
      </c>
      <c r="G17" s="4">
        <v>-672110000</v>
      </c>
      <c r="H17" s="4">
        <f t="shared" si="0"/>
        <v>23761520000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216800</v>
      </c>
      <c r="S17" s="5">
        <v>8.0258302583025826E-2</v>
      </c>
      <c r="T17" s="5">
        <v>0</v>
      </c>
      <c r="U17" s="5">
        <v>2.35849E-3</v>
      </c>
    </row>
    <row r="18" spans="1:21" x14ac:dyDescent="0.2">
      <c r="A18" s="26"/>
      <c r="B18" t="s">
        <v>15</v>
      </c>
      <c r="C18" s="6">
        <v>45222</v>
      </c>
      <c r="D18" s="4">
        <v>3000</v>
      </c>
      <c r="E18" s="4">
        <v>14600</v>
      </c>
      <c r="F18" s="4">
        <v>-11600</v>
      </c>
      <c r="G18" s="4">
        <v>-987510000</v>
      </c>
      <c r="H18" s="4">
        <f t="shared" si="0"/>
        <v>22774010000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133700</v>
      </c>
      <c r="S18" s="5">
        <v>0.13163799551234107</v>
      </c>
      <c r="T18" s="5">
        <v>0</v>
      </c>
      <c r="U18" s="5">
        <v>-1.294118E-2</v>
      </c>
    </row>
    <row r="19" spans="1:21" x14ac:dyDescent="0.2">
      <c r="A19" s="26"/>
      <c r="B19" t="s">
        <v>16</v>
      </c>
      <c r="C19" s="6">
        <v>45223</v>
      </c>
      <c r="D19" s="4">
        <v>600</v>
      </c>
      <c r="E19" s="4">
        <v>4200</v>
      </c>
      <c r="F19" s="4">
        <v>-3600</v>
      </c>
      <c r="G19" s="4">
        <v>-303460000</v>
      </c>
      <c r="H19" s="4">
        <f t="shared" si="0"/>
        <v>22470550000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68800</v>
      </c>
      <c r="S19" s="5">
        <v>6.9767441860465115E-2</v>
      </c>
      <c r="T19" s="5">
        <v>0</v>
      </c>
      <c r="U19" s="5">
        <v>1.549464E-2</v>
      </c>
    </row>
    <row r="20" spans="1:21" x14ac:dyDescent="0.2">
      <c r="A20" s="26"/>
      <c r="B20" t="s">
        <v>17</v>
      </c>
      <c r="C20" s="6">
        <v>45224</v>
      </c>
      <c r="D20" s="4">
        <v>1100</v>
      </c>
      <c r="E20" s="4">
        <v>1000</v>
      </c>
      <c r="F20" s="4">
        <v>100</v>
      </c>
      <c r="G20" s="4">
        <v>8540000</v>
      </c>
      <c r="H20" s="4">
        <f t="shared" si="0"/>
        <v>22479090000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145100</v>
      </c>
      <c r="S20" s="5">
        <v>1.4472777394900068E-2</v>
      </c>
      <c r="T20" s="5">
        <v>0</v>
      </c>
      <c r="U20" s="5">
        <v>1.7605630000000001E-2</v>
      </c>
    </row>
    <row r="21" spans="1:21" x14ac:dyDescent="0.2">
      <c r="A21" s="26"/>
      <c r="B21" t="s">
        <v>18</v>
      </c>
      <c r="C21" s="6">
        <v>45225</v>
      </c>
      <c r="D21" s="4">
        <v>54000</v>
      </c>
      <c r="E21" s="4">
        <v>17700</v>
      </c>
      <c r="F21" s="4">
        <v>36300</v>
      </c>
      <c r="G21" s="4">
        <v>2960740000</v>
      </c>
      <c r="H21" s="4">
        <f t="shared" si="0"/>
        <v>25439830000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454900</v>
      </c>
      <c r="S21" s="5">
        <v>0.15761705869421852</v>
      </c>
      <c r="T21" s="5">
        <v>0</v>
      </c>
      <c r="U21" s="5">
        <v>-5.4209920000000002E-2</v>
      </c>
    </row>
    <row r="22" spans="1:21" x14ac:dyDescent="0.2">
      <c r="A22" s="26"/>
      <c r="B22" t="s">
        <v>19</v>
      </c>
      <c r="C22" s="6">
        <v>45226</v>
      </c>
      <c r="D22" s="4">
        <v>101500</v>
      </c>
      <c r="E22" s="4">
        <v>62000</v>
      </c>
      <c r="F22" s="4">
        <v>39500</v>
      </c>
      <c r="G22" s="4">
        <v>3243270000</v>
      </c>
      <c r="H22" s="4">
        <f t="shared" si="0"/>
        <v>28683100000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249000</v>
      </c>
      <c r="S22" s="5">
        <v>0.65662650602409633</v>
      </c>
      <c r="T22" s="5">
        <v>0</v>
      </c>
      <c r="U22" s="5">
        <v>1.097561E-2</v>
      </c>
    </row>
    <row r="23" spans="1:21" x14ac:dyDescent="0.2">
      <c r="A23" s="26"/>
      <c r="B23" t="s">
        <v>22</v>
      </c>
      <c r="C23" s="2">
        <v>45229</v>
      </c>
      <c r="D23" s="4">
        <v>1500</v>
      </c>
      <c r="E23" s="4">
        <v>23500</v>
      </c>
      <c r="F23" s="4">
        <v>-22000</v>
      </c>
      <c r="G23" s="4">
        <v>-1802020000</v>
      </c>
      <c r="H23" s="4">
        <f t="shared" si="0"/>
        <v>26881080000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110000</v>
      </c>
      <c r="S23" s="5">
        <v>0.22727272727272727</v>
      </c>
      <c r="T23" s="5">
        <v>0</v>
      </c>
      <c r="U23" s="5">
        <v>-1.9300359999999999E-2</v>
      </c>
    </row>
    <row r="24" spans="1:21" x14ac:dyDescent="0.2">
      <c r="A24" s="26"/>
      <c r="B24" t="s">
        <v>23</v>
      </c>
      <c r="C24" s="2">
        <v>45230</v>
      </c>
      <c r="D24" s="4">
        <v>39500</v>
      </c>
      <c r="E24" s="4">
        <v>5500</v>
      </c>
      <c r="F24" s="4">
        <v>34000</v>
      </c>
      <c r="G24" s="4">
        <v>2718670000</v>
      </c>
      <c r="H24" s="4">
        <f t="shared" si="0"/>
        <v>29599750000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218300</v>
      </c>
      <c r="S24" s="5">
        <v>0.20613834173156206</v>
      </c>
      <c r="T24" s="5">
        <v>0</v>
      </c>
      <c r="U24" s="5">
        <v>-3.444034E-2</v>
      </c>
    </row>
    <row r="25" spans="1:21" x14ac:dyDescent="0.2">
      <c r="A25" s="26">
        <v>11</v>
      </c>
      <c r="B25" t="s">
        <v>24</v>
      </c>
      <c r="C25" s="6">
        <v>45231</v>
      </c>
      <c r="D25" s="4">
        <v>32500</v>
      </c>
      <c r="E25" s="4">
        <v>8200</v>
      </c>
      <c r="F25" s="4">
        <v>24300</v>
      </c>
      <c r="G25" s="4">
        <v>1920920000</v>
      </c>
      <c r="H25" s="4">
        <f t="shared" si="0"/>
        <v>31520670000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120700</v>
      </c>
      <c r="S25" s="5">
        <v>0.3371996685998343</v>
      </c>
      <c r="T25" s="5">
        <v>0</v>
      </c>
      <c r="U25" s="5">
        <v>2.5477710000000001E-2</v>
      </c>
    </row>
    <row r="26" spans="1:21" x14ac:dyDescent="0.2">
      <c r="A26" s="26"/>
      <c r="B26" t="s">
        <v>25</v>
      </c>
      <c r="C26" s="6">
        <v>45232</v>
      </c>
      <c r="D26" s="4">
        <v>55600</v>
      </c>
      <c r="E26" s="4">
        <v>81100</v>
      </c>
      <c r="F26" s="4">
        <v>-25500</v>
      </c>
      <c r="G26" s="4">
        <v>-2145490000</v>
      </c>
      <c r="H26" s="4">
        <f t="shared" si="0"/>
        <v>29375180000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279000</v>
      </c>
      <c r="S26" s="5">
        <v>0.4899641577060932</v>
      </c>
      <c r="T26" s="5">
        <v>0</v>
      </c>
      <c r="U26" s="5">
        <v>6.2111800000000002E-2</v>
      </c>
    </row>
    <row r="27" spans="1:21" x14ac:dyDescent="0.2">
      <c r="A27" s="26"/>
      <c r="B27" t="s">
        <v>26</v>
      </c>
      <c r="C27" s="6">
        <v>45233</v>
      </c>
      <c r="D27" s="4">
        <v>54700</v>
      </c>
      <c r="E27" s="4">
        <v>2800</v>
      </c>
      <c r="F27" s="4">
        <v>51900</v>
      </c>
      <c r="G27" s="4">
        <v>4505270000</v>
      </c>
      <c r="H27" s="4">
        <f t="shared" si="0"/>
        <v>33880450000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284300</v>
      </c>
      <c r="S27" s="5">
        <v>0.20225114315863524</v>
      </c>
      <c r="T27" s="5">
        <v>0</v>
      </c>
      <c r="U27" s="5">
        <v>2.9239770000000002E-2</v>
      </c>
    </row>
    <row r="28" spans="1:21" x14ac:dyDescent="0.2">
      <c r="A28" s="26"/>
      <c r="B28" t="s">
        <v>29</v>
      </c>
      <c r="C28" s="6">
        <v>45236</v>
      </c>
      <c r="D28" s="4">
        <v>59200</v>
      </c>
      <c r="E28" s="4">
        <v>25100</v>
      </c>
      <c r="F28" s="4">
        <v>34100</v>
      </c>
      <c r="G28" s="4">
        <v>3018970000</v>
      </c>
      <c r="H28" s="4">
        <f t="shared" si="0"/>
        <v>36899420000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205800</v>
      </c>
      <c r="S28" s="5">
        <v>0.40962099125364432</v>
      </c>
      <c r="T28" s="5">
        <v>0</v>
      </c>
      <c r="U28" s="5">
        <v>1.022727E-2</v>
      </c>
    </row>
    <row r="29" spans="1:21" x14ac:dyDescent="0.2">
      <c r="A29" s="26"/>
      <c r="B29" t="s">
        <v>30</v>
      </c>
      <c r="C29" s="6">
        <v>45237</v>
      </c>
      <c r="D29" s="4">
        <v>15800</v>
      </c>
      <c r="E29" s="4">
        <v>33300</v>
      </c>
      <c r="F29" s="4">
        <v>-17500</v>
      </c>
      <c r="G29" s="4">
        <v>-1601750000</v>
      </c>
      <c r="H29" s="4">
        <f t="shared" si="0"/>
        <v>35297670000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349400</v>
      </c>
      <c r="S29" s="5">
        <v>0.14052661705781339</v>
      </c>
      <c r="T29" s="5">
        <v>0</v>
      </c>
      <c r="U29" s="5">
        <v>2.3622049999999999E-2</v>
      </c>
    </row>
    <row r="30" spans="1:21" x14ac:dyDescent="0.2">
      <c r="A30" s="26"/>
      <c r="B30" t="s">
        <v>37</v>
      </c>
      <c r="C30" s="6">
        <v>45238</v>
      </c>
      <c r="D30" s="4">
        <v>144400</v>
      </c>
      <c r="E30" s="4">
        <v>2300</v>
      </c>
      <c r="F30" s="4">
        <v>142100</v>
      </c>
      <c r="G30" s="4">
        <v>13266330000</v>
      </c>
      <c r="H30" s="4">
        <f t="shared" si="0"/>
        <v>48564000000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434700</v>
      </c>
      <c r="S30" s="5">
        <v>0.33747412008281574</v>
      </c>
      <c r="T30" s="5">
        <v>0</v>
      </c>
      <c r="U30" s="5">
        <v>3.2967030000000001E-2</v>
      </c>
    </row>
    <row r="31" spans="1:21" x14ac:dyDescent="0.2">
      <c r="A31" s="26"/>
      <c r="B31" t="s">
        <v>32</v>
      </c>
      <c r="C31" s="6">
        <v>45239</v>
      </c>
      <c r="D31" s="4">
        <v>206200</v>
      </c>
      <c r="E31" s="4">
        <v>107220</v>
      </c>
      <c r="F31" s="4">
        <v>98980</v>
      </c>
      <c r="G31" s="4">
        <v>9326300000</v>
      </c>
      <c r="H31" s="4">
        <f t="shared" si="0"/>
        <v>57890300000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501300</v>
      </c>
      <c r="S31" s="5">
        <v>0.62521444244963098</v>
      </c>
      <c r="T31" s="5">
        <v>0</v>
      </c>
      <c r="U31" s="5">
        <v>0</v>
      </c>
    </row>
    <row r="32" spans="1:21" x14ac:dyDescent="0.2">
      <c r="A32" s="26"/>
      <c r="B32" t="s">
        <v>33</v>
      </c>
      <c r="C32" s="6">
        <v>45240</v>
      </c>
      <c r="D32" s="4">
        <v>227900</v>
      </c>
      <c r="E32" s="4">
        <v>1800</v>
      </c>
      <c r="F32" s="4">
        <v>226100</v>
      </c>
      <c r="G32" s="4">
        <v>21538390000</v>
      </c>
      <c r="H32" s="4">
        <f t="shared" si="0"/>
        <v>79428690000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518700</v>
      </c>
      <c r="S32" s="5">
        <v>0.44283786389049545</v>
      </c>
      <c r="T32" s="5">
        <v>0</v>
      </c>
      <c r="U32" s="5">
        <v>1.382979E-2</v>
      </c>
    </row>
    <row r="33" spans="1:21" x14ac:dyDescent="0.2">
      <c r="A33" s="26"/>
      <c r="B33" t="s">
        <v>36</v>
      </c>
      <c r="C33" s="6">
        <v>45243</v>
      </c>
      <c r="D33" s="4">
        <v>226600</v>
      </c>
      <c r="E33" s="4">
        <v>4580</v>
      </c>
      <c r="F33" s="4">
        <v>222020</v>
      </c>
      <c r="G33" s="4">
        <v>21440730000</v>
      </c>
      <c r="H33" s="4">
        <f t="shared" si="0"/>
        <v>100869420000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419300</v>
      </c>
      <c r="S33" s="5">
        <v>0.55134748390174104</v>
      </c>
      <c r="T33" s="5">
        <v>0</v>
      </c>
      <c r="U33" s="5">
        <v>1.7838409999999999E-2</v>
      </c>
    </row>
    <row r="34" spans="1:21" x14ac:dyDescent="0.2">
      <c r="A34" s="26"/>
      <c r="B34" t="s">
        <v>38</v>
      </c>
      <c r="C34" s="6">
        <v>45244</v>
      </c>
      <c r="D34" s="4">
        <v>150000</v>
      </c>
      <c r="E34" s="4">
        <v>81100</v>
      </c>
      <c r="F34" s="4">
        <v>68900</v>
      </c>
      <c r="G34" s="4">
        <v>6559280000</v>
      </c>
      <c r="H34" s="4">
        <f t="shared" si="0"/>
        <v>107428700000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460000</v>
      </c>
      <c r="S34" s="5">
        <v>0.50239130434782608</v>
      </c>
      <c r="T34" s="5">
        <v>0</v>
      </c>
      <c r="U34" s="5">
        <v>-1.443299E-2</v>
      </c>
    </row>
    <row r="35" spans="1:21" x14ac:dyDescent="0.2">
      <c r="A35" s="26"/>
      <c r="B35" t="s">
        <v>7</v>
      </c>
      <c r="C35" s="6">
        <v>45245</v>
      </c>
      <c r="D35" s="4">
        <v>186000</v>
      </c>
      <c r="E35" s="4">
        <v>31600</v>
      </c>
      <c r="F35" s="4">
        <v>154400</v>
      </c>
      <c r="G35" s="4">
        <v>14738830000</v>
      </c>
      <c r="H35" s="4">
        <f t="shared" si="0"/>
        <v>122167530000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439300</v>
      </c>
      <c r="S35" s="5">
        <v>0.49533348508991576</v>
      </c>
      <c r="T35" s="5">
        <v>0</v>
      </c>
      <c r="U35" s="5">
        <v>7.3221800000000002E-3</v>
      </c>
    </row>
    <row r="36" spans="1:21" x14ac:dyDescent="0.2">
      <c r="A36" s="26"/>
      <c r="B36" t="s">
        <v>8</v>
      </c>
      <c r="C36" s="6">
        <v>45246</v>
      </c>
      <c r="D36" s="4">
        <v>1000</v>
      </c>
      <c r="E36" s="4">
        <v>28300</v>
      </c>
      <c r="F36" s="4">
        <v>-27300</v>
      </c>
      <c r="G36" s="4">
        <v>-2608110000</v>
      </c>
      <c r="H36" s="4">
        <f t="shared" si="0"/>
        <v>119559420000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239800</v>
      </c>
      <c r="S36" s="5">
        <v>0.12218515429524604</v>
      </c>
      <c r="T36" s="5">
        <v>0</v>
      </c>
      <c r="U36" s="5">
        <v>-1.3499479999999999E-2</v>
      </c>
    </row>
    <row r="37" spans="1:21" x14ac:dyDescent="0.2">
      <c r="A37" s="26"/>
      <c r="B37" t="s">
        <v>9</v>
      </c>
      <c r="C37" s="6">
        <v>45247</v>
      </c>
      <c r="D37" s="4">
        <v>210200</v>
      </c>
      <c r="E37" s="4">
        <v>6600</v>
      </c>
      <c r="F37" s="4">
        <v>203600</v>
      </c>
      <c r="G37" s="4">
        <v>19398260000</v>
      </c>
      <c r="H37" s="4">
        <f t="shared" si="0"/>
        <v>138957680000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549600</v>
      </c>
      <c r="S37" s="5">
        <v>0.39446870451237265</v>
      </c>
      <c r="T37" s="5">
        <v>0</v>
      </c>
      <c r="U37" s="5">
        <v>1.052632E-2</v>
      </c>
    </row>
    <row r="38" spans="1:21" x14ac:dyDescent="0.2">
      <c r="A38" s="26"/>
      <c r="B38" t="s">
        <v>12</v>
      </c>
      <c r="C38" s="2">
        <v>45250</v>
      </c>
      <c r="D38" s="4">
        <v>600</v>
      </c>
      <c r="E38" s="4">
        <v>21600</v>
      </c>
      <c r="F38" s="4">
        <v>-21000</v>
      </c>
      <c r="G38" s="4">
        <v>-1880340000</v>
      </c>
      <c r="H38" s="4">
        <f>H37+G38</f>
        <v>137077340000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213600</v>
      </c>
      <c r="S38" s="5">
        <v>0.10393258426966293</v>
      </c>
      <c r="T38" s="5">
        <v>0</v>
      </c>
      <c r="U38" s="5">
        <v>4.46927E-3</v>
      </c>
    </row>
    <row r="39" spans="1:21" x14ac:dyDescent="0.2">
      <c r="A39" s="26"/>
      <c r="B39" t="s">
        <v>13</v>
      </c>
      <c r="C39" s="2">
        <v>45251</v>
      </c>
      <c r="D39" s="4">
        <v>76000</v>
      </c>
      <c r="E39" s="4">
        <v>11800</v>
      </c>
      <c r="F39" s="4">
        <v>64200</v>
      </c>
      <c r="G39" s="4">
        <v>5990980000</v>
      </c>
      <c r="H39" s="4">
        <f t="shared" si="0"/>
        <v>143068320000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606400</v>
      </c>
      <c r="S39" s="5">
        <v>0.14478891820580475</v>
      </c>
      <c r="T39" s="5">
        <v>0</v>
      </c>
      <c r="U39" s="5">
        <v>4.449388E-2</v>
      </c>
    </row>
    <row r="40" spans="1:21" x14ac:dyDescent="0.2">
      <c r="A40" s="26"/>
      <c r="B40" t="s">
        <v>14</v>
      </c>
      <c r="C40" s="2">
        <v>45252</v>
      </c>
      <c r="D40" s="4">
        <v>3000</v>
      </c>
      <c r="E40" s="4">
        <v>16100</v>
      </c>
      <c r="F40" s="4">
        <v>-13100</v>
      </c>
      <c r="G40" s="4">
        <v>-1216570000</v>
      </c>
      <c r="H40" s="4">
        <f t="shared" si="0"/>
        <v>141851750000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176300</v>
      </c>
      <c r="S40" s="5">
        <v>0.10833806012478729</v>
      </c>
      <c r="T40" s="5">
        <v>0</v>
      </c>
      <c r="U40" s="5">
        <v>-1.4909479999999999E-2</v>
      </c>
    </row>
    <row r="41" spans="1:21" x14ac:dyDescent="0.2">
      <c r="A41" s="26"/>
      <c r="B41" t="s">
        <v>15</v>
      </c>
      <c r="C41" s="2">
        <v>45253</v>
      </c>
      <c r="D41" s="4">
        <v>40300</v>
      </c>
      <c r="E41" s="4">
        <v>15100</v>
      </c>
      <c r="F41" s="4">
        <v>25200</v>
      </c>
      <c r="G41" s="4">
        <v>2238690000</v>
      </c>
      <c r="H41" s="4">
        <f t="shared" si="0"/>
        <v>144090440000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316800</v>
      </c>
      <c r="S41" s="5">
        <v>0.17487373737373738</v>
      </c>
      <c r="T41" s="5">
        <v>0</v>
      </c>
      <c r="U41" s="5">
        <v>-6.9189189999999998E-2</v>
      </c>
    </row>
    <row r="42" spans="1:21" x14ac:dyDescent="0.2">
      <c r="A42" s="26"/>
      <c r="B42" t="s">
        <v>16</v>
      </c>
      <c r="C42" s="2">
        <v>45254</v>
      </c>
      <c r="D42" s="4">
        <v>44000</v>
      </c>
      <c r="E42" s="4">
        <v>5500</v>
      </c>
      <c r="F42" s="4">
        <v>38500</v>
      </c>
      <c r="G42" s="4">
        <v>3366180000</v>
      </c>
      <c r="H42" s="4">
        <f t="shared" si="0"/>
        <v>147456620000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318500</v>
      </c>
      <c r="S42" s="5">
        <v>0.15541601255886969</v>
      </c>
      <c r="T42" s="5">
        <v>0</v>
      </c>
      <c r="U42" s="5">
        <v>3.368177E-2</v>
      </c>
    </row>
    <row r="43" spans="1:21" x14ac:dyDescent="0.2">
      <c r="A43" s="26"/>
      <c r="B43" t="s">
        <v>19</v>
      </c>
      <c r="C43" s="2">
        <v>45257</v>
      </c>
      <c r="D43" s="4">
        <v>700</v>
      </c>
      <c r="E43" s="4">
        <v>1200</v>
      </c>
      <c r="F43" s="4">
        <v>-500</v>
      </c>
      <c r="G43" s="4">
        <v>-44130000</v>
      </c>
      <c r="H43" s="4">
        <f t="shared" si="0"/>
        <v>147412490000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108800</v>
      </c>
      <c r="S43" s="5">
        <v>1.7463235294117647E-2</v>
      </c>
      <c r="T43" s="5">
        <v>0</v>
      </c>
      <c r="U43" s="5">
        <v>-1.7977529999999999E-2</v>
      </c>
    </row>
    <row r="44" spans="1:21" x14ac:dyDescent="0.2">
      <c r="A44" s="26"/>
      <c r="B44" t="s">
        <v>20</v>
      </c>
      <c r="C44" s="2">
        <v>45258</v>
      </c>
      <c r="D44" s="4">
        <v>2700</v>
      </c>
      <c r="E44" s="4">
        <v>57700</v>
      </c>
      <c r="F44" s="4">
        <v>-55000</v>
      </c>
      <c r="G44" s="4">
        <v>-4735930000</v>
      </c>
      <c r="H44" s="4">
        <f t="shared" si="0"/>
        <v>142676560000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270800</v>
      </c>
      <c r="S44" s="5">
        <v>0.22304283604135894</v>
      </c>
      <c r="T44" s="5">
        <v>0</v>
      </c>
      <c r="U44" s="5">
        <v>-1.1441649999999999E-2</v>
      </c>
    </row>
    <row r="45" spans="1:21" x14ac:dyDescent="0.2">
      <c r="A45" s="26"/>
      <c r="B45" t="s">
        <v>21</v>
      </c>
      <c r="C45" s="2">
        <v>45259</v>
      </c>
      <c r="D45" s="4">
        <v>400</v>
      </c>
      <c r="E45" s="4">
        <v>9400</v>
      </c>
      <c r="F45" s="4">
        <v>-9000</v>
      </c>
      <c r="G45" s="4">
        <v>-784820000</v>
      </c>
      <c r="H45" s="4">
        <f t="shared" si="0"/>
        <v>141891740000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104500</v>
      </c>
      <c r="S45" s="5">
        <v>9.3779904306220102E-2</v>
      </c>
      <c r="T45" s="5">
        <v>0</v>
      </c>
      <c r="U45" s="5">
        <v>1.1574070000000001E-2</v>
      </c>
    </row>
    <row r="46" spans="1:21" x14ac:dyDescent="0.2">
      <c r="A46" s="26"/>
      <c r="B46" t="s">
        <v>22</v>
      </c>
      <c r="C46" s="2">
        <v>45260</v>
      </c>
      <c r="D46" s="4">
        <v>3900</v>
      </c>
      <c r="E46" s="4">
        <v>27100</v>
      </c>
      <c r="F46" s="4">
        <v>-23200</v>
      </c>
      <c r="G46" s="4">
        <v>-2030030000</v>
      </c>
      <c r="H46" s="4">
        <f t="shared" si="0"/>
        <v>139861710000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114300</v>
      </c>
      <c r="S46" s="5">
        <v>0.27121609798775154</v>
      </c>
      <c r="T46" s="5">
        <v>0</v>
      </c>
      <c r="U46" s="5">
        <v>-6.8649899999999996E-3</v>
      </c>
    </row>
    <row r="47" spans="1:21" x14ac:dyDescent="0.2">
      <c r="A47" s="26">
        <v>12</v>
      </c>
      <c r="B47" t="s">
        <v>24</v>
      </c>
      <c r="C47" s="2">
        <v>45261</v>
      </c>
      <c r="D47" s="4">
        <v>5100</v>
      </c>
      <c r="E47" s="4">
        <v>1800</v>
      </c>
      <c r="F47" s="4">
        <v>3300</v>
      </c>
      <c r="G47" s="4">
        <v>287880000</v>
      </c>
      <c r="H47" s="4">
        <f t="shared" si="0"/>
        <v>140149590000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95800</v>
      </c>
      <c r="S47" s="5">
        <v>7.2025052192066799E-2</v>
      </c>
      <c r="T47" s="5">
        <v>0</v>
      </c>
      <c r="U47" s="5">
        <v>4.6082900000000001E-3</v>
      </c>
    </row>
    <row r="48" spans="1:21" x14ac:dyDescent="0.2">
      <c r="A48" s="26"/>
      <c r="B48" t="s">
        <v>27</v>
      </c>
      <c r="C48" s="2">
        <v>45264</v>
      </c>
      <c r="D48" s="4">
        <v>155100</v>
      </c>
      <c r="E48" s="4">
        <v>8100</v>
      </c>
      <c r="F48" s="4">
        <v>147000</v>
      </c>
      <c r="G48" s="4">
        <v>13348020000</v>
      </c>
      <c r="H48" s="4">
        <f t="shared" si="0"/>
        <v>153497610000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430800</v>
      </c>
      <c r="S48" s="5">
        <v>0.37883008356545961</v>
      </c>
      <c r="T48" s="5">
        <v>0</v>
      </c>
      <c r="U48" s="5">
        <v>5.6192659999999998E-2</v>
      </c>
    </row>
    <row r="49" spans="1:21" x14ac:dyDescent="0.2">
      <c r="A49" s="26"/>
      <c r="B49" t="s">
        <v>28</v>
      </c>
      <c r="C49" s="2">
        <v>45265</v>
      </c>
      <c r="D49" s="4">
        <v>13400</v>
      </c>
      <c r="E49" s="4">
        <v>8300</v>
      </c>
      <c r="F49" s="4">
        <v>5100</v>
      </c>
      <c r="G49" s="4">
        <v>466170000</v>
      </c>
      <c r="H49" s="4">
        <f t="shared" si="0"/>
        <v>153963780000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175400</v>
      </c>
      <c r="S49" s="5">
        <v>0.12371721778791334</v>
      </c>
      <c r="T49" s="5">
        <v>0</v>
      </c>
      <c r="U49" s="5">
        <v>-1.302932E-2</v>
      </c>
    </row>
    <row r="50" spans="1:21" x14ac:dyDescent="0.2">
      <c r="A50" s="26"/>
      <c r="B50" t="s">
        <v>29</v>
      </c>
      <c r="C50" s="2">
        <v>45266</v>
      </c>
      <c r="D50" s="4">
        <v>20900</v>
      </c>
      <c r="E50" s="4">
        <v>3200</v>
      </c>
      <c r="F50" s="4">
        <v>17700</v>
      </c>
      <c r="G50" s="4">
        <v>1618330000</v>
      </c>
      <c r="H50" s="4">
        <f t="shared" si="0"/>
        <v>155582110000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130800</v>
      </c>
      <c r="S50" s="5">
        <v>0.18425076452599387</v>
      </c>
      <c r="T50" s="5">
        <v>0</v>
      </c>
      <c r="U50" s="5">
        <v>8.8008800000000005E-3</v>
      </c>
    </row>
    <row r="51" spans="1:21" x14ac:dyDescent="0.2">
      <c r="A51" s="26"/>
      <c r="B51" t="s">
        <v>30</v>
      </c>
      <c r="C51" s="2">
        <v>45267</v>
      </c>
      <c r="D51" s="4">
        <v>46600</v>
      </c>
      <c r="E51" s="4">
        <v>44400</v>
      </c>
      <c r="F51" s="4">
        <v>2200</v>
      </c>
      <c r="G51" s="4">
        <v>217900000</v>
      </c>
      <c r="H51" s="4">
        <f t="shared" si="0"/>
        <v>155800010000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272400</v>
      </c>
      <c r="S51" s="5">
        <v>0.33406754772393538</v>
      </c>
      <c r="T51" s="5">
        <v>0</v>
      </c>
      <c r="U51" s="5">
        <v>-6.5430799999999997E-3</v>
      </c>
    </row>
    <row r="52" spans="1:21" x14ac:dyDescent="0.2">
      <c r="A52" s="26"/>
      <c r="B52" t="s">
        <v>37</v>
      </c>
      <c r="C52" s="2">
        <v>45268</v>
      </c>
      <c r="D52" s="4">
        <v>57605</v>
      </c>
      <c r="E52" s="4">
        <v>300</v>
      </c>
      <c r="F52" s="4">
        <v>57305</v>
      </c>
      <c r="G52" s="4">
        <v>5228530000</v>
      </c>
      <c r="H52" s="4">
        <f t="shared" si="0"/>
        <v>161028540000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140400</v>
      </c>
      <c r="S52" s="5">
        <v>0.41242877492877494</v>
      </c>
      <c r="T52" s="5">
        <v>0</v>
      </c>
      <c r="U52" s="5">
        <v>9.8792499999999991E-3</v>
      </c>
    </row>
    <row r="53" spans="1:21" x14ac:dyDescent="0.2">
      <c r="A53" s="26"/>
      <c r="B53" t="s">
        <v>34</v>
      </c>
      <c r="C53" s="2">
        <v>45271</v>
      </c>
      <c r="D53" s="4">
        <v>15100</v>
      </c>
      <c r="E53" s="4">
        <v>2600</v>
      </c>
      <c r="F53" s="4">
        <v>12500</v>
      </c>
      <c r="G53" s="4">
        <v>1141460000</v>
      </c>
      <c r="H53" s="4">
        <f t="shared" si="0"/>
        <v>162170000000</v>
      </c>
      <c r="I53" s="4"/>
      <c r="J53" s="4"/>
      <c r="K53" s="4"/>
      <c r="L53" s="4"/>
      <c r="M53" s="4"/>
      <c r="N53" s="4"/>
      <c r="O53" s="4"/>
      <c r="P53" s="4"/>
      <c r="Q53" s="4"/>
      <c r="R53" s="4">
        <v>95600</v>
      </c>
      <c r="S53" s="5">
        <v>0.18514644351464435</v>
      </c>
      <c r="T53" s="5">
        <v>0</v>
      </c>
      <c r="U53" s="5">
        <v>-7.6087000000000004E-3</v>
      </c>
    </row>
    <row r="54" spans="1:21" x14ac:dyDescent="0.2">
      <c r="A54" s="26"/>
      <c r="B54" t="s">
        <v>35</v>
      </c>
      <c r="C54" s="2">
        <v>45272</v>
      </c>
      <c r="D54" s="4">
        <v>15800</v>
      </c>
      <c r="E54" s="4">
        <v>4300</v>
      </c>
      <c r="F54" s="4">
        <v>11500</v>
      </c>
      <c r="G54" s="4">
        <v>1050830000</v>
      </c>
      <c r="H54" s="4">
        <f t="shared" si="0"/>
        <v>163220830000</v>
      </c>
      <c r="I54" s="4"/>
      <c r="J54" s="4"/>
      <c r="K54" s="4"/>
      <c r="L54" s="4"/>
      <c r="M54" s="4"/>
      <c r="N54" s="4"/>
      <c r="O54" s="4"/>
      <c r="P54" s="4"/>
      <c r="Q54" s="4"/>
      <c r="R54" s="4">
        <v>79300</v>
      </c>
      <c r="S54" s="5">
        <v>0.25346784363177804</v>
      </c>
      <c r="T54" s="5">
        <v>0</v>
      </c>
      <c r="U54" s="5">
        <v>1.0952900000000001E-3</v>
      </c>
    </row>
    <row r="55" spans="1:21" x14ac:dyDescent="0.2">
      <c r="A55" s="26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6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6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6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6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6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6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6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6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6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6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6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6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Summary</vt:lpstr>
      <vt:lpstr>VN30F1M</vt:lpstr>
      <vt:lpstr>Template-Q4</vt:lpstr>
      <vt:lpstr>VNINDEX-Q4</vt:lpstr>
      <vt:lpstr>SSI-Q4</vt:lpstr>
      <vt:lpstr>VCI-Q4</vt:lpstr>
      <vt:lpstr>MBS-Q4</vt:lpstr>
      <vt:lpstr>FTS-Q4</vt:lpstr>
      <vt:lpstr>VND-Q4</vt:lpstr>
      <vt:lpstr>TPB-Q4</vt:lpstr>
      <vt:lpstr>VCB-Q4</vt:lpstr>
      <vt:lpstr>VPB-Q4</vt:lpstr>
      <vt:lpstr>TCB-Q4</vt:lpstr>
      <vt:lpstr>MBB-Q4</vt:lpstr>
      <vt:lpstr>STB-Q4</vt:lpstr>
      <vt:lpstr>HPG-Q4</vt:lpstr>
      <vt:lpstr>HSG-Q4</vt:lpstr>
      <vt:lpstr>NKG-Q4</vt:lpstr>
      <vt:lpstr>VHM-Q4</vt:lpstr>
      <vt:lpstr>DXG-Q4</vt:lpstr>
      <vt:lpstr>NLG-Q4</vt:lpstr>
      <vt:lpstr>KDH-Q4</vt:lpstr>
      <vt:lpstr>PDR-Q4</vt:lpstr>
      <vt:lpstr>VGC-Q4</vt:lpstr>
      <vt:lpstr>KBC-Q4</vt:lpstr>
      <vt:lpstr>NVL-Q4</vt:lpstr>
      <vt:lpstr>VRE-Q4</vt:lpstr>
      <vt:lpstr>MSN-Q4</vt:lpstr>
      <vt:lpstr>MWG-Q4</vt:lpstr>
      <vt:lpstr>DGW-Q4</vt:lpstr>
      <vt:lpstr>VNM-Q4</vt:lpstr>
      <vt:lpstr>PNJ-Q4</vt:lpstr>
      <vt:lpstr>FRT-Q4</vt:lpstr>
      <vt:lpstr>PET-Q4</vt:lpstr>
      <vt:lpstr>GMD-Q4</vt:lpstr>
      <vt:lpstr>HAH-Q4</vt:lpstr>
      <vt:lpstr>DGC-Q4</vt:lpstr>
      <vt:lpstr>GEX-Q4</vt:lpstr>
      <vt:lpstr>ANV-Q4</vt:lpstr>
      <vt:lpstr>VHC-Q4</vt:lpstr>
      <vt:lpstr>FCN-Q4</vt:lpstr>
      <vt:lpstr>HHV-Q4</vt:lpstr>
      <vt:lpstr>CTR-Q4</vt:lpstr>
      <vt:lpstr>CTD-Q4</vt:lpstr>
      <vt:lpstr>VCG-Q4</vt:lpstr>
      <vt:lpstr>PTB-Q4</vt:lpstr>
      <vt:lpstr>REE-Q4</vt:lpstr>
      <vt:lpstr>PC1-Q4</vt:lpstr>
      <vt:lpstr>TV2-Q4</vt:lpstr>
      <vt:lpstr>PVT-Q4</vt:lpstr>
      <vt:lpstr>PVD-Q4</vt:lpstr>
      <vt:lpstr>QNS-Q4</vt:lpstr>
      <vt:lpstr>NT2-Q4</vt:lpstr>
      <vt:lpstr>QTP-Q4</vt:lpstr>
      <vt:lpstr>FPT-Q4</vt:lpstr>
      <vt:lpstr>VTP-Q4</vt:lpstr>
      <vt:lpstr>BMP-Q4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2023-12-07T08:04:09Z</dcterms:created>
  <dcterms:modified xsi:type="dcterms:W3CDTF">2023-12-12T16:49:45Z</dcterms:modified>
</cp:coreProperties>
</file>