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ung.nguyenhoang/Documents/github/Template/"/>
    </mc:Choice>
  </mc:AlternateContent>
  <xr:revisionPtr revIDLastSave="0" documentId="13_ncr:1_{9E721830-B557-174D-AFF0-4DAF3EE4C0BE}" xr6:coauthVersionLast="47" xr6:coauthVersionMax="47" xr10:uidLastSave="{00000000-0000-0000-0000-000000000000}"/>
  <bookViews>
    <workbookView xWindow="0" yWindow="760" windowWidth="30240" windowHeight="17080" xr2:uid="{E46CC57C-8C48-6643-9581-2640D9683E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E24" i="1"/>
  <c r="E22" i="1"/>
  <c r="B22" i="1"/>
  <c r="N21" i="1"/>
  <c r="N24" i="1" s="1"/>
  <c r="K21" i="1"/>
  <c r="K24" i="1" s="1"/>
  <c r="H21" i="1"/>
  <c r="E21" i="1"/>
  <c r="B21" i="1"/>
  <c r="B24" i="1" s="1"/>
  <c r="B17" i="1"/>
  <c r="N16" i="1"/>
  <c r="N22" i="1" s="1"/>
  <c r="K16" i="1"/>
  <c r="K22" i="1" s="1"/>
  <c r="H16" i="1"/>
  <c r="H22" i="1" s="1"/>
  <c r="E16" i="1"/>
  <c r="B14" i="1"/>
  <c r="B18" i="1" s="1"/>
  <c r="B19" i="1" s="1"/>
  <c r="H28" i="1" l="1"/>
  <c r="D28" i="1"/>
  <c r="B28" i="1"/>
  <c r="E12" i="1"/>
  <c r="H12" i="1" l="1"/>
  <c r="E14" i="1"/>
  <c r="E18" i="1" s="1"/>
  <c r="E19" i="1" s="1"/>
  <c r="F28" i="1"/>
  <c r="K12" i="1" l="1"/>
  <c r="H14" i="1"/>
  <c r="H18" i="1" s="1"/>
  <c r="H19" i="1" s="1"/>
  <c r="K14" i="1" l="1"/>
  <c r="K18" i="1" s="1"/>
  <c r="K19" i="1" s="1"/>
  <c r="N12" i="1"/>
  <c r="N14" i="1" s="1"/>
  <c r="N18" i="1" s="1"/>
  <c r="N19" i="1" s="1"/>
</calcChain>
</file>

<file path=xl/sharedStrings.xml><?xml version="1.0" encoding="utf-8"?>
<sst xmlns="http://schemas.openxmlformats.org/spreadsheetml/2006/main" count="78" uniqueCount="25">
  <si>
    <t>HAH</t>
  </si>
  <si>
    <t>STK</t>
  </si>
  <si>
    <t>MBB</t>
  </si>
  <si>
    <t>Tổng Equity</t>
  </si>
  <si>
    <t>Risk % Equity</t>
  </si>
  <si>
    <t>Risk cho một lần trade</t>
  </si>
  <si>
    <t>Giá mua</t>
  </si>
  <si>
    <t>Stop Loss</t>
  </si>
  <si>
    <t>% Stop Loss</t>
  </si>
  <si>
    <t>Số lượng CP cần mua</t>
  </si>
  <si>
    <t>Số tiền giải ngân</t>
  </si>
  <si>
    <t>SL mua thật</t>
  </si>
  <si>
    <t>Số tiền giải ngân thật</t>
  </si>
  <si>
    <t xml:space="preserve">Số tiền mất </t>
  </si>
  <si>
    <t>Giá TP</t>
  </si>
  <si>
    <t>Giá mục tiêu</t>
  </si>
  <si>
    <t>Sổ tiền lãi</t>
  </si>
  <si>
    <t>Tổng tiền giải ngân</t>
  </si>
  <si>
    <t>Tổng tiền lỗ nếu stop loss tất cả</t>
  </si>
  <si>
    <t>% lỗ trên tổng NAV</t>
  </si>
  <si>
    <t>Tổng tiền lời nếu TP tất cả</t>
  </si>
  <si>
    <t>Nhập Tổng Vốn</t>
  </si>
  <si>
    <t>Nhập Risk cho từng lần trade</t>
  </si>
  <si>
    <t>Nhập Giá mua</t>
  </si>
  <si>
    <t>Nhập Giá 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</si>
</sst>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3" fontId="0" fillId="2" borderId="0" xfId="0" applyNumberFormat="1" applyFill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61A1-7322-7547-91CE-700BDDBD5549}">
  <dimension ref="A11:N36"/>
  <sheetViews>
    <sheetView tabSelected="1" workbookViewId="0">
      <selection activeCell="D33" sqref="D33"/>
    </sheetView>
  </sheetViews>
  <sheetFormatPr baseColWidth="10" defaultRowHeight="16" x14ac:dyDescent="0.2"/>
  <cols>
    <col min="1" max="3" width="10.83203125" customWidth="1"/>
  </cols>
  <sheetData>
    <row r="11" spans="1:14" x14ac:dyDescent="0.2">
      <c r="A11" t="s">
        <v>0</v>
      </c>
      <c r="D11" t="s">
        <v>0</v>
      </c>
      <c r="G11" t="s">
        <v>0</v>
      </c>
      <c r="J11" t="s">
        <v>1</v>
      </c>
      <c r="M11" t="s">
        <v>2</v>
      </c>
    </row>
    <row r="12" spans="1:14" x14ac:dyDescent="0.2">
      <c r="A12" t="s">
        <v>3</v>
      </c>
      <c r="B12" s="1">
        <v>150000000</v>
      </c>
      <c r="D12" t="s">
        <v>3</v>
      </c>
      <c r="E12" s="1">
        <f>B12-B21</f>
        <v>67550000</v>
      </c>
      <c r="G12" t="s">
        <v>3</v>
      </c>
      <c r="H12" s="1">
        <f>E12-E21</f>
        <v>47600000</v>
      </c>
      <c r="J12" t="s">
        <v>3</v>
      </c>
      <c r="K12" s="1">
        <f>H12-H21</f>
        <v>33200000</v>
      </c>
      <c r="M12" t="s">
        <v>3</v>
      </c>
      <c r="N12" s="1">
        <f>K12-K21</f>
        <v>15700000</v>
      </c>
    </row>
    <row r="13" spans="1:14" x14ac:dyDescent="0.2">
      <c r="A13" t="s">
        <v>4</v>
      </c>
      <c r="B13" s="2">
        <v>0.05</v>
      </c>
      <c r="D13" t="s">
        <v>4</v>
      </c>
      <c r="E13" s="2">
        <v>0.01</v>
      </c>
      <c r="G13" t="s">
        <v>4</v>
      </c>
      <c r="H13" s="2">
        <v>0.01</v>
      </c>
      <c r="J13" t="s">
        <v>4</v>
      </c>
      <c r="K13" s="2">
        <v>0.03</v>
      </c>
      <c r="M13" t="s">
        <v>4</v>
      </c>
      <c r="N13" s="2">
        <v>0.08</v>
      </c>
    </row>
    <row r="14" spans="1:14" x14ac:dyDescent="0.2">
      <c r="A14" t="s">
        <v>5</v>
      </c>
      <c r="B14" s="1">
        <f>B13*B12</f>
        <v>7500000</v>
      </c>
      <c r="D14" t="s">
        <v>5</v>
      </c>
      <c r="E14" s="1">
        <f>E13*E12</f>
        <v>675500</v>
      </c>
      <c r="G14" t="s">
        <v>5</v>
      </c>
      <c r="H14" s="1">
        <f>H13*H12</f>
        <v>476000</v>
      </c>
      <c r="J14" t="s">
        <v>5</v>
      </c>
      <c r="K14" s="1">
        <f>K13*K12</f>
        <v>996000</v>
      </c>
      <c r="M14" t="s">
        <v>5</v>
      </c>
      <c r="N14" s="1">
        <f>N13*N12</f>
        <v>1256000</v>
      </c>
    </row>
    <row r="15" spans="1:14" x14ac:dyDescent="0.2">
      <c r="A15" t="s">
        <v>6</v>
      </c>
      <c r="B15" s="1">
        <v>48500</v>
      </c>
      <c r="D15" t="s">
        <v>6</v>
      </c>
      <c r="E15" s="1">
        <v>28500</v>
      </c>
      <c r="G15" t="s">
        <v>6</v>
      </c>
      <c r="H15" s="1">
        <v>28800</v>
      </c>
      <c r="J15" t="s">
        <v>6</v>
      </c>
      <c r="K15" s="1">
        <v>25000</v>
      </c>
      <c r="M15" t="s">
        <v>6</v>
      </c>
      <c r="N15" s="1">
        <v>17000</v>
      </c>
    </row>
    <row r="16" spans="1:14" x14ac:dyDescent="0.2">
      <c r="A16" t="s">
        <v>7</v>
      </c>
      <c r="B16" s="1">
        <v>44000</v>
      </c>
      <c r="D16" t="s">
        <v>7</v>
      </c>
      <c r="E16" s="1">
        <f>E15 - E15*E17</f>
        <v>26220</v>
      </c>
      <c r="G16" t="s">
        <v>7</v>
      </c>
      <c r="H16" s="1">
        <f>H15 - H15*H17</f>
        <v>26496</v>
      </c>
      <c r="J16" t="s">
        <v>7</v>
      </c>
      <c r="K16" s="1">
        <f>K15 - K15*K17</f>
        <v>23000</v>
      </c>
      <c r="M16" t="s">
        <v>7</v>
      </c>
      <c r="N16" s="1">
        <f>N15 - N15*N17</f>
        <v>15640</v>
      </c>
    </row>
    <row r="17" spans="1:14" x14ac:dyDescent="0.2">
      <c r="A17" t="s">
        <v>8</v>
      </c>
      <c r="B17" s="3">
        <f>100% - B16/B15</f>
        <v>9.2783505154639179E-2</v>
      </c>
      <c r="D17" t="s">
        <v>8</v>
      </c>
      <c r="E17" s="3">
        <v>0.08</v>
      </c>
      <c r="G17" t="s">
        <v>8</v>
      </c>
      <c r="H17" s="3">
        <v>0.08</v>
      </c>
      <c r="J17" t="s">
        <v>8</v>
      </c>
      <c r="K17" s="3">
        <v>0.08</v>
      </c>
      <c r="M17" t="s">
        <v>8</v>
      </c>
      <c r="N17" s="3">
        <v>0.08</v>
      </c>
    </row>
    <row r="18" spans="1:14" x14ac:dyDescent="0.2">
      <c r="A18" t="s">
        <v>9</v>
      </c>
      <c r="B18" s="4">
        <f>B14/(B15-B16)</f>
        <v>1666.6666666666667</v>
      </c>
      <c r="D18" t="s">
        <v>9</v>
      </c>
      <c r="E18" s="4">
        <f>E14/(E15-E16)</f>
        <v>296.27192982456143</v>
      </c>
      <c r="G18" t="s">
        <v>9</v>
      </c>
      <c r="H18" s="4">
        <f>H14/(H15-H16)</f>
        <v>206.59722222222223</v>
      </c>
      <c r="J18" t="s">
        <v>9</v>
      </c>
      <c r="K18" s="4">
        <f>K14/(K15-K16)</f>
        <v>498</v>
      </c>
      <c r="M18" t="s">
        <v>9</v>
      </c>
      <c r="N18" s="4">
        <f>N14/(N15-N16)</f>
        <v>923.52941176470586</v>
      </c>
    </row>
    <row r="19" spans="1:14" x14ac:dyDescent="0.2">
      <c r="A19" t="s">
        <v>10</v>
      </c>
      <c r="B19" s="1">
        <f>B18*B15</f>
        <v>80833333.333333343</v>
      </c>
      <c r="D19" t="s">
        <v>10</v>
      </c>
      <c r="E19" s="1">
        <f>E18*E15</f>
        <v>8443750</v>
      </c>
      <c r="G19" t="s">
        <v>10</v>
      </c>
      <c r="H19" s="1">
        <f>H18*H15</f>
        <v>5950000</v>
      </c>
      <c r="J19" t="s">
        <v>10</v>
      </c>
      <c r="K19" s="1">
        <f>K18*K15</f>
        <v>12450000</v>
      </c>
      <c r="M19" t="s">
        <v>10</v>
      </c>
      <c r="N19" s="1">
        <f>N18*N15</f>
        <v>15700000</v>
      </c>
    </row>
    <row r="20" spans="1:14" x14ac:dyDescent="0.2">
      <c r="A20" s="5" t="s">
        <v>11</v>
      </c>
      <c r="B20" s="6">
        <v>1700</v>
      </c>
      <c r="C20" s="5"/>
      <c r="D20" s="5" t="s">
        <v>11</v>
      </c>
      <c r="E20" s="7">
        <v>700</v>
      </c>
      <c r="F20" s="5"/>
      <c r="G20" s="5" t="s">
        <v>11</v>
      </c>
      <c r="H20" s="7">
        <v>500</v>
      </c>
      <c r="I20" s="5"/>
      <c r="J20" s="5" t="s">
        <v>11</v>
      </c>
      <c r="K20" s="7">
        <v>700</v>
      </c>
      <c r="L20" s="5"/>
      <c r="M20" s="5" t="s">
        <v>11</v>
      </c>
      <c r="N20" s="7">
        <v>1800</v>
      </c>
    </row>
    <row r="21" spans="1:14" x14ac:dyDescent="0.2">
      <c r="A21" s="5" t="s">
        <v>12</v>
      </c>
      <c r="B21" s="7">
        <f>B20*B15</f>
        <v>82450000</v>
      </c>
      <c r="C21" s="5"/>
      <c r="D21" s="5" t="s">
        <v>12</v>
      </c>
      <c r="E21" s="7">
        <f>E20*E15</f>
        <v>19950000</v>
      </c>
      <c r="F21" s="5"/>
      <c r="G21" s="5" t="s">
        <v>12</v>
      </c>
      <c r="H21" s="7">
        <f>H20*H15</f>
        <v>14400000</v>
      </c>
      <c r="I21" s="5"/>
      <c r="J21" s="5" t="s">
        <v>12</v>
      </c>
      <c r="K21" s="7">
        <f>K20*K15</f>
        <v>17500000</v>
      </c>
      <c r="L21" s="5"/>
      <c r="M21" s="5" t="s">
        <v>12</v>
      </c>
      <c r="N21" s="7">
        <f>N20*N15</f>
        <v>30600000</v>
      </c>
    </row>
    <row r="22" spans="1:14" x14ac:dyDescent="0.2">
      <c r="A22" t="s">
        <v>13</v>
      </c>
      <c r="B22" s="1">
        <f>B20*B15 - B20*B16</f>
        <v>7650000</v>
      </c>
      <c r="D22" t="s">
        <v>13</v>
      </c>
      <c r="E22" s="1">
        <f>E20*E15 - E20*E16</f>
        <v>1596000</v>
      </c>
      <c r="G22" t="s">
        <v>13</v>
      </c>
      <c r="H22" s="1">
        <f>H20*H15 - H20*H16</f>
        <v>1152000</v>
      </c>
      <c r="J22" t="s">
        <v>13</v>
      </c>
      <c r="K22" s="1">
        <f>K20*K15 - K20*K16</f>
        <v>1400000</v>
      </c>
      <c r="M22" t="s">
        <v>13</v>
      </c>
      <c r="N22" s="1">
        <f>N20*N15 - N20*N16</f>
        <v>2448000</v>
      </c>
    </row>
    <row r="23" spans="1:14" x14ac:dyDescent="0.2">
      <c r="A23" t="s">
        <v>14</v>
      </c>
      <c r="B23" s="1">
        <v>50000</v>
      </c>
      <c r="D23" t="s">
        <v>15</v>
      </c>
      <c r="E23" s="1">
        <v>35000</v>
      </c>
      <c r="G23" t="s">
        <v>15</v>
      </c>
      <c r="H23" s="1">
        <v>48000</v>
      </c>
      <c r="J23" t="s">
        <v>15</v>
      </c>
      <c r="K23" s="1">
        <v>30000</v>
      </c>
      <c r="M23" t="s">
        <v>15</v>
      </c>
      <c r="N23" s="1">
        <v>19500</v>
      </c>
    </row>
    <row r="24" spans="1:14" x14ac:dyDescent="0.2">
      <c r="A24" t="s">
        <v>16</v>
      </c>
      <c r="B24" s="1">
        <f>B20*B23 - B21</f>
        <v>2550000</v>
      </c>
      <c r="D24" t="s">
        <v>16</v>
      </c>
      <c r="E24" s="1">
        <f>E20*E23 - E21</f>
        <v>4550000</v>
      </c>
      <c r="G24" t="s">
        <v>16</v>
      </c>
      <c r="H24" s="1">
        <f>H20*H23 - H21</f>
        <v>9600000</v>
      </c>
      <c r="J24" t="s">
        <v>16</v>
      </c>
      <c r="K24" s="1">
        <f>K20*K23 - K21</f>
        <v>3500000</v>
      </c>
      <c r="M24" t="s">
        <v>16</v>
      </c>
      <c r="N24" s="1">
        <f>N20*N23 - N21</f>
        <v>4500000</v>
      </c>
    </row>
    <row r="27" spans="1:14" x14ac:dyDescent="0.2">
      <c r="B27" t="s">
        <v>17</v>
      </c>
      <c r="D27" t="s">
        <v>18</v>
      </c>
      <c r="F27" t="s">
        <v>19</v>
      </c>
      <c r="H27" t="s">
        <v>20</v>
      </c>
    </row>
    <row r="28" spans="1:14" x14ac:dyDescent="0.2">
      <c r="B28" s="1">
        <f>B21 + E21 + H21 + K21 + N21</f>
        <v>164900000</v>
      </c>
      <c r="D28" s="1">
        <f>B22+E22+H22+K22+N22</f>
        <v>14246000</v>
      </c>
      <c r="F28" s="8">
        <f>D28/B28</f>
        <v>8.6391752577319583E-2</v>
      </c>
      <c r="H28" s="1">
        <f>B24+E24+H24+K24+N24</f>
        <v>24700000</v>
      </c>
    </row>
    <row r="32" spans="1:14" x14ac:dyDescent="0.2">
      <c r="A32" t="s">
        <v>21</v>
      </c>
    </row>
    <row r="33" spans="1:5" x14ac:dyDescent="0.2">
      <c r="A33" t="s">
        <v>22</v>
      </c>
      <c r="B33" s="1"/>
      <c r="E33" s="1"/>
    </row>
    <row r="34" spans="1:5" x14ac:dyDescent="0.2">
      <c r="A34" t="s">
        <v>23</v>
      </c>
      <c r="B34" s="2"/>
      <c r="E34" s="2"/>
    </row>
    <row r="35" spans="1:5" x14ac:dyDescent="0.2">
      <c r="A35" t="s">
        <v>24</v>
      </c>
      <c r="B35" s="1"/>
      <c r="E35" s="1"/>
    </row>
    <row r="36" spans="1:5" x14ac:dyDescent="0.2">
      <c r="B36" s="1"/>
      <c r="E36" s="1"/>
    </row>
  </sheetData>
  <conditionalFormatting sqref="B22">
    <cfRule type="expression" dxfId="1" priority="1" stopIfTrue="1">
      <formula>$B$22&gt;$B$14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Hoang</dc:creator>
  <cp:lastModifiedBy>Trung Nguyen Hoang</cp:lastModifiedBy>
  <dcterms:created xsi:type="dcterms:W3CDTF">2023-12-02T08:15:22Z</dcterms:created>
  <dcterms:modified xsi:type="dcterms:W3CDTF">2023-12-03T15:10:27Z</dcterms:modified>
</cp:coreProperties>
</file>