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1545" windowWidth="11880" windowHeight="6435"/>
  </bookViews>
  <sheets>
    <sheet name="Cartel1" sheetId="1" r:id="rId1"/>
  </sheets>
  <calcPr calcId="162913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6" i="1"/>
  <c r="R12" i="1" s="1"/>
  <c r="R17" i="1" s="1"/>
  <c r="Q7" i="1"/>
  <c r="Q8" i="1"/>
  <c r="Q9" i="1"/>
  <c r="Q12" i="1" s="1"/>
  <c r="R16" i="1" s="1"/>
  <c r="Q10" i="1"/>
  <c r="Q11" i="1"/>
  <c r="Q6" i="1"/>
  <c r="P7" i="1"/>
  <c r="P8" i="1"/>
  <c r="P9" i="1"/>
  <c r="P10" i="1"/>
  <c r="P11" i="1"/>
  <c r="P6" i="1"/>
  <c r="H21" i="1"/>
  <c r="G21" i="1"/>
  <c r="F21" i="1"/>
  <c r="E21" i="1"/>
  <c r="D21" i="1"/>
  <c r="C21" i="1"/>
  <c r="B21" i="1"/>
  <c r="I21" i="1" s="1"/>
  <c r="H20" i="1"/>
  <c r="G20" i="1"/>
  <c r="F20" i="1"/>
  <c r="E20" i="1"/>
  <c r="D20" i="1"/>
  <c r="C20" i="1"/>
  <c r="B20" i="1"/>
  <c r="I20" i="1" s="1"/>
  <c r="H19" i="1"/>
  <c r="G19" i="1"/>
  <c r="F19" i="1"/>
  <c r="E19" i="1"/>
  <c r="D19" i="1"/>
  <c r="C19" i="1"/>
  <c r="B19" i="1"/>
  <c r="I19" i="1" s="1"/>
  <c r="H18" i="1"/>
  <c r="G18" i="1"/>
  <c r="F18" i="1"/>
  <c r="E18" i="1"/>
  <c r="D18" i="1"/>
  <c r="C18" i="1"/>
  <c r="B18" i="1"/>
  <c r="I18" i="1" s="1"/>
  <c r="H17" i="1"/>
  <c r="G17" i="1"/>
  <c r="F17" i="1"/>
  <c r="E17" i="1"/>
  <c r="D17" i="1"/>
  <c r="C17" i="1"/>
  <c r="B17" i="1"/>
  <c r="I17" i="1" s="1"/>
  <c r="H16" i="1"/>
  <c r="H22" i="1" s="1"/>
  <c r="G16" i="1"/>
  <c r="G22" i="1" s="1"/>
  <c r="F16" i="1"/>
  <c r="F22" i="1" s="1"/>
  <c r="E16" i="1"/>
  <c r="E22" i="1" s="1"/>
  <c r="D16" i="1"/>
  <c r="D22" i="1" s="1"/>
  <c r="C16" i="1"/>
  <c r="C22" i="1" s="1"/>
  <c r="B16" i="1"/>
  <c r="I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R15" i="1" s="1"/>
  <c r="B12" i="1"/>
  <c r="I22" i="1" l="1"/>
  <c r="R19" i="1"/>
  <c r="B22" i="1"/>
</calcChain>
</file>

<file path=xl/sharedStrings.xml><?xml version="1.0" encoding="utf-8"?>
<sst xmlns="http://schemas.openxmlformats.org/spreadsheetml/2006/main" count="56" uniqueCount="26">
  <si>
    <t>TOTALI</t>
  </si>
  <si>
    <t>Interi</t>
  </si>
  <si>
    <t>Ridotti</t>
  </si>
  <si>
    <t>Martedì</t>
  </si>
  <si>
    <t>Mercoledì</t>
  </si>
  <si>
    <t>Giovedì</t>
  </si>
  <si>
    <t>Venerdì</t>
  </si>
  <si>
    <t>Sabato</t>
  </si>
  <si>
    <t>Domenica</t>
  </si>
  <si>
    <t>TOTALE</t>
  </si>
  <si>
    <t>Spettatori</t>
  </si>
  <si>
    <t>Incassi</t>
  </si>
  <si>
    <t>Costo biglietto ridotto:</t>
  </si>
  <si>
    <t>Costo biglietto intero:</t>
  </si>
  <si>
    <t>Totale biglietti venduti:</t>
  </si>
  <si>
    <t>Incasso totale:</t>
  </si>
  <si>
    <t>Biglietti interi venduti:</t>
  </si>
  <si>
    <t>Biglietti ridotti venduti:</t>
  </si>
  <si>
    <t>Lunedì</t>
  </si>
  <si>
    <t>Sala Diamante</t>
  </si>
  <si>
    <t>Sala Rubino</t>
  </si>
  <si>
    <t>Sala Smeraldo</t>
  </si>
  <si>
    <t>Sala Topazio</t>
  </si>
  <si>
    <t>Sala Giada</t>
  </si>
  <si>
    <t>Sala Zaffiro</t>
  </si>
  <si>
    <t>Sale cinematografiche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</si>
</sst>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_-[$€-410]\ * #,##0.00_-;\-[$€-410]\ * #,##0.00_-;_-[$€-410]\ * &quot;-&quot;??_-;_-@_-"/>
  </numFmts>
  <fonts count="10" x14ac:knownFonts="1">
    <font>
      <sz val="10"/>
      <name val="Arial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0" borderId="1" xfId="0" applyFont="1" applyBorder="1"/>
    <xf numFmtId="0" fontId="6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1" fillId="6" borderId="7" xfId="0" applyFont="1" applyFill="1" applyBorder="1"/>
    <xf numFmtId="0" fontId="1" fillId="6" borderId="9" xfId="0" applyFont="1" applyFill="1" applyBorder="1"/>
    <xf numFmtId="0" fontId="1" fillId="6" borderId="15" xfId="0" applyFont="1" applyFill="1" applyBorder="1"/>
    <xf numFmtId="0" fontId="1" fillId="6" borderId="8" xfId="0" applyFont="1" applyFill="1" applyBorder="1"/>
    <xf numFmtId="0" fontId="1" fillId="6" borderId="0" xfId="0" applyFont="1" applyFill="1" applyBorder="1"/>
    <xf numFmtId="164" fontId="1" fillId="6" borderId="12" xfId="0" applyNumberFormat="1" applyFont="1" applyFill="1" applyBorder="1"/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164" fontId="9" fillId="4" borderId="16" xfId="0" applyNumberFormat="1" applyFont="1" applyFill="1" applyBorder="1"/>
    <xf numFmtId="164" fontId="9" fillId="4" borderId="17" xfId="0" applyNumberFormat="1" applyFont="1" applyFill="1" applyBorder="1"/>
    <xf numFmtId="164" fontId="9" fillId="5" borderId="17" xfId="0" applyNumberFormat="1" applyFont="1" applyFill="1" applyBorder="1"/>
    <xf numFmtId="164" fontId="9" fillId="4" borderId="19" xfId="0" applyNumberFormat="1" applyFont="1" applyFill="1" applyBorder="1"/>
    <xf numFmtId="164" fontId="9" fillId="5" borderId="18" xfId="0" applyNumberFormat="1" applyFont="1" applyFill="1" applyBorder="1"/>
    <xf numFmtId="44" fontId="4" fillId="0" borderId="1" xfId="1" applyFont="1" applyBorder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 vertical="center" wrapText="1"/>
    </xf>
  </cellXfs>
  <cellStyles count="2">
    <cellStyle name="Normale" xfId="0" builtinId="0"/>
    <cellStyle name="Valuta" xfId="1" builtinId="4"/>
  </cellStyles>
  <dxfs count="26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2"/>
  <sheetViews>
    <sheetView tabSelected="1" zoomScaleNormal="100" workbookViewId="0">
      <selection activeCell="P23" sqref="P23"/>
    </sheetView>
  </sheetViews>
  <sheetFormatPr defaultRowHeight="15" x14ac:dyDescent="0.25"/>
  <cols>
    <col min="1" max="1" width="23.7109375" style="1" customWidth="1"/>
    <col min="2" max="9" width="9.28515625" style="1" customWidth="1"/>
    <col min="10" max="10" width="6.85546875" style="1" customWidth="1"/>
    <col min="11" max="11" width="7.7109375" style="1" customWidth="1"/>
    <col min="12" max="12" width="6.85546875" style="1" customWidth="1"/>
    <col min="13" max="13" width="7.7109375" style="1" customWidth="1"/>
    <col min="14" max="14" width="6.85546875" style="1" customWidth="1"/>
    <col min="15" max="15" width="7.7109375" style="1" customWidth="1"/>
    <col min="16" max="16" width="8.7109375" style="1" bestFit="1" customWidth="1"/>
    <col min="17" max="17" width="9.5703125" style="1" bestFit="1" customWidth="1"/>
    <col min="18" max="18" width="11.7109375" style="1" customWidth="1"/>
    <col min="19" max="19" width="12" style="1" bestFit="1" customWidth="1"/>
    <col min="20" max="16384" width="9.140625" style="1"/>
  </cols>
  <sheetData>
    <row r="1" spans="1:18" ht="15.75" x14ac:dyDescent="0.25">
      <c r="A1" s="5" t="s">
        <v>13</v>
      </c>
      <c r="B1" s="28">
        <v>6.9</v>
      </c>
    </row>
    <row r="2" spans="1:18" ht="15.75" x14ac:dyDescent="0.25">
      <c r="A2" s="5" t="s">
        <v>12</v>
      </c>
      <c r="B2" s="28">
        <v>5</v>
      </c>
    </row>
    <row r="3" spans="1:18" ht="26.25" x14ac:dyDescent="0.4">
      <c r="A3" s="29" t="s">
        <v>10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ht="21.75" customHeight="1" x14ac:dyDescent="0.25">
      <c r="A4" s="33" t="s">
        <v>25</v>
      </c>
      <c r="B4" s="30" t="s">
        <v>8</v>
      </c>
      <c r="C4" s="30"/>
      <c r="D4" s="30" t="s">
        <v>18</v>
      </c>
      <c r="E4" s="30"/>
      <c r="F4" s="30" t="s">
        <v>3</v>
      </c>
      <c r="G4" s="30"/>
      <c r="H4" s="30" t="s">
        <v>4</v>
      </c>
      <c r="I4" s="30"/>
      <c r="J4" s="30" t="s">
        <v>5</v>
      </c>
      <c r="K4" s="30"/>
      <c r="L4" s="30" t="s">
        <v>6</v>
      </c>
      <c r="M4" s="30"/>
      <c r="N4" s="30" t="s">
        <v>7</v>
      </c>
      <c r="O4" s="30"/>
      <c r="P4" s="30" t="s">
        <v>9</v>
      </c>
      <c r="Q4" s="30"/>
      <c r="R4" s="31" t="s">
        <v>9</v>
      </c>
    </row>
    <row r="5" spans="1:18" ht="21.75" customHeight="1" x14ac:dyDescent="0.25">
      <c r="A5" s="33"/>
      <c r="B5" s="3" t="s">
        <v>1</v>
      </c>
      <c r="C5" s="3" t="s">
        <v>2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1</v>
      </c>
      <c r="I5" s="3" t="s">
        <v>2</v>
      </c>
      <c r="J5" s="3" t="s">
        <v>1</v>
      </c>
      <c r="K5" s="3" t="s">
        <v>2</v>
      </c>
      <c r="L5" s="3" t="s">
        <v>1</v>
      </c>
      <c r="M5" s="3" t="s">
        <v>2</v>
      </c>
      <c r="N5" s="3" t="s">
        <v>1</v>
      </c>
      <c r="O5" s="3" t="s">
        <v>2</v>
      </c>
      <c r="P5" s="3" t="s">
        <v>1</v>
      </c>
      <c r="Q5" s="3" t="s">
        <v>2</v>
      </c>
      <c r="R5" s="32"/>
    </row>
    <row r="6" spans="1:18" x14ac:dyDescent="0.25">
      <c r="A6" s="6" t="s">
        <v>19</v>
      </c>
      <c r="B6" s="2">
        <v>56</v>
      </c>
      <c r="C6" s="2">
        <v>89</v>
      </c>
      <c r="D6" s="2">
        <v>8</v>
      </c>
      <c r="E6" s="2">
        <v>0</v>
      </c>
      <c r="F6" s="2">
        <v>5</v>
      </c>
      <c r="G6" s="2">
        <v>15</v>
      </c>
      <c r="H6" s="2">
        <v>11</v>
      </c>
      <c r="I6" s="2">
        <v>12</v>
      </c>
      <c r="J6" s="2">
        <v>13</v>
      </c>
      <c r="K6" s="2">
        <v>11</v>
      </c>
      <c r="L6" s="2">
        <v>18</v>
      </c>
      <c r="M6" s="2">
        <v>19</v>
      </c>
      <c r="N6" s="2">
        <v>43</v>
      </c>
      <c r="O6" s="2">
        <v>0</v>
      </c>
      <c r="P6" s="2">
        <f>SUM(B6,D6,F6,H6,J6,L6,N6)</f>
        <v>154</v>
      </c>
      <c r="Q6" s="2">
        <f>SUM(C6,E6,G6,I6,K6,M6,O6)</f>
        <v>146</v>
      </c>
      <c r="R6" s="4">
        <f>Q6+P6</f>
        <v>300</v>
      </c>
    </row>
    <row r="7" spans="1:18" x14ac:dyDescent="0.25">
      <c r="A7" s="6" t="s">
        <v>20</v>
      </c>
      <c r="B7" s="2">
        <v>12</v>
      </c>
      <c r="C7" s="2">
        <v>11</v>
      </c>
      <c r="D7" s="2">
        <v>1</v>
      </c>
      <c r="E7" s="2">
        <v>1</v>
      </c>
      <c r="F7" s="2">
        <v>10</v>
      </c>
      <c r="G7" s="2">
        <v>19</v>
      </c>
      <c r="H7" s="2">
        <v>22</v>
      </c>
      <c r="I7" s="2">
        <v>27</v>
      </c>
      <c r="J7" s="2">
        <v>32</v>
      </c>
      <c r="K7" s="2">
        <v>37</v>
      </c>
      <c r="L7" s="2">
        <v>42</v>
      </c>
      <c r="M7" s="2">
        <v>47</v>
      </c>
      <c r="N7" s="2">
        <v>52</v>
      </c>
      <c r="O7" s="2">
        <v>57</v>
      </c>
      <c r="P7" s="2">
        <f t="shared" ref="P7:P11" si="0">SUM(B7,D7,F7,H7,J7,L7,N7)</f>
        <v>171</v>
      </c>
      <c r="Q7" s="2">
        <f t="shared" ref="Q7:Q11" si="1">SUM(C7,E7,G7,I7,K7,M7,O7)</f>
        <v>199</v>
      </c>
      <c r="R7" s="4">
        <f t="shared" ref="R7:R11" si="2">Q7+P7</f>
        <v>370</v>
      </c>
    </row>
    <row r="8" spans="1:18" x14ac:dyDescent="0.25">
      <c r="A8" s="6" t="s">
        <v>21</v>
      </c>
      <c r="B8" s="2">
        <v>0</v>
      </c>
      <c r="C8" s="2">
        <v>0</v>
      </c>
      <c r="D8" s="2">
        <v>3</v>
      </c>
      <c r="E8" s="2">
        <v>9</v>
      </c>
      <c r="F8" s="2">
        <v>12</v>
      </c>
      <c r="G8" s="2">
        <v>23</v>
      </c>
      <c r="H8" s="2">
        <v>0</v>
      </c>
      <c r="I8" s="2">
        <v>0</v>
      </c>
      <c r="J8" s="2">
        <v>51</v>
      </c>
      <c r="K8" s="2">
        <v>59</v>
      </c>
      <c r="L8" s="2">
        <v>67</v>
      </c>
      <c r="M8" s="2">
        <v>75</v>
      </c>
      <c r="N8" s="2">
        <v>83</v>
      </c>
      <c r="O8" s="2">
        <v>91</v>
      </c>
      <c r="P8" s="2">
        <f t="shared" si="0"/>
        <v>216</v>
      </c>
      <c r="Q8" s="2">
        <f t="shared" si="1"/>
        <v>257</v>
      </c>
      <c r="R8" s="4">
        <f t="shared" si="2"/>
        <v>473</v>
      </c>
    </row>
    <row r="9" spans="1:18" x14ac:dyDescent="0.25">
      <c r="A9" s="6" t="s">
        <v>22</v>
      </c>
      <c r="B9" s="2">
        <v>109</v>
      </c>
      <c r="C9" s="2">
        <v>65</v>
      </c>
      <c r="D9" s="2">
        <v>4</v>
      </c>
      <c r="E9" s="2">
        <v>2</v>
      </c>
      <c r="F9" s="2">
        <v>21</v>
      </c>
      <c r="G9" s="2">
        <v>18</v>
      </c>
      <c r="H9" s="2">
        <v>48</v>
      </c>
      <c r="I9" s="2">
        <v>59</v>
      </c>
      <c r="J9" s="2">
        <v>70</v>
      </c>
      <c r="K9" s="2">
        <v>81</v>
      </c>
      <c r="L9" s="2">
        <v>92</v>
      </c>
      <c r="M9" s="2">
        <v>103</v>
      </c>
      <c r="N9" s="2">
        <v>104</v>
      </c>
      <c r="O9" s="2">
        <v>73</v>
      </c>
      <c r="P9" s="2">
        <f t="shared" si="0"/>
        <v>448</v>
      </c>
      <c r="Q9" s="2">
        <f t="shared" si="1"/>
        <v>401</v>
      </c>
      <c r="R9" s="4">
        <f t="shared" si="2"/>
        <v>849</v>
      </c>
    </row>
    <row r="10" spans="1:18" x14ac:dyDescent="0.25">
      <c r="A10" s="6" t="s">
        <v>23</v>
      </c>
      <c r="B10" s="2">
        <v>78</v>
      </c>
      <c r="C10" s="2">
        <v>34</v>
      </c>
      <c r="D10" s="2">
        <v>0</v>
      </c>
      <c r="E10" s="2">
        <v>0</v>
      </c>
      <c r="F10" s="2">
        <v>12</v>
      </c>
      <c r="G10" s="2">
        <v>4</v>
      </c>
      <c r="H10" s="2">
        <v>11</v>
      </c>
      <c r="I10" s="2">
        <v>3</v>
      </c>
      <c r="J10" s="2">
        <v>7</v>
      </c>
      <c r="K10" s="2">
        <v>2</v>
      </c>
      <c r="L10" s="2">
        <v>54</v>
      </c>
      <c r="M10" s="2">
        <v>43</v>
      </c>
      <c r="N10" s="2">
        <v>67</v>
      </c>
      <c r="O10" s="2">
        <v>89</v>
      </c>
      <c r="P10" s="2">
        <f t="shared" si="0"/>
        <v>229</v>
      </c>
      <c r="Q10" s="2">
        <f t="shared" si="1"/>
        <v>175</v>
      </c>
      <c r="R10" s="4">
        <f t="shared" si="2"/>
        <v>404</v>
      </c>
    </row>
    <row r="11" spans="1:18" x14ac:dyDescent="0.25">
      <c r="A11" s="6" t="s">
        <v>24</v>
      </c>
      <c r="B11" s="2">
        <v>65</v>
      </c>
      <c r="C11" s="2">
        <v>0</v>
      </c>
      <c r="D11" s="2">
        <v>0</v>
      </c>
      <c r="E11" s="2">
        <v>0</v>
      </c>
      <c r="F11" s="2">
        <v>14</v>
      </c>
      <c r="G11" s="2">
        <v>3</v>
      </c>
      <c r="H11" s="2">
        <v>34</v>
      </c>
      <c r="I11" s="2">
        <v>11</v>
      </c>
      <c r="J11" s="2">
        <v>54</v>
      </c>
      <c r="K11" s="2">
        <v>23</v>
      </c>
      <c r="L11" s="2">
        <v>117</v>
      </c>
      <c r="M11" s="2">
        <v>109</v>
      </c>
      <c r="N11" s="2">
        <v>145</v>
      </c>
      <c r="O11" s="2">
        <v>159</v>
      </c>
      <c r="P11" s="2">
        <f t="shared" si="0"/>
        <v>429</v>
      </c>
      <c r="Q11" s="2">
        <f t="shared" si="1"/>
        <v>305</v>
      </c>
      <c r="R11" s="4">
        <f t="shared" si="2"/>
        <v>734</v>
      </c>
    </row>
    <row r="12" spans="1:18" ht="15.75" x14ac:dyDescent="0.25">
      <c r="A12" s="8" t="s">
        <v>0</v>
      </c>
      <c r="B12" s="1">
        <f>SUM(B6:B11)</f>
        <v>320</v>
      </c>
      <c r="C12" s="1">
        <f t="shared" ref="C12:R12" si="3">SUM(C6:C11)</f>
        <v>199</v>
      </c>
      <c r="D12" s="1">
        <f t="shared" si="3"/>
        <v>16</v>
      </c>
      <c r="E12" s="1">
        <f t="shared" si="3"/>
        <v>12</v>
      </c>
      <c r="F12" s="1">
        <f t="shared" si="3"/>
        <v>74</v>
      </c>
      <c r="G12" s="1">
        <f t="shared" si="3"/>
        <v>82</v>
      </c>
      <c r="H12" s="1">
        <f t="shared" si="3"/>
        <v>126</v>
      </c>
      <c r="I12" s="1">
        <f t="shared" si="3"/>
        <v>112</v>
      </c>
      <c r="J12" s="1">
        <f t="shared" si="3"/>
        <v>227</v>
      </c>
      <c r="K12" s="1">
        <f t="shared" si="3"/>
        <v>213</v>
      </c>
      <c r="L12" s="1">
        <f t="shared" si="3"/>
        <v>390</v>
      </c>
      <c r="M12" s="1">
        <f t="shared" si="3"/>
        <v>396</v>
      </c>
      <c r="N12" s="1">
        <f t="shared" si="3"/>
        <v>494</v>
      </c>
      <c r="O12" s="1">
        <f t="shared" si="3"/>
        <v>469</v>
      </c>
      <c r="P12" s="1">
        <f t="shared" si="3"/>
        <v>1647</v>
      </c>
      <c r="Q12" s="1">
        <f t="shared" si="3"/>
        <v>1483</v>
      </c>
      <c r="R12" s="1">
        <f t="shared" si="3"/>
        <v>3130</v>
      </c>
    </row>
    <row r="14" spans="1:18" ht="27" thickBot="1" x14ac:dyDescent="0.45">
      <c r="A14" s="29" t="s">
        <v>11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 ht="21.75" customHeight="1" x14ac:dyDescent="0.25">
      <c r="B15" s="7" t="s">
        <v>8</v>
      </c>
      <c r="C15" s="7" t="s">
        <v>18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  <c r="I15" s="7" t="s">
        <v>9</v>
      </c>
      <c r="O15" s="15" t="s">
        <v>16</v>
      </c>
      <c r="P15" s="16"/>
      <c r="Q15" s="16"/>
      <c r="R15" s="9">
        <f>P12</f>
        <v>1647</v>
      </c>
    </row>
    <row r="16" spans="1:18" x14ac:dyDescent="0.25">
      <c r="A16" s="6" t="s">
        <v>19</v>
      </c>
      <c r="B16" s="23">
        <f>(B6*$B$1)+(C6*$B$2)</f>
        <v>831.40000000000009</v>
      </c>
      <c r="C16" s="23">
        <f t="shared" ref="C16:H16" si="4">(C6*$B$1)+(D6*$B$2)</f>
        <v>654.1</v>
      </c>
      <c r="D16" s="23">
        <f t="shared" si="4"/>
        <v>55.2</v>
      </c>
      <c r="E16" s="23">
        <f t="shared" si="4"/>
        <v>25</v>
      </c>
      <c r="F16" s="23">
        <f t="shared" si="4"/>
        <v>109.5</v>
      </c>
      <c r="G16" s="23">
        <f t="shared" si="4"/>
        <v>158.5</v>
      </c>
      <c r="H16" s="23">
        <f t="shared" si="4"/>
        <v>135.9</v>
      </c>
      <c r="I16" s="23">
        <f>SUM(B16:H16)</f>
        <v>1969.6000000000001</v>
      </c>
      <c r="O16" s="17" t="s">
        <v>17</v>
      </c>
      <c r="P16" s="18"/>
      <c r="Q16" s="18"/>
      <c r="R16" s="10">
        <f>Q12</f>
        <v>1483</v>
      </c>
    </row>
    <row r="17" spans="1:18" ht="15.75" thickBot="1" x14ac:dyDescent="0.3">
      <c r="A17" s="6" t="s">
        <v>20</v>
      </c>
      <c r="B17" s="25">
        <f t="shared" ref="B17:H21" si="5">(B7*$B$1)+(C7*$B$2)</f>
        <v>137.80000000000001</v>
      </c>
      <c r="C17" s="25">
        <f t="shared" si="5"/>
        <v>80.900000000000006</v>
      </c>
      <c r="D17" s="25">
        <f t="shared" si="5"/>
        <v>11.9</v>
      </c>
      <c r="E17" s="25">
        <f t="shared" si="5"/>
        <v>56.9</v>
      </c>
      <c r="F17" s="25">
        <f t="shared" si="5"/>
        <v>164</v>
      </c>
      <c r="G17" s="25">
        <f t="shared" si="5"/>
        <v>241.1</v>
      </c>
      <c r="H17" s="25">
        <f t="shared" si="5"/>
        <v>286.8</v>
      </c>
      <c r="I17" s="25">
        <f t="shared" ref="I17:I21" si="6">SUM(B17:H17)</f>
        <v>979.40000000000009</v>
      </c>
      <c r="O17" s="19" t="s">
        <v>14</v>
      </c>
      <c r="P17" s="20"/>
      <c r="Q17" s="20"/>
      <c r="R17" s="11">
        <f>R12</f>
        <v>3130</v>
      </c>
    </row>
    <row r="18" spans="1:18" ht="15.75" thickTop="1" x14ac:dyDescent="0.25">
      <c r="A18" s="6" t="s">
        <v>21</v>
      </c>
      <c r="B18" s="24">
        <f t="shared" si="5"/>
        <v>0</v>
      </c>
      <c r="C18" s="24">
        <f t="shared" si="5"/>
        <v>15</v>
      </c>
      <c r="D18" s="24">
        <f t="shared" si="5"/>
        <v>65.7</v>
      </c>
      <c r="E18" s="24">
        <f t="shared" si="5"/>
        <v>122.1</v>
      </c>
      <c r="F18" s="24">
        <f t="shared" si="5"/>
        <v>197.8</v>
      </c>
      <c r="G18" s="24">
        <f t="shared" si="5"/>
        <v>158.70000000000002</v>
      </c>
      <c r="H18" s="24">
        <f t="shared" si="5"/>
        <v>0</v>
      </c>
      <c r="I18" s="24">
        <f t="shared" si="6"/>
        <v>559.30000000000007</v>
      </c>
      <c r="O18" s="12"/>
      <c r="P18" s="13"/>
      <c r="Q18" s="13"/>
      <c r="R18" s="10"/>
    </row>
    <row r="19" spans="1:18" ht="16.5" thickBot="1" x14ac:dyDescent="0.3">
      <c r="A19" s="6" t="s">
        <v>22</v>
      </c>
      <c r="B19" s="25">
        <f t="shared" si="5"/>
        <v>1077.0999999999999</v>
      </c>
      <c r="C19" s="25">
        <f t="shared" si="5"/>
        <v>468.5</v>
      </c>
      <c r="D19" s="25">
        <f t="shared" si="5"/>
        <v>37.6</v>
      </c>
      <c r="E19" s="25">
        <f t="shared" si="5"/>
        <v>118.8</v>
      </c>
      <c r="F19" s="25">
        <f t="shared" si="5"/>
        <v>234.9</v>
      </c>
      <c r="G19" s="25">
        <f t="shared" si="5"/>
        <v>364.2</v>
      </c>
      <c r="H19" s="25">
        <f t="shared" si="5"/>
        <v>626.20000000000005</v>
      </c>
      <c r="I19" s="25">
        <f t="shared" si="6"/>
        <v>2927.3</v>
      </c>
      <c r="O19" s="21" t="s">
        <v>15</v>
      </c>
      <c r="P19" s="22"/>
      <c r="Q19" s="22"/>
      <c r="R19" s="14">
        <f>(R15*B1)+(R16*B2)</f>
        <v>18779.300000000003</v>
      </c>
    </row>
    <row r="20" spans="1:18" x14ac:dyDescent="0.25">
      <c r="A20" s="6" t="s">
        <v>23</v>
      </c>
      <c r="B20" s="24">
        <f t="shared" si="5"/>
        <v>708.2</v>
      </c>
      <c r="C20" s="24">
        <f t="shared" si="5"/>
        <v>234.60000000000002</v>
      </c>
      <c r="D20" s="24">
        <f t="shared" si="5"/>
        <v>0</v>
      </c>
      <c r="E20" s="24">
        <f t="shared" si="5"/>
        <v>60</v>
      </c>
      <c r="F20" s="24">
        <f t="shared" si="5"/>
        <v>102.80000000000001</v>
      </c>
      <c r="G20" s="24">
        <f t="shared" si="5"/>
        <v>82.6</v>
      </c>
      <c r="H20" s="24">
        <f t="shared" si="5"/>
        <v>90.9</v>
      </c>
      <c r="I20" s="24">
        <f t="shared" si="6"/>
        <v>1279.1000000000001</v>
      </c>
    </row>
    <row r="21" spans="1:18" ht="15.75" thickBot="1" x14ac:dyDescent="0.3">
      <c r="A21" s="6" t="s">
        <v>24</v>
      </c>
      <c r="B21" s="27">
        <f t="shared" si="5"/>
        <v>448.5</v>
      </c>
      <c r="C21" s="27">
        <f t="shared" si="5"/>
        <v>0</v>
      </c>
      <c r="D21" s="27">
        <f t="shared" si="5"/>
        <v>0</v>
      </c>
      <c r="E21" s="27">
        <f t="shared" si="5"/>
        <v>70</v>
      </c>
      <c r="F21" s="27">
        <f t="shared" si="5"/>
        <v>111.60000000000001</v>
      </c>
      <c r="G21" s="27">
        <f t="shared" si="5"/>
        <v>190.7</v>
      </c>
      <c r="H21" s="27">
        <f t="shared" si="5"/>
        <v>289.60000000000002</v>
      </c>
      <c r="I21" s="27">
        <f t="shared" si="6"/>
        <v>1110.4000000000001</v>
      </c>
    </row>
    <row r="22" spans="1:18" ht="16.5" thickTop="1" x14ac:dyDescent="0.25">
      <c r="A22" s="8" t="s">
        <v>0</v>
      </c>
      <c r="B22" s="26">
        <f>SUM(B16:B21)</f>
        <v>3203</v>
      </c>
      <c r="C22" s="26">
        <f t="shared" ref="C22:I22" si="7">SUM(C16:C21)</f>
        <v>1453.1</v>
      </c>
      <c r="D22" s="26">
        <f t="shared" si="7"/>
        <v>170.4</v>
      </c>
      <c r="E22" s="26">
        <f t="shared" si="7"/>
        <v>452.8</v>
      </c>
      <c r="F22" s="26">
        <f t="shared" si="7"/>
        <v>920.6</v>
      </c>
      <c r="G22" s="26">
        <f t="shared" si="7"/>
        <v>1195.8</v>
      </c>
      <c r="H22" s="26">
        <f t="shared" si="7"/>
        <v>1429.4</v>
      </c>
      <c r="I22" s="26">
        <f t="shared" si="7"/>
        <v>8825.1</v>
      </c>
    </row>
  </sheetData>
  <mergeCells count="12">
    <mergeCell ref="A14:R14"/>
    <mergeCell ref="A3:R3"/>
    <mergeCell ref="B4:C4"/>
    <mergeCell ref="D4:E4"/>
    <mergeCell ref="F4:G4"/>
    <mergeCell ref="H4:I4"/>
    <mergeCell ref="J4:K4"/>
    <mergeCell ref="L4:M4"/>
    <mergeCell ref="N4:O4"/>
    <mergeCell ref="P4:Q4"/>
    <mergeCell ref="R4:R5"/>
    <mergeCell ref="A4:A5"/>
  </mergeCells>
  <phoneticPr fontId="0" type="noConversion"/>
  <conditionalFormatting sqref="B6:Q11">
    <cfRule type="cellIs" dxfId="7" priority="4" operator="equal">
      <formula>0</formula>
    </cfRule>
    <cfRule type="cellIs" dxfId="5" priority="3" operator="between">
      <formula>1</formula>
      <formula>50</formula>
    </cfRule>
    <cfRule type="cellIs" dxfId="4" priority="2" operator="between">
      <formula>51</formula>
      <formula>200</formula>
    </cfRule>
    <cfRule type="cellIs" dxfId="6" priority="1" operator="greaterThan">
      <formula>201</formula>
    </cfRule>
  </conditionalFormatting>
  <pageMargins left="0.22" right="0.22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cp:lastPrinted>2009-10-15T10:27:59Z</cp:lastPrinted>
  <dcterms:created xsi:type="dcterms:W3CDTF">2001-02-27T13:54:23Z</dcterms:created>
  <dcterms:modified xsi:type="dcterms:W3CDTF">2018-09-16T20:29:16Z</dcterms:modified>
</cp:coreProperties>
</file>