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65" windowWidth="19410" windowHeight="8340"/>
  </bookViews>
  <sheets>
    <sheet name="TPC-H Calculations" sheetId="1" r:id="rId1"/>
  </sheets>
  <calcPr calcId="145621"/>
</workbook>
</file>

<file path=xl/calcChain.xml><?xml version="1.0" encoding="utf-8"?>
<calcChain xmlns="http://schemas.openxmlformats.org/spreadsheetml/2006/main">
  <c r="B29" i="1" l="1"/>
  <c r="B28" i="1"/>
  <c r="E2" i="1" l="1"/>
  <c r="E1" i="1" s="1"/>
  <c r="B34" i="1"/>
  <c r="C32" i="1"/>
  <c r="C31" i="1"/>
  <c r="B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 l="1"/>
  <c r="C34" i="1"/>
  <c r="B30" i="1"/>
  <c r="B1" i="1" l="1"/>
  <c r="I1" i="1" s="1"/>
</calcChain>
</file>

<file path=xl/sharedStrings.xml><?xml version="1.0" encoding="utf-8"?>
<sst xmlns="http://schemas.openxmlformats.org/spreadsheetml/2006/main" count="43" uniqueCount="42">
  <si>
    <t>Natural Logarithm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</si>
  <si>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</si>
  <si>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</si>
  <si>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</si>
  <si>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</si>
  <si>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</si>
  <si>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</si>
  <si>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</si>
  <si>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</si>
  <si>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</si>
  <si>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</si>
  <si>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</si>
  <si>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</si>
  <si>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</si>
  <si>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</si>
  <si>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</si>
  <si>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</si>
  <si>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</si>
  <si>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</si>
  <si>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</si>
  <si>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</si>
  <si>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</si>
  <si>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</si>
  <si>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Sum of Natural Log</t>
  </si>
  <si>
    <t>Min</t>
  </si>
  <si>
    <t>Max</t>
  </si>
  <si>
    <t>Ratio</t>
  </si>
  <si>
    <t>Refresh1</t>
  </si>
  <si>
    <t>Refresh2</t>
  </si>
  <si>
    <t>Sum of Refresh Time</t>
  </si>
  <si>
    <t xml:space="preserve">Scale Factor </t>
  </si>
  <si>
    <t>Sum of Query Time</t>
  </si>
  <si>
    <t>Streams</t>
  </si>
  <si>
    <t>Power @ Size =</t>
  </si>
  <si>
    <t>Throughput @ Size =</t>
  </si>
  <si>
    <t>QphH @ Size =</t>
  </si>
  <si>
    <t>Power Query Time</t>
  </si>
  <si>
    <t>Throughput Maximum Query Stream Time</t>
  </si>
  <si>
    <t>refreshStart</t>
  </si>
  <si>
    <t>powerStart</t>
  </si>
  <si>
    <t>throughputStart</t>
  </si>
  <si>
    <t>scaleFactor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</si>
</sst>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Wingdings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5" applyNumberFormat="0" applyAlignment="0" applyProtection="0"/>
    <xf numFmtId="0" fontId="16" fillId="6" borderId="6" applyNumberFormat="0" applyAlignment="0" applyProtection="0"/>
    <xf numFmtId="0" fontId="17" fillId="6" borderId="5" applyNumberFormat="0" applyAlignment="0" applyProtection="0"/>
    <xf numFmtId="0" fontId="18" fillId="0" borderId="7" applyNumberFormat="0" applyFill="0" applyAlignment="0" applyProtection="0"/>
    <xf numFmtId="0" fontId="19" fillId="7" borderId="8" applyNumberFormat="0" applyAlignment="0" applyProtection="0"/>
    <xf numFmtId="0" fontId="1" fillId="0" borderId="0" applyNumberFormat="0" applyFill="0" applyBorder="0" applyAlignment="0" applyProtection="0"/>
    <xf numFmtId="0" fontId="7" fillId="8" borderId="9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1" xfId="0" applyBorder="1" applyAlignment="1">
      <alignment horizontal="right" vertic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0" fillId="0" borderId="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C5" sqref="C5"/>
    </sheetView>
  </sheetViews>
  <sheetFormatPr defaultRowHeight="15" x14ac:dyDescent="0.25"/>
  <cols>
    <col min="1" max="2" width="19" customWidth="1"/>
    <col min="3" max="3" width="18.85546875" customWidth="1"/>
    <col min="4" max="4" width="25" customWidth="1"/>
    <col min="5" max="5" width="14.85546875" customWidth="1"/>
    <col min="6" max="6" width="17.85546875" customWidth="1"/>
    <col min="9" max="9" width="16.5703125" customWidth="1"/>
  </cols>
  <sheetData>
    <row r="1" spans="1:15" ht="18" x14ac:dyDescent="0.35">
      <c r="A1" s="8" t="s">
        <v>33</v>
      </c>
      <c r="B1" s="8" t="e">
        <f>3600*EXP(-((C27+C34)/24))*B2</f>
        <v>#VALUE!</v>
      </c>
      <c r="D1" s="8" t="s">
        <v>34</v>
      </c>
      <c r="E1" s="8" t="e">
        <f>((E2*22*3600)/D4)*B2</f>
        <v>#VALUE!</v>
      </c>
      <c r="G1" s="8" t="s">
        <v>35</v>
      </c>
      <c r="I1" s="8" t="e">
        <f>SQRT(B1*E1)</f>
        <v>#VALUE!</v>
      </c>
    </row>
    <row r="2" spans="1:15" ht="14.45" x14ac:dyDescent="0.3">
      <c r="A2" t="s">
        <v>30</v>
      </c>
      <c r="B2" s="6" t="s">
        <v>41</v>
      </c>
      <c r="D2" t="s">
        <v>32</v>
      </c>
      <c r="E2">
        <f>IF(B2=1,2)+IF(B2=10,3)+IF(B2=30,4)+IF(B2=100,5)+IF(B2=300,6)+IF(B2=1000,7)</f>
        <v>0</v>
      </c>
    </row>
    <row r="3" spans="1:15" ht="14.45" x14ac:dyDescent="0.3">
      <c r="B3" s="2" t="s">
        <v>36</v>
      </c>
      <c r="C3" s="2" t="s">
        <v>0</v>
      </c>
      <c r="D3" s="7" t="s">
        <v>37</v>
      </c>
    </row>
    <row r="4" spans="1:15" ht="14.45" x14ac:dyDescent="0.3">
      <c r="A4" s="3" t="s">
        <v>1</v>
      </c>
      <c r="B4" s="12" t="s">
        <v>39</v>
      </c>
      <c r="C4" s="1" t="e">
        <f t="shared" ref="C4:C25" si="0">LN(B4)</f>
        <v>#VALUE!</v>
      </c>
      <c r="D4" s="9" t="s">
        <v>40</v>
      </c>
    </row>
    <row r="5" spans="1:15" ht="14.45" x14ac:dyDescent="0.3">
      <c r="A5" s="3" t="s">
        <v>2</v>
      </c>
      <c r="B5" s="12"/>
      <c r="C5" s="1" t="e">
        <f t="shared" si="0"/>
        <v>#NUM!</v>
      </c>
    </row>
    <row r="6" spans="1:15" ht="14.45" x14ac:dyDescent="0.3">
      <c r="A6" s="3" t="s">
        <v>3</v>
      </c>
      <c r="B6" s="12"/>
      <c r="C6" s="1" t="e">
        <f t="shared" si="0"/>
        <v>#NUM!</v>
      </c>
    </row>
    <row r="7" spans="1:15" ht="14.45" x14ac:dyDescent="0.3">
      <c r="A7" s="3" t="s">
        <v>4</v>
      </c>
      <c r="B7" s="12"/>
      <c r="C7" s="1" t="e">
        <f t="shared" si="0"/>
        <v>#NUM!</v>
      </c>
    </row>
    <row r="8" spans="1:15" ht="14.45" x14ac:dyDescent="0.3">
      <c r="A8" s="3" t="s">
        <v>5</v>
      </c>
      <c r="B8" s="12"/>
      <c r="C8" s="1" t="e">
        <f t="shared" si="0"/>
        <v>#NUM!</v>
      </c>
    </row>
    <row r="9" spans="1:15" ht="14.45" x14ac:dyDescent="0.3">
      <c r="A9" s="3" t="s">
        <v>6</v>
      </c>
      <c r="B9" s="12"/>
      <c r="C9" s="1" t="e">
        <f t="shared" si="0"/>
        <v>#NUM!</v>
      </c>
    </row>
    <row r="10" spans="1:15" ht="14.45" x14ac:dyDescent="0.3">
      <c r="A10" s="3" t="s">
        <v>7</v>
      </c>
      <c r="B10" s="12"/>
      <c r="C10" s="1" t="e">
        <f t="shared" si="0"/>
        <v>#NUM!</v>
      </c>
    </row>
    <row r="11" spans="1:15" ht="14.45" x14ac:dyDescent="0.3">
      <c r="A11" s="3" t="s">
        <v>8</v>
      </c>
      <c r="B11" s="12"/>
      <c r="C11" s="1" t="e">
        <f t="shared" si="0"/>
        <v>#NUM!</v>
      </c>
    </row>
    <row r="12" spans="1:15" ht="14.45" x14ac:dyDescent="0.3">
      <c r="A12" s="3" t="s">
        <v>9</v>
      </c>
      <c r="B12" s="12"/>
      <c r="C12" s="1" t="e">
        <f t="shared" si="0"/>
        <v>#NUM!</v>
      </c>
    </row>
    <row r="13" spans="1:15" ht="14.45" x14ac:dyDescent="0.3">
      <c r="A13" s="3" t="s">
        <v>10</v>
      </c>
      <c r="B13" s="12"/>
      <c r="C13" s="1" t="e">
        <f t="shared" si="0"/>
        <v>#NUM!</v>
      </c>
      <c r="I13" s="10"/>
      <c r="J13" s="10"/>
      <c r="K13" s="10"/>
      <c r="L13" s="10"/>
      <c r="M13" s="10"/>
      <c r="N13" s="10"/>
      <c r="O13" s="10"/>
    </row>
    <row r="14" spans="1:15" ht="14.45" x14ac:dyDescent="0.3">
      <c r="A14" s="3" t="s">
        <v>11</v>
      </c>
      <c r="B14" s="12"/>
      <c r="C14" s="1" t="e">
        <f t="shared" si="0"/>
        <v>#NUM!</v>
      </c>
      <c r="I14" s="10"/>
      <c r="J14" s="10"/>
      <c r="K14" s="10"/>
      <c r="L14" s="10"/>
      <c r="M14" s="10"/>
      <c r="N14" s="10"/>
      <c r="O14" s="10"/>
    </row>
    <row r="15" spans="1:15" ht="14.45" x14ac:dyDescent="0.3">
      <c r="A15" s="3" t="s">
        <v>12</v>
      </c>
      <c r="B15" s="12"/>
      <c r="C15" s="1" t="e">
        <f t="shared" si="0"/>
        <v>#NUM!</v>
      </c>
      <c r="I15" s="10"/>
      <c r="J15" s="10"/>
      <c r="K15" s="10"/>
      <c r="L15" s="10"/>
      <c r="M15" s="10"/>
      <c r="N15" s="10"/>
      <c r="O15" s="10"/>
    </row>
    <row r="16" spans="1:15" ht="14.45" x14ac:dyDescent="0.3">
      <c r="A16" s="3" t="s">
        <v>13</v>
      </c>
      <c r="B16" s="12"/>
      <c r="C16" s="1" t="e">
        <f t="shared" si="0"/>
        <v>#NUM!</v>
      </c>
      <c r="I16" s="10"/>
      <c r="J16" s="10"/>
      <c r="K16" s="10"/>
      <c r="L16" s="10"/>
      <c r="M16" s="10"/>
      <c r="N16" s="10"/>
      <c r="O16" s="10"/>
    </row>
    <row r="17" spans="1:15" ht="14.45" x14ac:dyDescent="0.3">
      <c r="A17" s="3" t="s">
        <v>14</v>
      </c>
      <c r="B17" s="12"/>
      <c r="C17" s="1" t="e">
        <f t="shared" si="0"/>
        <v>#NUM!</v>
      </c>
      <c r="I17" s="10"/>
      <c r="J17" s="10"/>
      <c r="K17" s="10"/>
      <c r="L17" s="10"/>
      <c r="M17" s="10"/>
      <c r="N17" s="10"/>
      <c r="O17" s="10"/>
    </row>
    <row r="18" spans="1:15" ht="14.45" x14ac:dyDescent="0.3">
      <c r="A18" s="3" t="s">
        <v>15</v>
      </c>
      <c r="B18" s="12"/>
      <c r="C18" s="1" t="e">
        <f t="shared" si="0"/>
        <v>#NUM!</v>
      </c>
      <c r="I18" s="10"/>
      <c r="J18" s="10"/>
      <c r="K18" s="10"/>
      <c r="L18" s="10"/>
      <c r="M18" s="10"/>
      <c r="N18" s="10"/>
      <c r="O18" s="10"/>
    </row>
    <row r="19" spans="1:15" ht="14.45" x14ac:dyDescent="0.3">
      <c r="A19" s="3" t="s">
        <v>16</v>
      </c>
      <c r="B19" s="12"/>
      <c r="C19" s="1" t="e">
        <f t="shared" si="0"/>
        <v>#NUM!</v>
      </c>
      <c r="I19" s="10"/>
      <c r="J19" s="10"/>
      <c r="K19" s="10"/>
      <c r="L19" s="10"/>
      <c r="M19" s="10"/>
      <c r="N19" s="10"/>
      <c r="O19" s="10"/>
    </row>
    <row r="20" spans="1:15" ht="14.45" x14ac:dyDescent="0.3">
      <c r="A20" s="3" t="s">
        <v>17</v>
      </c>
      <c r="B20" s="12"/>
      <c r="C20" s="1" t="e">
        <f t="shared" si="0"/>
        <v>#NUM!</v>
      </c>
      <c r="I20" s="10"/>
      <c r="J20" s="10"/>
      <c r="K20" s="10"/>
      <c r="L20" s="10"/>
      <c r="M20" s="10"/>
      <c r="N20" s="10"/>
      <c r="O20" s="10"/>
    </row>
    <row r="21" spans="1:15" ht="14.45" x14ac:dyDescent="0.3">
      <c r="A21" s="3" t="s">
        <v>18</v>
      </c>
      <c r="B21" s="12"/>
      <c r="C21" s="1" t="e">
        <f t="shared" si="0"/>
        <v>#NUM!</v>
      </c>
      <c r="I21" s="10"/>
      <c r="J21" s="10"/>
      <c r="K21" s="10"/>
      <c r="L21" s="10"/>
      <c r="M21" s="10"/>
      <c r="N21" s="10"/>
      <c r="O21" s="10"/>
    </row>
    <row r="22" spans="1:15" ht="14.45" x14ac:dyDescent="0.3">
      <c r="A22" s="3" t="s">
        <v>19</v>
      </c>
      <c r="B22" s="12"/>
      <c r="C22" s="1" t="e">
        <f t="shared" si="0"/>
        <v>#NUM!</v>
      </c>
      <c r="I22" s="10"/>
      <c r="J22" s="10"/>
      <c r="K22" s="10"/>
      <c r="L22" s="10"/>
      <c r="M22" s="10"/>
      <c r="N22" s="10"/>
      <c r="O22" s="10"/>
    </row>
    <row r="23" spans="1:15" ht="14.45" x14ac:dyDescent="0.3">
      <c r="A23" s="3" t="s">
        <v>20</v>
      </c>
      <c r="B23" s="12"/>
      <c r="C23" s="1" t="e">
        <f t="shared" si="0"/>
        <v>#NUM!</v>
      </c>
      <c r="I23" s="10"/>
      <c r="J23" s="10"/>
      <c r="K23" s="10"/>
      <c r="L23" s="10"/>
      <c r="M23" s="10"/>
      <c r="N23" s="10"/>
      <c r="O23" s="10"/>
    </row>
    <row r="24" spans="1:15" ht="14.45" x14ac:dyDescent="0.3">
      <c r="A24" s="3" t="s">
        <v>21</v>
      </c>
      <c r="B24" s="12"/>
      <c r="C24" s="1" t="e">
        <f t="shared" si="0"/>
        <v>#NUM!</v>
      </c>
      <c r="I24" s="10"/>
      <c r="J24" s="10"/>
      <c r="K24" s="10"/>
      <c r="L24" s="10"/>
      <c r="M24" s="10"/>
      <c r="N24" s="10"/>
      <c r="O24" s="10"/>
    </row>
    <row r="25" spans="1:15" ht="14.45" x14ac:dyDescent="0.3">
      <c r="A25" s="3" t="s">
        <v>22</v>
      </c>
      <c r="B25" s="12"/>
      <c r="C25" s="1" t="e">
        <f t="shared" si="0"/>
        <v>#NUM!</v>
      </c>
      <c r="I25" s="10"/>
      <c r="J25" s="10"/>
      <c r="K25" s="10"/>
      <c r="L25" s="10"/>
      <c r="M25" s="10"/>
      <c r="N25" s="10"/>
      <c r="O25" s="10"/>
    </row>
    <row r="26" spans="1:15" x14ac:dyDescent="0.25">
      <c r="B26" s="4" t="s">
        <v>31</v>
      </c>
      <c r="C26" s="4" t="s">
        <v>23</v>
      </c>
      <c r="I26" s="10"/>
      <c r="J26" s="10"/>
      <c r="K26" s="10"/>
      <c r="L26" s="10"/>
      <c r="M26" s="10"/>
      <c r="N26" s="10"/>
      <c r="O26" s="10"/>
    </row>
    <row r="27" spans="1:15" x14ac:dyDescent="0.25">
      <c r="B27" s="5">
        <f>SUM(B4:B25)</f>
        <v>0</v>
      </c>
      <c r="C27" s="1" t="e">
        <f>SUM(C4:C25)</f>
        <v>#VALUE!</v>
      </c>
      <c r="I27" s="10"/>
      <c r="J27" s="10"/>
      <c r="K27" s="10"/>
      <c r="L27" s="10"/>
      <c r="M27" s="10"/>
      <c r="N27" s="10"/>
      <c r="O27" s="10"/>
    </row>
    <row r="28" spans="1:15" x14ac:dyDescent="0.25">
      <c r="A28" s="2" t="s">
        <v>24</v>
      </c>
      <c r="B28" s="1">
        <f>MIN(B4:B25)</f>
        <v>0</v>
      </c>
    </row>
    <row r="29" spans="1:15" x14ac:dyDescent="0.25">
      <c r="A29" s="2" t="s">
        <v>25</v>
      </c>
      <c r="B29" s="1">
        <f>MAX(B4:B25)</f>
        <v>0</v>
      </c>
    </row>
    <row r="30" spans="1:15" x14ac:dyDescent="0.25">
      <c r="A30" s="2" t="s">
        <v>26</v>
      </c>
      <c r="B30" s="1" t="e">
        <f>B29/B28</f>
        <v>#DIV/0!</v>
      </c>
    </row>
    <row r="31" spans="1:15" x14ac:dyDescent="0.25">
      <c r="A31" s="3" t="s">
        <v>27</v>
      </c>
      <c r="B31" s="9" t="s">
        <v>38</v>
      </c>
      <c r="C31" s="1" t="e">
        <f>LN(B31)</f>
        <v>#VALUE!</v>
      </c>
      <c r="E31" s="10"/>
      <c r="H31" s="11"/>
    </row>
    <row r="32" spans="1:15" x14ac:dyDescent="0.25">
      <c r="A32" s="3" t="s">
        <v>28</v>
      </c>
      <c r="B32" s="9"/>
      <c r="C32" s="1" t="e">
        <f>LN(B32)</f>
        <v>#NUM!</v>
      </c>
    </row>
    <row r="33" spans="2:3" x14ac:dyDescent="0.25">
      <c r="B33" s="2" t="s">
        <v>29</v>
      </c>
      <c r="C33" s="4" t="s">
        <v>23</v>
      </c>
    </row>
    <row r="34" spans="2:3" x14ac:dyDescent="0.25">
      <c r="B34" s="5" t="e">
        <f>B31+B32</f>
        <v>#VALUE!</v>
      </c>
      <c r="C34" s="1" t="e">
        <f>SUM(C31:C32)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TPC-H Calculations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Fediaev, Aleksander (external - Project)</dc:creator>
  <cp:lastModifiedBy>Fediaev, Aleksander (external - Project)</cp:lastModifiedBy>
  <dcterms:created xsi:type="dcterms:W3CDTF">2011-10-18T12:48:08Z</dcterms:created>
  <dcterms:modified xsi:type="dcterms:W3CDTF">2014-10-20T11:29:56Z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-1887785529</vt:i4>
  </property>
  <property fmtid="{D5CDD505-2E9C-101B-9397-08002B2CF9AE}" pid="3" name="_NewReviewCycle">
    <vt:lpwstr/>
  </property>
  <property fmtid="{D5CDD505-2E9C-101B-9397-08002B2CF9AE}" pid="4" name="_EmailSubject">
    <vt:lpwstr>tpch</vt:lpwstr>
  </property>
  <property fmtid="{D5CDD505-2E9C-101B-9397-08002B2CF9AE}" pid="5" name="_AuthorEmail">
    <vt:lpwstr>lev.sigal@sap.com</vt:lpwstr>
  </property>
  <property fmtid="{D5CDD505-2E9C-101B-9397-08002B2CF9AE}" pid="6" name="_AuthorEmailDisplayName">
    <vt:lpwstr>Sigal, Lev</vt:lpwstr>
  </property>
  <property fmtid="{D5CDD505-2E9C-101B-9397-08002B2CF9AE}" pid="7" name="_ReviewingToolsShownOnce">
    <vt:lpwstr/>
  </property>
</Properties>
</file>